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amo\Antonio1\MARZO 2016\"/>
    </mc:Choice>
  </mc:AlternateContent>
  <bookViews>
    <workbookView xWindow="240" yWindow="120" windowWidth="18060" windowHeight="7050" activeTab="1"/>
  </bookViews>
  <sheets>
    <sheet name="Ejecucion Regionalizada" sheetId="1" r:id="rId1"/>
    <sheet name="Consolidado" sheetId="2" r:id="rId2"/>
  </sheets>
  <definedNames>
    <definedName name="_xlnm._FilterDatabase" localSheetId="0" hidden="1">'Ejecucion Regionalizada'!$A$4:$N$548</definedName>
  </definedNames>
  <calcPr calcId="15251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" i="1"/>
  <c r="P6" i="2"/>
  <c r="P8" i="2"/>
  <c r="P10" i="2"/>
  <c r="P12" i="2"/>
  <c r="P14" i="2"/>
  <c r="P16" i="2"/>
  <c r="P18" i="2"/>
  <c r="P20" i="2"/>
  <c r="P22" i="2"/>
  <c r="P24" i="2"/>
  <c r="P26" i="2"/>
  <c r="P28" i="2"/>
  <c r="P30" i="2"/>
  <c r="P32" i="2"/>
  <c r="P34" i="2"/>
  <c r="P36" i="2"/>
  <c r="P38" i="2"/>
  <c r="P40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5" i="2"/>
  <c r="I41" i="2" s="1"/>
  <c r="G6" i="2"/>
  <c r="O6" i="2" s="1"/>
  <c r="G7" i="2"/>
  <c r="O7" i="2" s="1"/>
  <c r="G8" i="2"/>
  <c r="O8" i="2" s="1"/>
  <c r="G9" i="2"/>
  <c r="G10" i="2"/>
  <c r="O10" i="2" s="1"/>
  <c r="G11" i="2"/>
  <c r="O11" i="2" s="1"/>
  <c r="G12" i="2"/>
  <c r="O12" i="2" s="1"/>
  <c r="G13" i="2"/>
  <c r="O13" i="2" s="1"/>
  <c r="G14" i="2"/>
  <c r="O14" i="2" s="1"/>
  <c r="G15" i="2"/>
  <c r="O15" i="2" s="1"/>
  <c r="G16" i="2"/>
  <c r="O16" i="2" s="1"/>
  <c r="G17" i="2"/>
  <c r="O17" i="2" s="1"/>
  <c r="G18" i="2"/>
  <c r="O18" i="2" s="1"/>
  <c r="G19" i="2"/>
  <c r="O19" i="2" s="1"/>
  <c r="G20" i="2"/>
  <c r="O20" i="2" s="1"/>
  <c r="G21" i="2"/>
  <c r="O21" i="2" s="1"/>
  <c r="G22" i="2"/>
  <c r="O22" i="2" s="1"/>
  <c r="G23" i="2"/>
  <c r="O23" i="2" s="1"/>
  <c r="G24" i="2"/>
  <c r="O24" i="2" s="1"/>
  <c r="G25" i="2"/>
  <c r="O25" i="2" s="1"/>
  <c r="G26" i="2"/>
  <c r="O26" i="2" s="1"/>
  <c r="G27" i="2"/>
  <c r="O27" i="2" s="1"/>
  <c r="G28" i="2"/>
  <c r="O28" i="2" s="1"/>
  <c r="G29" i="2"/>
  <c r="O29" i="2" s="1"/>
  <c r="G30" i="2"/>
  <c r="O30" i="2" s="1"/>
  <c r="G31" i="2"/>
  <c r="O31" i="2" s="1"/>
  <c r="G32" i="2"/>
  <c r="O32" i="2" s="1"/>
  <c r="G33" i="2"/>
  <c r="O33" i="2" s="1"/>
  <c r="G34" i="2"/>
  <c r="O34" i="2" s="1"/>
  <c r="G35" i="2"/>
  <c r="O35" i="2" s="1"/>
  <c r="G36" i="2"/>
  <c r="O36" i="2" s="1"/>
  <c r="G37" i="2"/>
  <c r="O37" i="2" s="1"/>
  <c r="G38" i="2"/>
  <c r="O38" i="2" s="1"/>
  <c r="G39" i="2"/>
  <c r="O39" i="2" s="1"/>
  <c r="G40" i="2"/>
  <c r="O40" i="2" s="1"/>
  <c r="G5" i="2"/>
  <c r="P5" i="2" s="1"/>
  <c r="E41" i="2"/>
  <c r="F41" i="2"/>
  <c r="H41" i="2"/>
  <c r="J41" i="2"/>
  <c r="K41" i="2"/>
  <c r="L41" i="2"/>
  <c r="M41" i="2"/>
  <c r="F546" i="1"/>
  <c r="H546" i="1"/>
  <c r="I546" i="1"/>
  <c r="J546" i="1"/>
  <c r="K546" i="1"/>
  <c r="E546" i="1"/>
  <c r="F532" i="1"/>
  <c r="H532" i="1"/>
  <c r="I532" i="1"/>
  <c r="J532" i="1"/>
  <c r="K532" i="1"/>
  <c r="E532" i="1"/>
  <c r="F516" i="1"/>
  <c r="H516" i="1"/>
  <c r="I516" i="1"/>
  <c r="J516" i="1"/>
  <c r="K516" i="1"/>
  <c r="E516" i="1"/>
  <c r="F501" i="1"/>
  <c r="H501" i="1"/>
  <c r="I501" i="1"/>
  <c r="J501" i="1"/>
  <c r="K501" i="1"/>
  <c r="E501" i="1"/>
  <c r="F486" i="1"/>
  <c r="H486" i="1"/>
  <c r="I486" i="1"/>
  <c r="J486" i="1"/>
  <c r="K486" i="1"/>
  <c r="E486" i="1"/>
  <c r="F470" i="1"/>
  <c r="H470" i="1"/>
  <c r="I470" i="1"/>
  <c r="J470" i="1"/>
  <c r="K470" i="1"/>
  <c r="E470" i="1"/>
  <c r="F456" i="1"/>
  <c r="H456" i="1"/>
  <c r="I456" i="1"/>
  <c r="J456" i="1"/>
  <c r="K456" i="1"/>
  <c r="E456" i="1"/>
  <c r="F440" i="1"/>
  <c r="H440" i="1"/>
  <c r="I440" i="1"/>
  <c r="J440" i="1"/>
  <c r="K440" i="1"/>
  <c r="E440" i="1"/>
  <c r="F425" i="1"/>
  <c r="H425" i="1"/>
  <c r="I425" i="1"/>
  <c r="J425" i="1"/>
  <c r="K425" i="1"/>
  <c r="E425" i="1"/>
  <c r="F409" i="1"/>
  <c r="H409" i="1"/>
  <c r="I409" i="1"/>
  <c r="J409" i="1"/>
  <c r="K409" i="1"/>
  <c r="E409" i="1"/>
  <c r="F394" i="1"/>
  <c r="H394" i="1"/>
  <c r="I394" i="1"/>
  <c r="J394" i="1"/>
  <c r="K394" i="1"/>
  <c r="E394" i="1"/>
  <c r="F378" i="1"/>
  <c r="H378" i="1"/>
  <c r="I378" i="1"/>
  <c r="J378" i="1"/>
  <c r="K378" i="1"/>
  <c r="E378" i="1"/>
  <c r="F362" i="1"/>
  <c r="H362" i="1"/>
  <c r="I362" i="1"/>
  <c r="J362" i="1"/>
  <c r="K362" i="1"/>
  <c r="E362" i="1"/>
  <c r="F348" i="1"/>
  <c r="H348" i="1"/>
  <c r="I348" i="1"/>
  <c r="J348" i="1"/>
  <c r="K348" i="1"/>
  <c r="E348" i="1"/>
  <c r="F333" i="1"/>
  <c r="H333" i="1"/>
  <c r="I333" i="1"/>
  <c r="J333" i="1"/>
  <c r="K333" i="1"/>
  <c r="E333" i="1"/>
  <c r="F319" i="1"/>
  <c r="H319" i="1"/>
  <c r="I319" i="1"/>
  <c r="J319" i="1"/>
  <c r="K319" i="1"/>
  <c r="E319" i="1"/>
  <c r="F304" i="1"/>
  <c r="H304" i="1"/>
  <c r="I304" i="1"/>
  <c r="J304" i="1"/>
  <c r="K304" i="1"/>
  <c r="E304" i="1"/>
  <c r="F288" i="1"/>
  <c r="H288" i="1"/>
  <c r="I288" i="1"/>
  <c r="J288" i="1"/>
  <c r="K288" i="1"/>
  <c r="E288" i="1"/>
  <c r="F273" i="1"/>
  <c r="H273" i="1"/>
  <c r="I273" i="1"/>
  <c r="J273" i="1"/>
  <c r="K273" i="1"/>
  <c r="E273" i="1"/>
  <c r="F257" i="1"/>
  <c r="H257" i="1"/>
  <c r="I257" i="1"/>
  <c r="J257" i="1"/>
  <c r="K257" i="1"/>
  <c r="E257" i="1"/>
  <c r="N257" i="1" s="1"/>
  <c r="F242" i="1"/>
  <c r="H242" i="1"/>
  <c r="I242" i="1"/>
  <c r="J242" i="1"/>
  <c r="K242" i="1"/>
  <c r="E242" i="1"/>
  <c r="F228" i="1"/>
  <c r="H228" i="1"/>
  <c r="I228" i="1"/>
  <c r="J228" i="1"/>
  <c r="K228" i="1"/>
  <c r="E228" i="1"/>
  <c r="F212" i="1"/>
  <c r="H212" i="1"/>
  <c r="I212" i="1"/>
  <c r="J212" i="1"/>
  <c r="K212" i="1"/>
  <c r="E212" i="1"/>
  <c r="F197" i="1"/>
  <c r="H197" i="1"/>
  <c r="I197" i="1"/>
  <c r="J197" i="1"/>
  <c r="K197" i="1"/>
  <c r="E197" i="1"/>
  <c r="F181" i="1"/>
  <c r="H181" i="1"/>
  <c r="I181" i="1"/>
  <c r="J181" i="1"/>
  <c r="K181" i="1"/>
  <c r="E181" i="1"/>
  <c r="F166" i="1"/>
  <c r="H166" i="1"/>
  <c r="I166" i="1"/>
  <c r="J166" i="1"/>
  <c r="K166" i="1"/>
  <c r="E166" i="1"/>
  <c r="F150" i="1"/>
  <c r="H150" i="1"/>
  <c r="I150" i="1"/>
  <c r="J150" i="1"/>
  <c r="K150" i="1"/>
  <c r="E150" i="1"/>
  <c r="F133" i="1"/>
  <c r="H133" i="1"/>
  <c r="I133" i="1"/>
  <c r="J133" i="1"/>
  <c r="K133" i="1"/>
  <c r="E133" i="1"/>
  <c r="N133" i="1" s="1"/>
  <c r="F118" i="1"/>
  <c r="H118" i="1"/>
  <c r="I118" i="1"/>
  <c r="J118" i="1"/>
  <c r="K118" i="1"/>
  <c r="E118" i="1"/>
  <c r="F104" i="1"/>
  <c r="H104" i="1"/>
  <c r="I104" i="1"/>
  <c r="J104" i="1"/>
  <c r="K104" i="1"/>
  <c r="E104" i="1"/>
  <c r="F88" i="1"/>
  <c r="H88" i="1"/>
  <c r="I88" i="1"/>
  <c r="J88" i="1"/>
  <c r="K88" i="1"/>
  <c r="E88" i="1"/>
  <c r="F70" i="1"/>
  <c r="H70" i="1"/>
  <c r="I70" i="1"/>
  <c r="J70" i="1"/>
  <c r="K70" i="1"/>
  <c r="E70" i="1"/>
  <c r="F55" i="1"/>
  <c r="H55" i="1"/>
  <c r="I55" i="1"/>
  <c r="J55" i="1"/>
  <c r="K55" i="1"/>
  <c r="E55" i="1"/>
  <c r="F39" i="1"/>
  <c r="H39" i="1"/>
  <c r="I39" i="1"/>
  <c r="J39" i="1"/>
  <c r="K39" i="1"/>
  <c r="E39" i="1"/>
  <c r="N212" i="1" l="1"/>
  <c r="N425" i="1"/>
  <c r="N88" i="1"/>
  <c r="N319" i="1"/>
  <c r="N546" i="1"/>
  <c r="G440" i="1"/>
  <c r="G362" i="1"/>
  <c r="N362" i="1"/>
  <c r="G348" i="1"/>
  <c r="G333" i="1"/>
  <c r="G304" i="1"/>
  <c r="G288" i="1"/>
  <c r="G273" i="1"/>
  <c r="G242" i="1"/>
  <c r="G212" i="1"/>
  <c r="G197" i="1"/>
  <c r="G181" i="1"/>
  <c r="G150" i="1"/>
  <c r="G118" i="1"/>
  <c r="G88" i="1"/>
  <c r="G70" i="1"/>
  <c r="N150" i="1"/>
  <c r="N273" i="1"/>
  <c r="N486" i="1"/>
  <c r="G546" i="1"/>
  <c r="G516" i="1"/>
  <c r="G486" i="1"/>
  <c r="G456" i="1"/>
  <c r="G425" i="1"/>
  <c r="G394" i="1"/>
  <c r="G532" i="1"/>
  <c r="G501" i="1"/>
  <c r="G470" i="1"/>
  <c r="G409" i="1"/>
  <c r="G378" i="1"/>
  <c r="G319" i="1"/>
  <c r="G257" i="1"/>
  <c r="G228" i="1"/>
  <c r="G166" i="1"/>
  <c r="G133" i="1"/>
  <c r="G104" i="1"/>
  <c r="G41" i="2"/>
  <c r="O5" i="2"/>
  <c r="P39" i="2"/>
  <c r="P37" i="2"/>
  <c r="P35" i="2"/>
  <c r="P33" i="2"/>
  <c r="P31" i="2"/>
  <c r="P29" i="2"/>
  <c r="P27" i="2"/>
  <c r="P25" i="2"/>
  <c r="P23" i="2"/>
  <c r="P21" i="2"/>
  <c r="P19" i="2"/>
  <c r="P17" i="2"/>
  <c r="P15" i="2"/>
  <c r="P13" i="2"/>
  <c r="P11" i="2"/>
  <c r="P7" i="2"/>
  <c r="P41" i="2"/>
  <c r="N55" i="1"/>
  <c r="N118" i="1"/>
  <c r="N181" i="1"/>
  <c r="N242" i="1"/>
  <c r="N304" i="1"/>
  <c r="N333" i="1"/>
  <c r="N394" i="1"/>
  <c r="N456" i="1"/>
  <c r="N516" i="1"/>
  <c r="G55" i="1"/>
  <c r="G39" i="1"/>
  <c r="E547" i="1"/>
  <c r="H547" i="1"/>
  <c r="N70" i="1"/>
  <c r="N197" i="1"/>
  <c r="N378" i="1"/>
  <c r="N440" i="1"/>
  <c r="N501" i="1"/>
  <c r="K547" i="1"/>
  <c r="I547" i="1"/>
  <c r="F547" i="1"/>
  <c r="M55" i="1"/>
  <c r="M118" i="1"/>
  <c r="M133" i="1"/>
  <c r="M181" i="1"/>
  <c r="M242" i="1"/>
  <c r="M257" i="1"/>
  <c r="M304" i="1"/>
  <c r="M362" i="1"/>
  <c r="M425" i="1"/>
  <c r="M486" i="1"/>
  <c r="M546" i="1"/>
  <c r="N39" i="1"/>
  <c r="M88" i="1"/>
  <c r="N104" i="1"/>
  <c r="M150" i="1"/>
  <c r="N166" i="1"/>
  <c r="M212" i="1"/>
  <c r="N228" i="1"/>
  <c r="M273" i="1"/>
  <c r="N288" i="1"/>
  <c r="M333" i="1"/>
  <c r="N348" i="1"/>
  <c r="M394" i="1"/>
  <c r="N409" i="1"/>
  <c r="M456" i="1"/>
  <c r="N470" i="1"/>
  <c r="M516" i="1"/>
  <c r="N532" i="1"/>
  <c r="J547" i="1"/>
  <c r="M39" i="1"/>
  <c r="M70" i="1"/>
  <c r="M104" i="1"/>
  <c r="M166" i="1"/>
  <c r="M197" i="1"/>
  <c r="M228" i="1"/>
  <c r="M288" i="1"/>
  <c r="M319" i="1"/>
  <c r="M348" i="1"/>
  <c r="M378" i="1"/>
  <c r="M409" i="1"/>
  <c r="M440" i="1"/>
  <c r="M470" i="1"/>
  <c r="M501" i="1"/>
  <c r="M532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M69" i="1"/>
  <c r="N69" i="1"/>
  <c r="M71" i="1"/>
  <c r="N71" i="1"/>
  <c r="M72" i="1"/>
  <c r="N72" i="1"/>
  <c r="M73" i="1"/>
  <c r="N73" i="1"/>
  <c r="M74" i="1"/>
  <c r="N74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N87" i="1"/>
  <c r="M89" i="1"/>
  <c r="N89" i="1"/>
  <c r="M90" i="1"/>
  <c r="N90" i="1"/>
  <c r="M91" i="1"/>
  <c r="N91" i="1"/>
  <c r="M92" i="1"/>
  <c r="N92" i="1"/>
  <c r="M93" i="1"/>
  <c r="N93" i="1"/>
  <c r="M94" i="1"/>
  <c r="N94" i="1"/>
  <c r="M95" i="1"/>
  <c r="N95" i="1"/>
  <c r="M96" i="1"/>
  <c r="N96" i="1"/>
  <c r="M97" i="1"/>
  <c r="N97" i="1"/>
  <c r="M98" i="1"/>
  <c r="N98" i="1"/>
  <c r="M99" i="1"/>
  <c r="N99" i="1"/>
  <c r="M100" i="1"/>
  <c r="N100" i="1"/>
  <c r="M101" i="1"/>
  <c r="N101" i="1"/>
  <c r="M102" i="1"/>
  <c r="N102" i="1"/>
  <c r="M103" i="1"/>
  <c r="N103" i="1"/>
  <c r="M105" i="1"/>
  <c r="N105" i="1"/>
  <c r="M106" i="1"/>
  <c r="N106" i="1"/>
  <c r="M107" i="1"/>
  <c r="N107" i="1"/>
  <c r="M108" i="1"/>
  <c r="N108" i="1"/>
  <c r="M109" i="1"/>
  <c r="N109" i="1"/>
  <c r="M110" i="1"/>
  <c r="N110" i="1"/>
  <c r="M111" i="1"/>
  <c r="N111" i="1"/>
  <c r="M112" i="1"/>
  <c r="N112" i="1"/>
  <c r="M113" i="1"/>
  <c r="N113" i="1"/>
  <c r="M114" i="1"/>
  <c r="N114" i="1"/>
  <c r="M115" i="1"/>
  <c r="N115" i="1"/>
  <c r="M116" i="1"/>
  <c r="N116" i="1"/>
  <c r="M117" i="1"/>
  <c r="N117" i="1"/>
  <c r="M119" i="1"/>
  <c r="N119" i="1"/>
  <c r="M120" i="1"/>
  <c r="N120" i="1"/>
  <c r="M121" i="1"/>
  <c r="N121" i="1"/>
  <c r="M122" i="1"/>
  <c r="N122" i="1"/>
  <c r="M123" i="1"/>
  <c r="N123" i="1"/>
  <c r="M124" i="1"/>
  <c r="N124" i="1"/>
  <c r="M125" i="1"/>
  <c r="N125" i="1"/>
  <c r="M126" i="1"/>
  <c r="N126" i="1"/>
  <c r="M127" i="1"/>
  <c r="N127" i="1"/>
  <c r="M128" i="1"/>
  <c r="N128" i="1"/>
  <c r="M129" i="1"/>
  <c r="N129" i="1"/>
  <c r="M130" i="1"/>
  <c r="N130" i="1"/>
  <c r="M131" i="1"/>
  <c r="N131" i="1"/>
  <c r="M132" i="1"/>
  <c r="N132" i="1"/>
  <c r="M134" i="1"/>
  <c r="N134" i="1"/>
  <c r="M135" i="1"/>
  <c r="N135" i="1"/>
  <c r="M136" i="1"/>
  <c r="N136" i="1"/>
  <c r="M137" i="1"/>
  <c r="N137" i="1"/>
  <c r="M138" i="1"/>
  <c r="N138" i="1"/>
  <c r="M139" i="1"/>
  <c r="N139" i="1"/>
  <c r="M140" i="1"/>
  <c r="N140" i="1"/>
  <c r="M141" i="1"/>
  <c r="N141" i="1"/>
  <c r="M142" i="1"/>
  <c r="N142" i="1"/>
  <c r="M143" i="1"/>
  <c r="N143" i="1"/>
  <c r="M144" i="1"/>
  <c r="N144" i="1"/>
  <c r="M145" i="1"/>
  <c r="N145" i="1"/>
  <c r="M146" i="1"/>
  <c r="N146" i="1"/>
  <c r="M147" i="1"/>
  <c r="N147" i="1"/>
  <c r="M148" i="1"/>
  <c r="N148" i="1"/>
  <c r="M149" i="1"/>
  <c r="N149" i="1"/>
  <c r="M151" i="1"/>
  <c r="N151" i="1"/>
  <c r="M152" i="1"/>
  <c r="N152" i="1"/>
  <c r="M153" i="1"/>
  <c r="N153" i="1"/>
  <c r="M154" i="1"/>
  <c r="N154" i="1"/>
  <c r="M155" i="1"/>
  <c r="N155" i="1"/>
  <c r="M156" i="1"/>
  <c r="N156" i="1"/>
  <c r="M157" i="1"/>
  <c r="N157" i="1"/>
  <c r="M158" i="1"/>
  <c r="N158" i="1"/>
  <c r="M159" i="1"/>
  <c r="N159" i="1"/>
  <c r="M160" i="1"/>
  <c r="N160" i="1"/>
  <c r="M161" i="1"/>
  <c r="N161" i="1"/>
  <c r="M162" i="1"/>
  <c r="N162" i="1"/>
  <c r="M163" i="1"/>
  <c r="N163" i="1"/>
  <c r="M164" i="1"/>
  <c r="N164" i="1"/>
  <c r="M165" i="1"/>
  <c r="N165" i="1"/>
  <c r="M167" i="1"/>
  <c r="N167" i="1"/>
  <c r="M168" i="1"/>
  <c r="N168" i="1"/>
  <c r="M169" i="1"/>
  <c r="N169" i="1"/>
  <c r="M170" i="1"/>
  <c r="N170" i="1"/>
  <c r="M171" i="1"/>
  <c r="N171" i="1"/>
  <c r="M172" i="1"/>
  <c r="N172" i="1"/>
  <c r="M173" i="1"/>
  <c r="N173" i="1"/>
  <c r="M174" i="1"/>
  <c r="N174" i="1"/>
  <c r="M175" i="1"/>
  <c r="N175" i="1"/>
  <c r="M176" i="1"/>
  <c r="N176" i="1"/>
  <c r="M177" i="1"/>
  <c r="N177" i="1"/>
  <c r="M178" i="1"/>
  <c r="N178" i="1"/>
  <c r="M179" i="1"/>
  <c r="N179" i="1"/>
  <c r="M180" i="1"/>
  <c r="N180" i="1"/>
  <c r="M182" i="1"/>
  <c r="N182" i="1"/>
  <c r="M183" i="1"/>
  <c r="N183" i="1"/>
  <c r="M184" i="1"/>
  <c r="N184" i="1"/>
  <c r="M185" i="1"/>
  <c r="N185" i="1"/>
  <c r="M186" i="1"/>
  <c r="N186" i="1"/>
  <c r="M187" i="1"/>
  <c r="N187" i="1"/>
  <c r="M188" i="1"/>
  <c r="N188" i="1"/>
  <c r="M189" i="1"/>
  <c r="N189" i="1"/>
  <c r="M190" i="1"/>
  <c r="N190" i="1"/>
  <c r="M191" i="1"/>
  <c r="N191" i="1"/>
  <c r="M192" i="1"/>
  <c r="N192" i="1"/>
  <c r="M193" i="1"/>
  <c r="N193" i="1"/>
  <c r="M194" i="1"/>
  <c r="N194" i="1"/>
  <c r="M195" i="1"/>
  <c r="N195" i="1"/>
  <c r="M196" i="1"/>
  <c r="N196" i="1"/>
  <c r="M198" i="1"/>
  <c r="N198" i="1"/>
  <c r="M199" i="1"/>
  <c r="N199" i="1"/>
  <c r="M200" i="1"/>
  <c r="N200" i="1"/>
  <c r="M201" i="1"/>
  <c r="N201" i="1"/>
  <c r="M202" i="1"/>
  <c r="N202" i="1"/>
  <c r="M203" i="1"/>
  <c r="N203" i="1"/>
  <c r="M204" i="1"/>
  <c r="N204" i="1"/>
  <c r="M205" i="1"/>
  <c r="N205" i="1"/>
  <c r="M206" i="1"/>
  <c r="N206" i="1"/>
  <c r="M207" i="1"/>
  <c r="N207" i="1"/>
  <c r="M208" i="1"/>
  <c r="N208" i="1"/>
  <c r="M209" i="1"/>
  <c r="N209" i="1"/>
  <c r="M210" i="1"/>
  <c r="N210" i="1"/>
  <c r="M211" i="1"/>
  <c r="N211" i="1"/>
  <c r="M213" i="1"/>
  <c r="N213" i="1"/>
  <c r="M214" i="1"/>
  <c r="N214" i="1"/>
  <c r="M215" i="1"/>
  <c r="N215" i="1"/>
  <c r="M216" i="1"/>
  <c r="N216" i="1"/>
  <c r="M217" i="1"/>
  <c r="N217" i="1"/>
  <c r="M218" i="1"/>
  <c r="N218" i="1"/>
  <c r="M219" i="1"/>
  <c r="N219" i="1"/>
  <c r="M220" i="1"/>
  <c r="N220" i="1"/>
  <c r="M221" i="1"/>
  <c r="N221" i="1"/>
  <c r="M222" i="1"/>
  <c r="N222" i="1"/>
  <c r="M223" i="1"/>
  <c r="N223" i="1"/>
  <c r="M224" i="1"/>
  <c r="N224" i="1"/>
  <c r="M225" i="1"/>
  <c r="N225" i="1"/>
  <c r="M226" i="1"/>
  <c r="N226" i="1"/>
  <c r="M227" i="1"/>
  <c r="N227" i="1"/>
  <c r="M229" i="1"/>
  <c r="N229" i="1"/>
  <c r="M230" i="1"/>
  <c r="N230" i="1"/>
  <c r="M231" i="1"/>
  <c r="N231" i="1"/>
  <c r="M232" i="1"/>
  <c r="N232" i="1"/>
  <c r="M233" i="1"/>
  <c r="N233" i="1"/>
  <c r="M234" i="1"/>
  <c r="N234" i="1"/>
  <c r="M235" i="1"/>
  <c r="N235" i="1"/>
  <c r="M236" i="1"/>
  <c r="N236" i="1"/>
  <c r="M237" i="1"/>
  <c r="N237" i="1"/>
  <c r="M238" i="1"/>
  <c r="N238" i="1"/>
  <c r="M239" i="1"/>
  <c r="N239" i="1"/>
  <c r="M240" i="1"/>
  <c r="N240" i="1"/>
  <c r="M241" i="1"/>
  <c r="N241" i="1"/>
  <c r="M243" i="1"/>
  <c r="N243" i="1"/>
  <c r="M244" i="1"/>
  <c r="N244" i="1"/>
  <c r="M245" i="1"/>
  <c r="N245" i="1"/>
  <c r="M246" i="1"/>
  <c r="N246" i="1"/>
  <c r="M247" i="1"/>
  <c r="N247" i="1"/>
  <c r="M248" i="1"/>
  <c r="N248" i="1"/>
  <c r="M249" i="1"/>
  <c r="N249" i="1"/>
  <c r="M250" i="1"/>
  <c r="N250" i="1"/>
  <c r="M251" i="1"/>
  <c r="N251" i="1"/>
  <c r="M252" i="1"/>
  <c r="N252" i="1"/>
  <c r="M253" i="1"/>
  <c r="N253" i="1"/>
  <c r="M254" i="1"/>
  <c r="N254" i="1"/>
  <c r="M255" i="1"/>
  <c r="N255" i="1"/>
  <c r="M256" i="1"/>
  <c r="N256" i="1"/>
  <c r="M258" i="1"/>
  <c r="N258" i="1"/>
  <c r="M259" i="1"/>
  <c r="N259" i="1"/>
  <c r="M260" i="1"/>
  <c r="N260" i="1"/>
  <c r="M261" i="1"/>
  <c r="N261" i="1"/>
  <c r="M262" i="1"/>
  <c r="N262" i="1"/>
  <c r="M263" i="1"/>
  <c r="N263" i="1"/>
  <c r="M264" i="1"/>
  <c r="N264" i="1"/>
  <c r="M265" i="1"/>
  <c r="N265" i="1"/>
  <c r="M266" i="1"/>
  <c r="N266" i="1"/>
  <c r="M267" i="1"/>
  <c r="N267" i="1"/>
  <c r="M268" i="1"/>
  <c r="N268" i="1"/>
  <c r="M269" i="1"/>
  <c r="N269" i="1"/>
  <c r="M270" i="1"/>
  <c r="N270" i="1"/>
  <c r="M271" i="1"/>
  <c r="N271" i="1"/>
  <c r="M272" i="1"/>
  <c r="N272" i="1"/>
  <c r="M274" i="1"/>
  <c r="N274" i="1"/>
  <c r="M275" i="1"/>
  <c r="N275" i="1"/>
  <c r="M276" i="1"/>
  <c r="N276" i="1"/>
  <c r="M277" i="1"/>
  <c r="N277" i="1"/>
  <c r="M278" i="1"/>
  <c r="N278" i="1"/>
  <c r="M279" i="1"/>
  <c r="N279" i="1"/>
  <c r="M280" i="1"/>
  <c r="N280" i="1"/>
  <c r="M281" i="1"/>
  <c r="N281" i="1"/>
  <c r="M282" i="1"/>
  <c r="N282" i="1"/>
  <c r="M283" i="1"/>
  <c r="N283" i="1"/>
  <c r="M284" i="1"/>
  <c r="N284" i="1"/>
  <c r="M285" i="1"/>
  <c r="N285" i="1"/>
  <c r="M286" i="1"/>
  <c r="N286" i="1"/>
  <c r="M287" i="1"/>
  <c r="N287" i="1"/>
  <c r="M289" i="1"/>
  <c r="N289" i="1"/>
  <c r="M290" i="1"/>
  <c r="N290" i="1"/>
  <c r="M291" i="1"/>
  <c r="N291" i="1"/>
  <c r="M292" i="1"/>
  <c r="N292" i="1"/>
  <c r="M293" i="1"/>
  <c r="N293" i="1"/>
  <c r="M294" i="1"/>
  <c r="N294" i="1"/>
  <c r="M295" i="1"/>
  <c r="N295" i="1"/>
  <c r="M296" i="1"/>
  <c r="N296" i="1"/>
  <c r="M297" i="1"/>
  <c r="N297" i="1"/>
  <c r="M298" i="1"/>
  <c r="N298" i="1"/>
  <c r="M299" i="1"/>
  <c r="N299" i="1"/>
  <c r="M300" i="1"/>
  <c r="N300" i="1"/>
  <c r="M301" i="1"/>
  <c r="N301" i="1"/>
  <c r="M302" i="1"/>
  <c r="N302" i="1"/>
  <c r="M303" i="1"/>
  <c r="N303" i="1"/>
  <c r="M305" i="1"/>
  <c r="N305" i="1"/>
  <c r="M306" i="1"/>
  <c r="N306" i="1"/>
  <c r="M307" i="1"/>
  <c r="N307" i="1"/>
  <c r="M308" i="1"/>
  <c r="N308" i="1"/>
  <c r="M309" i="1"/>
  <c r="N309" i="1"/>
  <c r="M310" i="1"/>
  <c r="N310" i="1"/>
  <c r="M311" i="1"/>
  <c r="N311" i="1"/>
  <c r="M312" i="1"/>
  <c r="N312" i="1"/>
  <c r="M313" i="1"/>
  <c r="N313" i="1"/>
  <c r="M314" i="1"/>
  <c r="N314" i="1"/>
  <c r="M315" i="1"/>
  <c r="N315" i="1"/>
  <c r="M316" i="1"/>
  <c r="N316" i="1"/>
  <c r="M317" i="1"/>
  <c r="N317" i="1"/>
  <c r="M318" i="1"/>
  <c r="N318" i="1"/>
  <c r="M320" i="1"/>
  <c r="N320" i="1"/>
  <c r="M321" i="1"/>
  <c r="N321" i="1"/>
  <c r="M322" i="1"/>
  <c r="N322" i="1"/>
  <c r="M323" i="1"/>
  <c r="N323" i="1"/>
  <c r="M324" i="1"/>
  <c r="N324" i="1"/>
  <c r="M325" i="1"/>
  <c r="N325" i="1"/>
  <c r="M326" i="1"/>
  <c r="N326" i="1"/>
  <c r="M327" i="1"/>
  <c r="N327" i="1"/>
  <c r="M328" i="1"/>
  <c r="N328" i="1"/>
  <c r="M329" i="1"/>
  <c r="N329" i="1"/>
  <c r="M330" i="1"/>
  <c r="N330" i="1"/>
  <c r="M331" i="1"/>
  <c r="N331" i="1"/>
  <c r="M332" i="1"/>
  <c r="N332" i="1"/>
  <c r="M334" i="1"/>
  <c r="N334" i="1"/>
  <c r="M335" i="1"/>
  <c r="N335" i="1"/>
  <c r="M336" i="1"/>
  <c r="N336" i="1"/>
  <c r="M337" i="1"/>
  <c r="N337" i="1"/>
  <c r="M338" i="1"/>
  <c r="N338" i="1"/>
  <c r="M339" i="1"/>
  <c r="N339" i="1"/>
  <c r="M340" i="1"/>
  <c r="N340" i="1"/>
  <c r="M341" i="1"/>
  <c r="N341" i="1"/>
  <c r="M342" i="1"/>
  <c r="N342" i="1"/>
  <c r="M343" i="1"/>
  <c r="N343" i="1"/>
  <c r="M344" i="1"/>
  <c r="N344" i="1"/>
  <c r="M345" i="1"/>
  <c r="N345" i="1"/>
  <c r="M346" i="1"/>
  <c r="N346" i="1"/>
  <c r="M347" i="1"/>
  <c r="N347" i="1"/>
  <c r="M349" i="1"/>
  <c r="N349" i="1"/>
  <c r="M350" i="1"/>
  <c r="N350" i="1"/>
  <c r="M351" i="1"/>
  <c r="N351" i="1"/>
  <c r="M352" i="1"/>
  <c r="N352" i="1"/>
  <c r="M353" i="1"/>
  <c r="N353" i="1"/>
  <c r="M354" i="1"/>
  <c r="N354" i="1"/>
  <c r="M355" i="1"/>
  <c r="N355" i="1"/>
  <c r="M356" i="1"/>
  <c r="N356" i="1"/>
  <c r="M357" i="1"/>
  <c r="N357" i="1"/>
  <c r="M358" i="1"/>
  <c r="N358" i="1"/>
  <c r="M359" i="1"/>
  <c r="N359" i="1"/>
  <c r="M360" i="1"/>
  <c r="N360" i="1"/>
  <c r="M361" i="1"/>
  <c r="N361" i="1"/>
  <c r="M363" i="1"/>
  <c r="N363" i="1"/>
  <c r="M364" i="1"/>
  <c r="N364" i="1"/>
  <c r="M365" i="1"/>
  <c r="N365" i="1"/>
  <c r="M366" i="1"/>
  <c r="N366" i="1"/>
  <c r="M367" i="1"/>
  <c r="N367" i="1"/>
  <c r="M368" i="1"/>
  <c r="N368" i="1"/>
  <c r="M369" i="1"/>
  <c r="N369" i="1"/>
  <c r="M370" i="1"/>
  <c r="N370" i="1"/>
  <c r="M371" i="1"/>
  <c r="N371" i="1"/>
  <c r="M372" i="1"/>
  <c r="N372" i="1"/>
  <c r="M373" i="1"/>
  <c r="N373" i="1"/>
  <c r="M374" i="1"/>
  <c r="N374" i="1"/>
  <c r="M375" i="1"/>
  <c r="N375" i="1"/>
  <c r="M376" i="1"/>
  <c r="N376" i="1"/>
  <c r="M377" i="1"/>
  <c r="N377" i="1"/>
  <c r="M379" i="1"/>
  <c r="N379" i="1"/>
  <c r="M380" i="1"/>
  <c r="N380" i="1"/>
  <c r="M381" i="1"/>
  <c r="N381" i="1"/>
  <c r="M382" i="1"/>
  <c r="N382" i="1"/>
  <c r="M383" i="1"/>
  <c r="N383" i="1"/>
  <c r="M384" i="1"/>
  <c r="N384" i="1"/>
  <c r="M385" i="1"/>
  <c r="N385" i="1"/>
  <c r="M386" i="1"/>
  <c r="N386" i="1"/>
  <c r="M387" i="1"/>
  <c r="N387" i="1"/>
  <c r="M388" i="1"/>
  <c r="N388" i="1"/>
  <c r="M389" i="1"/>
  <c r="N389" i="1"/>
  <c r="M390" i="1"/>
  <c r="N390" i="1"/>
  <c r="M391" i="1"/>
  <c r="N391" i="1"/>
  <c r="M392" i="1"/>
  <c r="N392" i="1"/>
  <c r="M393" i="1"/>
  <c r="N393" i="1"/>
  <c r="M395" i="1"/>
  <c r="N395" i="1"/>
  <c r="M396" i="1"/>
  <c r="N396" i="1"/>
  <c r="M397" i="1"/>
  <c r="N397" i="1"/>
  <c r="M398" i="1"/>
  <c r="N398" i="1"/>
  <c r="M399" i="1"/>
  <c r="N399" i="1"/>
  <c r="M400" i="1"/>
  <c r="N400" i="1"/>
  <c r="M401" i="1"/>
  <c r="N401" i="1"/>
  <c r="M402" i="1"/>
  <c r="N402" i="1"/>
  <c r="M403" i="1"/>
  <c r="N403" i="1"/>
  <c r="M404" i="1"/>
  <c r="N404" i="1"/>
  <c r="M405" i="1"/>
  <c r="N405" i="1"/>
  <c r="M406" i="1"/>
  <c r="N406" i="1"/>
  <c r="M407" i="1"/>
  <c r="N407" i="1"/>
  <c r="M408" i="1"/>
  <c r="N408" i="1"/>
  <c r="M410" i="1"/>
  <c r="N410" i="1"/>
  <c r="M411" i="1"/>
  <c r="N411" i="1"/>
  <c r="M412" i="1"/>
  <c r="N412" i="1"/>
  <c r="M413" i="1"/>
  <c r="N413" i="1"/>
  <c r="M414" i="1"/>
  <c r="N414" i="1"/>
  <c r="M415" i="1"/>
  <c r="N415" i="1"/>
  <c r="M416" i="1"/>
  <c r="N416" i="1"/>
  <c r="M417" i="1"/>
  <c r="N417" i="1"/>
  <c r="M418" i="1"/>
  <c r="N418" i="1"/>
  <c r="M419" i="1"/>
  <c r="N419" i="1"/>
  <c r="M420" i="1"/>
  <c r="N420" i="1"/>
  <c r="M421" i="1"/>
  <c r="N421" i="1"/>
  <c r="M422" i="1"/>
  <c r="N422" i="1"/>
  <c r="M423" i="1"/>
  <c r="N423" i="1"/>
  <c r="M424" i="1"/>
  <c r="N424" i="1"/>
  <c r="M426" i="1"/>
  <c r="N426" i="1"/>
  <c r="M427" i="1"/>
  <c r="N427" i="1"/>
  <c r="M428" i="1"/>
  <c r="N428" i="1"/>
  <c r="M429" i="1"/>
  <c r="N429" i="1"/>
  <c r="M430" i="1"/>
  <c r="N430" i="1"/>
  <c r="M431" i="1"/>
  <c r="N431" i="1"/>
  <c r="M432" i="1"/>
  <c r="N432" i="1"/>
  <c r="M433" i="1"/>
  <c r="N433" i="1"/>
  <c r="M434" i="1"/>
  <c r="N434" i="1"/>
  <c r="M435" i="1"/>
  <c r="N435" i="1"/>
  <c r="M436" i="1"/>
  <c r="N436" i="1"/>
  <c r="M437" i="1"/>
  <c r="N437" i="1"/>
  <c r="M438" i="1"/>
  <c r="N438" i="1"/>
  <c r="M439" i="1"/>
  <c r="N439" i="1"/>
  <c r="M441" i="1"/>
  <c r="N441" i="1"/>
  <c r="M442" i="1"/>
  <c r="N442" i="1"/>
  <c r="M443" i="1"/>
  <c r="N443" i="1"/>
  <c r="M444" i="1"/>
  <c r="N444" i="1"/>
  <c r="M445" i="1"/>
  <c r="N445" i="1"/>
  <c r="M446" i="1"/>
  <c r="N446" i="1"/>
  <c r="M447" i="1"/>
  <c r="N447" i="1"/>
  <c r="M448" i="1"/>
  <c r="N448" i="1"/>
  <c r="M449" i="1"/>
  <c r="N449" i="1"/>
  <c r="M450" i="1"/>
  <c r="N450" i="1"/>
  <c r="M451" i="1"/>
  <c r="N451" i="1"/>
  <c r="M452" i="1"/>
  <c r="N452" i="1"/>
  <c r="M453" i="1"/>
  <c r="N453" i="1"/>
  <c r="M454" i="1"/>
  <c r="N454" i="1"/>
  <c r="M455" i="1"/>
  <c r="N455" i="1"/>
  <c r="M457" i="1"/>
  <c r="N457" i="1"/>
  <c r="M458" i="1"/>
  <c r="N458" i="1"/>
  <c r="M459" i="1"/>
  <c r="N459" i="1"/>
  <c r="M460" i="1"/>
  <c r="N460" i="1"/>
  <c r="M461" i="1"/>
  <c r="N461" i="1"/>
  <c r="M462" i="1"/>
  <c r="N462" i="1"/>
  <c r="M463" i="1"/>
  <c r="N463" i="1"/>
  <c r="M464" i="1"/>
  <c r="N464" i="1"/>
  <c r="M465" i="1"/>
  <c r="N465" i="1"/>
  <c r="M466" i="1"/>
  <c r="N466" i="1"/>
  <c r="M467" i="1"/>
  <c r="N467" i="1"/>
  <c r="M468" i="1"/>
  <c r="N468" i="1"/>
  <c r="M469" i="1"/>
  <c r="N469" i="1"/>
  <c r="M471" i="1"/>
  <c r="N471" i="1"/>
  <c r="M472" i="1"/>
  <c r="N472" i="1"/>
  <c r="M473" i="1"/>
  <c r="N473" i="1"/>
  <c r="M474" i="1"/>
  <c r="N474" i="1"/>
  <c r="M475" i="1"/>
  <c r="N475" i="1"/>
  <c r="M476" i="1"/>
  <c r="N476" i="1"/>
  <c r="M477" i="1"/>
  <c r="N477" i="1"/>
  <c r="M478" i="1"/>
  <c r="N478" i="1"/>
  <c r="M479" i="1"/>
  <c r="N479" i="1"/>
  <c r="M480" i="1"/>
  <c r="N480" i="1"/>
  <c r="M481" i="1"/>
  <c r="N481" i="1"/>
  <c r="M482" i="1"/>
  <c r="N482" i="1"/>
  <c r="M483" i="1"/>
  <c r="N483" i="1"/>
  <c r="M484" i="1"/>
  <c r="N484" i="1"/>
  <c r="M485" i="1"/>
  <c r="N485" i="1"/>
  <c r="M487" i="1"/>
  <c r="N487" i="1"/>
  <c r="M488" i="1"/>
  <c r="N488" i="1"/>
  <c r="M489" i="1"/>
  <c r="N489" i="1"/>
  <c r="M490" i="1"/>
  <c r="N490" i="1"/>
  <c r="M491" i="1"/>
  <c r="N491" i="1"/>
  <c r="M492" i="1"/>
  <c r="N492" i="1"/>
  <c r="M493" i="1"/>
  <c r="N493" i="1"/>
  <c r="M494" i="1"/>
  <c r="N494" i="1"/>
  <c r="M495" i="1"/>
  <c r="N495" i="1"/>
  <c r="M496" i="1"/>
  <c r="N496" i="1"/>
  <c r="M497" i="1"/>
  <c r="N497" i="1"/>
  <c r="M498" i="1"/>
  <c r="N498" i="1"/>
  <c r="M499" i="1"/>
  <c r="N499" i="1"/>
  <c r="M500" i="1"/>
  <c r="N500" i="1"/>
  <c r="M502" i="1"/>
  <c r="N502" i="1"/>
  <c r="M503" i="1"/>
  <c r="N503" i="1"/>
  <c r="M504" i="1"/>
  <c r="N504" i="1"/>
  <c r="M505" i="1"/>
  <c r="N505" i="1"/>
  <c r="M506" i="1"/>
  <c r="N506" i="1"/>
  <c r="M507" i="1"/>
  <c r="N507" i="1"/>
  <c r="M508" i="1"/>
  <c r="N508" i="1"/>
  <c r="M509" i="1"/>
  <c r="N509" i="1"/>
  <c r="M510" i="1"/>
  <c r="N510" i="1"/>
  <c r="M511" i="1"/>
  <c r="N511" i="1"/>
  <c r="M512" i="1"/>
  <c r="N512" i="1"/>
  <c r="M513" i="1"/>
  <c r="N513" i="1"/>
  <c r="M514" i="1"/>
  <c r="N514" i="1"/>
  <c r="M515" i="1"/>
  <c r="N515" i="1"/>
  <c r="M517" i="1"/>
  <c r="N517" i="1"/>
  <c r="M518" i="1"/>
  <c r="N518" i="1"/>
  <c r="M519" i="1"/>
  <c r="N519" i="1"/>
  <c r="M520" i="1"/>
  <c r="N520" i="1"/>
  <c r="M521" i="1"/>
  <c r="N521" i="1"/>
  <c r="M522" i="1"/>
  <c r="N522" i="1"/>
  <c r="M523" i="1"/>
  <c r="N523" i="1"/>
  <c r="M524" i="1"/>
  <c r="N524" i="1"/>
  <c r="M525" i="1"/>
  <c r="N525" i="1"/>
  <c r="M526" i="1"/>
  <c r="N526" i="1"/>
  <c r="M527" i="1"/>
  <c r="N527" i="1"/>
  <c r="M528" i="1"/>
  <c r="N528" i="1"/>
  <c r="M529" i="1"/>
  <c r="N529" i="1"/>
  <c r="M530" i="1"/>
  <c r="N530" i="1"/>
  <c r="M531" i="1"/>
  <c r="N531" i="1"/>
  <c r="M533" i="1"/>
  <c r="N533" i="1"/>
  <c r="M534" i="1"/>
  <c r="N534" i="1"/>
  <c r="M535" i="1"/>
  <c r="N535" i="1"/>
  <c r="M536" i="1"/>
  <c r="N536" i="1"/>
  <c r="M537" i="1"/>
  <c r="N537" i="1"/>
  <c r="M538" i="1"/>
  <c r="N538" i="1"/>
  <c r="M539" i="1"/>
  <c r="N539" i="1"/>
  <c r="M540" i="1"/>
  <c r="N540" i="1"/>
  <c r="M541" i="1"/>
  <c r="N541" i="1"/>
  <c r="M542" i="1"/>
  <c r="N542" i="1"/>
  <c r="M543" i="1"/>
  <c r="N543" i="1"/>
  <c r="M544" i="1"/>
  <c r="N544" i="1"/>
  <c r="M545" i="1"/>
  <c r="N545" i="1"/>
  <c r="N5" i="1"/>
  <c r="M5" i="1"/>
  <c r="N547" i="1" l="1"/>
  <c r="O41" i="2"/>
  <c r="M547" i="1"/>
  <c r="G547" i="1"/>
</calcChain>
</file>

<file path=xl/sharedStrings.xml><?xml version="1.0" encoding="utf-8"?>
<sst xmlns="http://schemas.openxmlformats.org/spreadsheetml/2006/main" count="2307" uniqueCount="154">
  <si>
    <t>Año Fiscal:</t>
  </si>
  <si>
    <t/>
  </si>
  <si>
    <t>Vigencia:</t>
  </si>
  <si>
    <t>Actual</t>
  </si>
  <si>
    <t>Periodo:</t>
  </si>
  <si>
    <t>Enero-Marzo</t>
  </si>
  <si>
    <t>NOMBRE UEJ</t>
  </si>
  <si>
    <t>RUBRO</t>
  </si>
  <si>
    <t>REC</t>
  </si>
  <si>
    <t>DESCRIPCION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</si>
  <si>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</si>
  <si>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</si>
  <si>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</si>
  <si>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</si>
  <si>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</si>
  <si>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</si>
  <si>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</si>
  <si>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ICBF SEDE NACIONAL</t>
  </si>
  <si>
    <t>27</t>
  </si>
  <si>
    <t>20</t>
  </si>
  <si>
    <t>21</t>
  </si>
  <si>
    <t>10</t>
  </si>
  <si>
    <t>11</t>
  </si>
  <si>
    <t>16</t>
  </si>
  <si>
    <t>ICBF DIRECCIÓN REGIONAL ANTIOQUIA</t>
  </si>
  <si>
    <t>ICBF DIRECCIÓN REGIONAL ATLANTICO</t>
  </si>
  <si>
    <t>ICBF DIRECCIÓN REGIONAL BOGOTA</t>
  </si>
  <si>
    <t>ICBF DIRECCIÓN REGIONAL BOLIVAR</t>
  </si>
  <si>
    <t xml:space="preserve">ICBF DIRECCIÓN REGIONAL BOYACÁ </t>
  </si>
  <si>
    <t>ICBF DIRECCIÓN REGIONAL CALDAS</t>
  </si>
  <si>
    <t>ICBF DIRECCIÓN REGIONAL CAQUETÁ</t>
  </si>
  <si>
    <t>ICBF DIRECCIÓN REGIONAL CAUCA</t>
  </si>
  <si>
    <t>ICBF DIRECCIÓN REGIONAL CESAR</t>
  </si>
  <si>
    <t>ICBF DIRECCIÓN REGIONAL CÓRDOBA</t>
  </si>
  <si>
    <t>ICBF DIRECCIÓN REGIONAL CUNDINAMARCA</t>
  </si>
  <si>
    <t>ICBF DIRECCIÓN REGIONAL CHOCÓ</t>
  </si>
  <si>
    <t>ICBF DIRECCIÓN REGIONAL HUILA</t>
  </si>
  <si>
    <t>ICBF DIRECCIÓN REGIONAL GUAJIRA</t>
  </si>
  <si>
    <t>ICBF DIRECCIÓN REGIONAL MAGDALENA</t>
  </si>
  <si>
    <t>ICBF DIRECCIÓN REGIONAL META</t>
  </si>
  <si>
    <t>ICBF DIRECCIÓN REGIONAL NARIÑO</t>
  </si>
  <si>
    <t>ICBF DIRECCIÓN REGIONAL NORTE DE SANTANDER</t>
  </si>
  <si>
    <t>ICBF DIRECCIÓN REGIONAL QUINDIO</t>
  </si>
  <si>
    <t>ICBF DIRECCIÓN REGIONAL RISARALDA</t>
  </si>
  <si>
    <t>ICBF DIRECCIÓN REGIONAL SANTANDER</t>
  </si>
  <si>
    <t>ICBF DIRECCIÓN REGIONAL SUCRE</t>
  </si>
  <si>
    <t>ICBF DIRECCIÓN REGIONAL TOLIMA</t>
  </si>
  <si>
    <t>ICBF DIRECCIÓN REGIONAL VALLE</t>
  </si>
  <si>
    <t>ICBF DIRECCIÓN REGIONAL ARAUCA</t>
  </si>
  <si>
    <t>ICBF DIRECCIÓN REGIONAL CASANARE</t>
  </si>
  <si>
    <t>ICBF DIRECCIÓN REGIONAL PUTUMAYO</t>
  </si>
  <si>
    <t>ICBF DIRECCIÓN REGIONAL SAN ANDRES</t>
  </si>
  <si>
    <t>ICBF DIRECCIÓN REGIONAL AMAZONAS</t>
  </si>
  <si>
    <t>ICBF DIRECCIÓN REGIONAL GUAINIA</t>
  </si>
  <si>
    <t>ICBF DIRECCIÓN REGIONAL GUAVIARE</t>
  </si>
  <si>
    <t>ICBF DIRECCIÓN REGIONAL VAUPÉS</t>
  </si>
  <si>
    <t>ICBF DIRECCIÓN REGIONAL VICHADA</t>
  </si>
  <si>
    <t>A-1-0-1-1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</si>
  <si>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</si>
  <si>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</si>
  <si>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</si>
  <si>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</si>
  <si>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</si>
  <si>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</si>
  <si>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</si>
  <si>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</si>
  <si>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</si>
  <si>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</si>
  <si>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</si>
  <si>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</si>
  <si>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</si>
  <si>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</si>
  <si>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</si>
  <si>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</si>
  <si>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</si>
  <si>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A-3-5-1-1</t>
  </si>
  <si>
    <t>MESADAS PENSIONALES</t>
  </si>
  <si>
    <t>A-3-5-3-11</t>
  </si>
  <si>
    <t>FONDO DE CALAMIDAD DOMESTICA</t>
  </si>
  <si>
    <t>A-3-6-1-1</t>
  </si>
  <si>
    <t>SENTENCIAS Y CONCILIACIONES</t>
  </si>
  <si>
    <t>A-3-6-3-1</t>
  </si>
  <si>
    <t>ADJUDICACION Y LIBERACION JUDICIAL</t>
  </si>
  <si>
    <t>A-4-2-1-8</t>
  </si>
  <si>
    <t>FONDO DE VIVIENDA</t>
  </si>
  <si>
    <t>C-111-1500-1</t>
  </si>
  <si>
    <t>CONSTRUCCIÓN Y ADECUACIÓN DE INFRAESTRUCTURA PARA LA OPERACIÓN DEL ICBF A NIVEL NACIONAL</t>
  </si>
  <si>
    <t>C-223-300-1</t>
  </si>
  <si>
    <t>IMPLEMENTACION DEL PLAN ESTRATEGICO DE DESARROLLO INFORMATICO Y TECNOLOGICO DEL ICBF</t>
  </si>
  <si>
    <t>C-320-1504-1</t>
  </si>
  <si>
    <t>APLICACION DE LA PROMOCION Y FOMENTO PARA LA CONSTRUCCION DE UNA CULTURA DE LOS DERECHOS DE LA NINEZ Y LA FAMILIA</t>
  </si>
  <si>
    <t>C-320-1504-4</t>
  </si>
  <si>
    <t>ASISTENCIA A LA PRIMERA INFANCIA A NIVEL NACIONAL</t>
  </si>
  <si>
    <t>C-320-1504-6</t>
  </si>
  <si>
    <t>APOYO FORMATIVO A LA FAMILIA PARA SER GARANTE DE DERECHOS A NIVEL NACIONAL</t>
  </si>
  <si>
    <t>C-320-1504-7</t>
  </si>
  <si>
    <t>PROTECCION -ACCIONES PARA PRESERVAR Y RESTITUIR EL EJERCICIO INTEGRAL DE LOS DERECHOS DE LA NINEZ Y LA FAMILIA</t>
  </si>
  <si>
    <t>C-320-1504-11</t>
  </si>
  <si>
    <t>PREVENCIÓN Y PROMOCION PARA LA PROTECCION INTEGRAL DE LOS DERECHOS DE LA NIÑEZ Y ADOLESCENCIA A NIVEL NACIONAL</t>
  </si>
  <si>
    <t>C-320-1504-13</t>
  </si>
  <si>
    <t>DESARROLLAR ACCIONES DE PROMOCIÓN Y PREVENCIÓN EN EL MARCO DE LA POLÍTICA DE SEGURIDAD ALIMENTARIA Y NUTRICIONAL EN EL TERRITORIO NACIONAL</t>
  </si>
  <si>
    <t>C-410-300-6</t>
  </si>
  <si>
    <t>ESTUDIOS SOCIALES OPERATIVOS Y ADMINISTRATIVOS PARA MEJORAR LA GESTION INSTITUCIONAL</t>
  </si>
  <si>
    <t>C-520-1500-1</t>
  </si>
  <si>
    <t>ASISTENCIA AL MODELO DE INTERVENCIÓN SOCIAL DEL ICBF A NIVEL NACIONAL</t>
  </si>
  <si>
    <t>C-520-1500-2</t>
  </si>
  <si>
    <t>FORTALECIMIENTO DEL SISTEMA NACIONAL DE BIENESTAR FAMILIAR A NIVEL NACIONAL</t>
  </si>
  <si>
    <t>INSTITUTO COLOMBIANO DE BIENESTAR FAMILIAR (ICBF)</t>
  </si>
  <si>
    <t>A-1-0-1-10</t>
  </si>
  <si>
    <t>OTROS GASTOS PERSONALES - PREVIO CONCEPTO DGPPN</t>
  </si>
  <si>
    <t>A-3-6-3-20</t>
  </si>
  <si>
    <t>OTRAS TRANSFERENCIAS - PREVIO CONCEPTO DGPPN</t>
  </si>
  <si>
    <t>%COMP/   APROP</t>
  </si>
  <si>
    <t>%OBLIG/   APROP</t>
  </si>
  <si>
    <t>TOTAL</t>
  </si>
  <si>
    <t>TOTAL REGIONALIZADO</t>
  </si>
  <si>
    <t>TOTAL SEDE NACIONAL</t>
  </si>
  <si>
    <t>TOTAL ANTIOQUIA</t>
  </si>
  <si>
    <t>TOTAL ATLANTICO</t>
  </si>
  <si>
    <t>TOTAL BOGOTA</t>
  </si>
  <si>
    <t>TOTAL BOLIVAR</t>
  </si>
  <si>
    <t>TOTAL BOYACA</t>
  </si>
  <si>
    <t>TOTAL CALDAS</t>
  </si>
  <si>
    <t>TOTAL CAQUETA</t>
  </si>
  <si>
    <t>TOTAL CAUCA</t>
  </si>
  <si>
    <t>TOTAL CESAR</t>
  </si>
  <si>
    <t>TOTAL CORDOBA</t>
  </si>
  <si>
    <t>TOTAL CUNDINAMARCA</t>
  </si>
  <si>
    <t>TOTAL CHOCO</t>
  </si>
  <si>
    <t>TOTAL HUILA</t>
  </si>
  <si>
    <t>TOTAL GUAJIRA</t>
  </si>
  <si>
    <t>TOTAL MAGDALENA</t>
  </si>
  <si>
    <t>TOTAL META</t>
  </si>
  <si>
    <t>TOTAL NARIÑO</t>
  </si>
  <si>
    <t>TOTAL NORTE DE SANTANDER</t>
  </si>
  <si>
    <t>TOTAL QUINDIO</t>
  </si>
  <si>
    <t>TOTAL RISARALDA</t>
  </si>
  <si>
    <t>TOTAL SANTADER</t>
  </si>
  <si>
    <t>TOTAL SUCRE</t>
  </si>
  <si>
    <t>TOTAL TOLIMA</t>
  </si>
  <si>
    <t>TOTAL VALLE</t>
  </si>
  <si>
    <t>TOTAL ARAUCA</t>
  </si>
  <si>
    <t>TOTAL CASANARE</t>
  </si>
  <si>
    <t>TOTAL PUTUMAYO</t>
  </si>
  <si>
    <t>TOTAL SAN ANDRES</t>
  </si>
  <si>
    <t>TOTAL AMAZONAS</t>
  </si>
  <si>
    <t>TOTAL GUAINIA</t>
  </si>
  <si>
    <t>TOTAL GUAVIARE</t>
  </si>
  <si>
    <t>TOTAL VAUPES</t>
  </si>
  <si>
    <t>TOTAL VICHADA</t>
  </si>
  <si>
    <t>APR A EJECUTAR</t>
  </si>
  <si>
    <t>SALDO CDP</t>
  </si>
  <si>
    <t>%COMP/   APROP A EJEC</t>
  </si>
  <si>
    <t>%OBLIG/   APROP A EJEC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</si>
</sst>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240A]&quot;$&quot;\ #,##0.00;\(&quot;$&quot;\ #,##0.00\)"/>
    <numFmt numFmtId="165" formatCode="&quot;$&quot;#,##0.00"/>
  </numFmts>
  <fonts count="13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sz val="10"/>
      <name val="Calibri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D3D3D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rgb="FFD3D3D3"/>
      </top>
      <bottom style="thin">
        <color rgb="FFD3D3D3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rgb="FFD3D3D3"/>
      </top>
      <bottom/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/>
      <diagonal/>
    </border>
    <border>
      <left style="thin">
        <color theme="1"/>
      </left>
      <right/>
      <top/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</borders>
  <cellStyleXfs count="1">
    <xf numFmtId="0" fontId="0" fillId="0" borderId="0"/>
  </cellStyleXfs>
  <cellXfs count="9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5" fontId="1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 readingOrder="1"/>
    </xf>
    <xf numFmtId="0" fontId="6" fillId="0" borderId="0" xfId="0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1" fillId="0" borderId="2" xfId="0" applyFont="1" applyFill="1" applyBorder="1"/>
    <xf numFmtId="0" fontId="7" fillId="0" borderId="2" xfId="0" applyNumberFormat="1" applyFont="1" applyFill="1" applyBorder="1" applyAlignment="1">
      <alignment horizontal="center" vertical="center" wrapText="1" readingOrder="1"/>
    </xf>
    <xf numFmtId="3" fontId="5" fillId="2" borderId="4" xfId="0" applyNumberFormat="1" applyFont="1" applyFill="1" applyBorder="1" applyAlignment="1">
      <alignment horizontal="right" vertical="center" readingOrder="1"/>
    </xf>
    <xf numFmtId="0" fontId="8" fillId="0" borderId="5" xfId="0" applyNumberFormat="1" applyFont="1" applyFill="1" applyBorder="1" applyAlignment="1">
      <alignment horizontal="left" vertical="center" wrapText="1" readingOrder="1"/>
    </xf>
    <xf numFmtId="0" fontId="8" fillId="0" borderId="6" xfId="0" applyNumberFormat="1" applyFont="1" applyFill="1" applyBorder="1" applyAlignment="1">
      <alignment vertical="center" wrapText="1" readingOrder="1"/>
    </xf>
    <xf numFmtId="0" fontId="8" fillId="0" borderId="6" xfId="0" applyNumberFormat="1" applyFont="1" applyFill="1" applyBorder="1" applyAlignment="1">
      <alignment horizontal="center" vertical="center" wrapText="1" readingOrder="1"/>
    </xf>
    <xf numFmtId="0" fontId="3" fillId="0" borderId="7" xfId="0" applyNumberFormat="1" applyFont="1" applyFill="1" applyBorder="1" applyAlignment="1">
      <alignment horizontal="left" vertical="center" wrapText="1" readingOrder="1"/>
    </xf>
    <xf numFmtId="0" fontId="3" fillId="0" borderId="7" xfId="0" applyNumberFormat="1" applyFont="1" applyFill="1" applyBorder="1" applyAlignment="1">
      <alignment vertical="center" wrapText="1" readingOrder="1"/>
    </xf>
    <xf numFmtId="0" fontId="3" fillId="0" borderId="7" xfId="0" applyNumberFormat="1" applyFont="1" applyFill="1" applyBorder="1" applyAlignment="1">
      <alignment horizontal="center" vertical="center" wrapText="1" readingOrder="1"/>
    </xf>
    <xf numFmtId="3" fontId="5" fillId="0" borderId="7" xfId="0" applyNumberFormat="1" applyFont="1" applyFill="1" applyBorder="1" applyAlignment="1">
      <alignment horizontal="right" vertical="center" readingOrder="1"/>
    </xf>
    <xf numFmtId="0" fontId="6" fillId="0" borderId="7" xfId="0" applyFont="1" applyFill="1" applyBorder="1"/>
    <xf numFmtId="0" fontId="3" fillId="0" borderId="8" xfId="0" applyNumberFormat="1" applyFont="1" applyFill="1" applyBorder="1" applyAlignment="1">
      <alignment horizontal="left" vertical="center" wrapText="1" readingOrder="1"/>
    </xf>
    <xf numFmtId="0" fontId="3" fillId="0" borderId="8" xfId="0" applyNumberFormat="1" applyFont="1" applyFill="1" applyBorder="1" applyAlignment="1">
      <alignment vertical="center" wrapText="1" readingOrder="1"/>
    </xf>
    <xf numFmtId="0" fontId="3" fillId="0" borderId="8" xfId="0" applyNumberFormat="1" applyFont="1" applyFill="1" applyBorder="1" applyAlignment="1">
      <alignment horizontal="center" vertical="center" wrapText="1" readingOrder="1"/>
    </xf>
    <xf numFmtId="3" fontId="5" fillId="0" borderId="8" xfId="0" applyNumberFormat="1" applyFont="1" applyFill="1" applyBorder="1" applyAlignment="1">
      <alignment horizontal="right" vertical="center" readingOrder="1"/>
    </xf>
    <xf numFmtId="0" fontId="6" fillId="0" borderId="8" xfId="0" applyFont="1" applyFill="1" applyBorder="1"/>
    <xf numFmtId="0" fontId="3" fillId="0" borderId="9" xfId="0" applyNumberFormat="1" applyFont="1" applyFill="1" applyBorder="1" applyAlignment="1">
      <alignment horizontal="left" vertical="center" wrapText="1" readingOrder="1"/>
    </xf>
    <xf numFmtId="0" fontId="3" fillId="0" borderId="9" xfId="0" applyNumberFormat="1" applyFont="1" applyFill="1" applyBorder="1" applyAlignment="1">
      <alignment vertical="center" wrapText="1" readingOrder="1"/>
    </xf>
    <xf numFmtId="0" fontId="3" fillId="0" borderId="9" xfId="0" applyNumberFormat="1" applyFont="1" applyFill="1" applyBorder="1" applyAlignment="1">
      <alignment horizontal="center" vertical="center" wrapText="1" readingOrder="1"/>
    </xf>
    <xf numFmtId="3" fontId="5" fillId="0" borderId="9" xfId="0" applyNumberFormat="1" applyFont="1" applyFill="1" applyBorder="1" applyAlignment="1">
      <alignment horizontal="right" vertical="center" readingOrder="1"/>
    </xf>
    <xf numFmtId="0" fontId="6" fillId="0" borderId="9" xfId="0" applyFont="1" applyFill="1" applyBorder="1"/>
    <xf numFmtId="9" fontId="6" fillId="0" borderId="7" xfId="0" applyNumberFormat="1" applyFont="1" applyFill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9" fontId="6" fillId="0" borderId="9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 vertical="center"/>
    </xf>
    <xf numFmtId="9" fontId="6" fillId="0" borderId="0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left" vertical="center" wrapText="1" readingOrder="1"/>
    </xf>
    <xf numFmtId="0" fontId="3" fillId="0" borderId="10" xfId="0" applyNumberFormat="1" applyFont="1" applyFill="1" applyBorder="1" applyAlignment="1">
      <alignment vertical="center" wrapText="1" readingOrder="1"/>
    </xf>
    <xf numFmtId="0" fontId="3" fillId="0" borderId="10" xfId="0" applyNumberFormat="1" applyFont="1" applyFill="1" applyBorder="1" applyAlignment="1">
      <alignment horizontal="center" vertical="center" wrapText="1" readingOrder="1"/>
    </xf>
    <xf numFmtId="3" fontId="5" fillId="0" borderId="10" xfId="0" applyNumberFormat="1" applyFont="1" applyFill="1" applyBorder="1" applyAlignment="1">
      <alignment horizontal="right" vertical="center" readingOrder="1"/>
    </xf>
    <xf numFmtId="0" fontId="6" fillId="0" borderId="10" xfId="0" applyFont="1" applyFill="1" applyBorder="1"/>
    <xf numFmtId="9" fontId="6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left" vertical="center" wrapText="1" readingOrder="1"/>
    </xf>
    <xf numFmtId="0" fontId="3" fillId="0" borderId="11" xfId="0" applyNumberFormat="1" applyFont="1" applyFill="1" applyBorder="1" applyAlignment="1">
      <alignment vertical="center" wrapText="1" readingOrder="1"/>
    </xf>
    <xf numFmtId="0" fontId="3" fillId="0" borderId="11" xfId="0" applyNumberFormat="1" applyFont="1" applyFill="1" applyBorder="1" applyAlignment="1">
      <alignment horizontal="center" vertical="center" wrapText="1" readingOrder="1"/>
    </xf>
    <xf numFmtId="3" fontId="5" fillId="0" borderId="11" xfId="0" applyNumberFormat="1" applyFont="1" applyFill="1" applyBorder="1" applyAlignment="1">
      <alignment horizontal="right" vertical="center" readingOrder="1"/>
    </xf>
    <xf numFmtId="0" fontId="6" fillId="0" borderId="11" xfId="0" applyFont="1" applyFill="1" applyBorder="1"/>
    <xf numFmtId="9" fontId="6" fillId="0" borderId="11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left" vertical="center" wrapText="1" readingOrder="1"/>
    </xf>
    <xf numFmtId="0" fontId="8" fillId="0" borderId="13" xfId="0" applyNumberFormat="1" applyFont="1" applyFill="1" applyBorder="1" applyAlignment="1">
      <alignment vertical="center" wrapText="1" readingOrder="1"/>
    </xf>
    <xf numFmtId="3" fontId="9" fillId="0" borderId="2" xfId="0" applyNumberFormat="1" applyFont="1" applyFill="1" applyBorder="1" applyAlignment="1">
      <alignment horizontal="right" vertical="center" readingOrder="1"/>
    </xf>
    <xf numFmtId="0" fontId="10" fillId="0" borderId="2" xfId="0" applyFont="1" applyFill="1" applyBorder="1"/>
    <xf numFmtId="9" fontId="10" fillId="0" borderId="2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 wrapText="1" readingOrder="1"/>
    </xf>
    <xf numFmtId="0" fontId="8" fillId="0" borderId="14" xfId="0" applyNumberFormat="1" applyFont="1" applyFill="1" applyBorder="1" applyAlignment="1">
      <alignment horizontal="left" vertical="center" wrapText="1" readingOrder="1"/>
    </xf>
    <xf numFmtId="164" fontId="3" fillId="0" borderId="4" xfId="0" applyNumberFormat="1" applyFont="1" applyFill="1" applyBorder="1" applyAlignment="1">
      <alignment horizontal="right" vertical="center" wrapText="1" readingOrder="1"/>
    </xf>
    <xf numFmtId="0" fontId="3" fillId="0" borderId="15" xfId="0" applyNumberFormat="1" applyFont="1" applyFill="1" applyBorder="1" applyAlignment="1">
      <alignment horizontal="left" vertical="center" wrapText="1" readingOrder="1"/>
    </xf>
    <xf numFmtId="0" fontId="3" fillId="0" borderId="15" xfId="0" applyNumberFormat="1" applyFont="1" applyFill="1" applyBorder="1" applyAlignment="1">
      <alignment vertical="center" wrapText="1" readingOrder="1"/>
    </xf>
    <xf numFmtId="0" fontId="3" fillId="0" borderId="15" xfId="0" applyNumberFormat="1" applyFont="1" applyFill="1" applyBorder="1" applyAlignment="1">
      <alignment horizontal="center" vertical="center" wrapText="1" readingOrder="1"/>
    </xf>
    <xf numFmtId="3" fontId="3" fillId="0" borderId="15" xfId="0" applyNumberFormat="1" applyFont="1" applyFill="1" applyBorder="1" applyAlignment="1">
      <alignment horizontal="right" vertical="center" readingOrder="1"/>
    </xf>
    <xf numFmtId="0" fontId="1" fillId="0" borderId="16" xfId="0" applyFont="1" applyFill="1" applyBorder="1"/>
    <xf numFmtId="0" fontId="3" fillId="0" borderId="17" xfId="0" applyNumberFormat="1" applyFont="1" applyFill="1" applyBorder="1" applyAlignment="1">
      <alignment horizontal="left" vertical="center" wrapText="1" readingOrder="1"/>
    </xf>
    <xf numFmtId="0" fontId="3" fillId="0" borderId="17" xfId="0" applyNumberFormat="1" applyFont="1" applyFill="1" applyBorder="1" applyAlignment="1">
      <alignment vertical="center" wrapText="1" readingOrder="1"/>
    </xf>
    <xf numFmtId="0" fontId="3" fillId="0" borderId="17" xfId="0" applyNumberFormat="1" applyFont="1" applyFill="1" applyBorder="1" applyAlignment="1">
      <alignment horizontal="center" vertical="center" wrapText="1" readingOrder="1"/>
    </xf>
    <xf numFmtId="3" fontId="3" fillId="0" borderId="17" xfId="0" applyNumberFormat="1" applyFont="1" applyFill="1" applyBorder="1" applyAlignment="1">
      <alignment horizontal="right" vertical="center" readingOrder="1"/>
    </xf>
    <xf numFmtId="0" fontId="1" fillId="0" borderId="18" xfId="0" applyFont="1" applyFill="1" applyBorder="1"/>
    <xf numFmtId="0" fontId="3" fillId="0" borderId="20" xfId="0" applyNumberFormat="1" applyFont="1" applyFill="1" applyBorder="1" applyAlignment="1">
      <alignment horizontal="left" vertical="center" wrapText="1" readingOrder="1"/>
    </xf>
    <xf numFmtId="0" fontId="3" fillId="0" borderId="20" xfId="0" applyNumberFormat="1" applyFont="1" applyFill="1" applyBorder="1" applyAlignment="1">
      <alignment vertical="center" wrapText="1" readingOrder="1"/>
    </xf>
    <xf numFmtId="0" fontId="3" fillId="0" borderId="20" xfId="0" applyNumberFormat="1" applyFont="1" applyFill="1" applyBorder="1" applyAlignment="1">
      <alignment horizontal="center" vertical="center" wrapText="1" readingOrder="1"/>
    </xf>
    <xf numFmtId="3" fontId="3" fillId="0" borderId="20" xfId="0" applyNumberFormat="1" applyFont="1" applyFill="1" applyBorder="1" applyAlignment="1">
      <alignment horizontal="right" vertical="center" readingOrder="1"/>
    </xf>
    <xf numFmtId="3" fontId="8" fillId="0" borderId="2" xfId="0" applyNumberFormat="1" applyFont="1" applyFill="1" applyBorder="1" applyAlignment="1">
      <alignment horizontal="right" vertical="center" readingOrder="1"/>
    </xf>
    <xf numFmtId="0" fontId="11" fillId="0" borderId="2" xfId="0" applyFont="1" applyFill="1" applyBorder="1"/>
    <xf numFmtId="3" fontId="3" fillId="0" borderId="16" xfId="0" applyNumberFormat="1" applyFont="1" applyFill="1" applyBorder="1" applyAlignment="1">
      <alignment horizontal="right" vertical="center" readingOrder="1"/>
    </xf>
    <xf numFmtId="3" fontId="3" fillId="0" borderId="18" xfId="0" applyNumberFormat="1" applyFont="1" applyFill="1" applyBorder="1" applyAlignment="1">
      <alignment horizontal="right" vertical="center" readingOrder="1"/>
    </xf>
    <xf numFmtId="3" fontId="3" fillId="0" borderId="19" xfId="0" applyNumberFormat="1" applyFont="1" applyFill="1" applyBorder="1" applyAlignment="1">
      <alignment horizontal="right" vertical="center" readingOrder="1"/>
    </xf>
    <xf numFmtId="9" fontId="1" fillId="0" borderId="16" xfId="0" applyNumberFormat="1" applyFont="1" applyFill="1" applyBorder="1" applyAlignment="1">
      <alignment horizontal="center" vertical="center"/>
    </xf>
    <xf numFmtId="9" fontId="1" fillId="0" borderId="18" xfId="0" applyNumberFormat="1" applyFont="1" applyFill="1" applyBorder="1" applyAlignment="1">
      <alignment horizontal="center" vertical="center"/>
    </xf>
    <xf numFmtId="9" fontId="1" fillId="0" borderId="19" xfId="0" applyNumberFormat="1" applyFont="1" applyFill="1" applyBorder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right" vertical="center" readingOrder="1"/>
    </xf>
    <xf numFmtId="0" fontId="3" fillId="0" borderId="21" xfId="0" applyNumberFormat="1" applyFont="1" applyFill="1" applyBorder="1" applyAlignment="1">
      <alignment horizontal="left" vertical="center" wrapText="1" readingOrder="1"/>
    </xf>
    <xf numFmtId="0" fontId="3" fillId="0" borderId="22" xfId="0" applyNumberFormat="1" applyFont="1" applyFill="1" applyBorder="1" applyAlignment="1">
      <alignment horizontal="left" vertical="center" wrapText="1" readingOrder="1"/>
    </xf>
    <xf numFmtId="0" fontId="3" fillId="0" borderId="23" xfId="0" applyNumberFormat="1" applyFont="1" applyFill="1" applyBorder="1" applyAlignment="1">
      <alignment horizontal="left" vertical="center" wrapText="1" readingOrder="1"/>
    </xf>
    <xf numFmtId="0" fontId="8" fillId="0" borderId="13" xfId="0" applyNumberFormat="1" applyFont="1" applyFill="1" applyBorder="1" applyAlignment="1">
      <alignment horizontal="left" vertical="center" wrapText="1" readingOrder="1"/>
    </xf>
    <xf numFmtId="0" fontId="3" fillId="0" borderId="24" xfId="0" applyNumberFormat="1" applyFont="1" applyFill="1" applyBorder="1" applyAlignment="1">
      <alignment horizontal="left" vertical="center" wrapText="1" readingOrder="1"/>
    </xf>
    <xf numFmtId="0" fontId="3" fillId="0" borderId="25" xfId="0" applyNumberFormat="1" applyFont="1" applyFill="1" applyBorder="1" applyAlignment="1">
      <alignment horizontal="left" vertical="center" wrapText="1" readingOrder="1"/>
    </xf>
    <xf numFmtId="0" fontId="8" fillId="0" borderId="6" xfId="0" applyNumberFormat="1" applyFont="1" applyFill="1" applyBorder="1" applyAlignment="1">
      <alignment horizontal="left" vertical="center" wrapText="1" readingOrder="1"/>
    </xf>
    <xf numFmtId="3" fontId="9" fillId="2" borderId="26" xfId="0" applyNumberFormat="1" applyFont="1" applyFill="1" applyBorder="1" applyAlignment="1">
      <alignment horizontal="right" vertical="center" readingOrder="1"/>
    </xf>
    <xf numFmtId="0" fontId="10" fillId="0" borderId="26" xfId="0" applyFont="1" applyFill="1" applyBorder="1"/>
    <xf numFmtId="9" fontId="10" fillId="0" borderId="26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right" vertical="center"/>
    </xf>
    <xf numFmtId="9" fontId="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9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4"/>
  <sheetViews>
    <sheetView showGridLines="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5" sqref="E5"/>
    </sheetView>
  </sheetViews>
  <sheetFormatPr baseColWidth="10" defaultRowHeight="15"/>
  <cols>
    <col min="1" max="1" width="27" customWidth="1"/>
    <col min="2" max="2" width="21.5703125" customWidth="1"/>
    <col min="3" max="3" width="8" customWidth="1"/>
    <col min="4" max="4" width="27.5703125" customWidth="1"/>
    <col min="5" max="11" width="18.85546875" customWidth="1"/>
    <col min="12" max="12" width="0" hidden="1" customWidth="1"/>
    <col min="13" max="14" width="10.7109375" customWidth="1"/>
  </cols>
  <sheetData>
    <row r="1" spans="1:14" ht="20.100000000000001" customHeight="1">
      <c r="A1" s="1" t="s">
        <v>0</v>
      </c>
      <c r="B1" s="1">
        <v>2016</v>
      </c>
      <c r="C1" s="2" t="s">
        <v>1</v>
      </c>
      <c r="D1" s="2" t="s">
        <v>1</v>
      </c>
      <c r="E1" s="2" t="s">
        <v>1</v>
      </c>
      <c r="F1" s="2" t="s">
        <v>1</v>
      </c>
      <c r="G1" s="2"/>
      <c r="H1" s="2" t="s">
        <v>1</v>
      </c>
      <c r="I1" s="2" t="s">
        <v>1</v>
      </c>
      <c r="J1" s="2" t="s">
        <v>1</v>
      </c>
      <c r="K1" s="2" t="s">
        <v>1</v>
      </c>
    </row>
    <row r="2" spans="1:14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/>
      <c r="H2" s="2" t="s">
        <v>1</v>
      </c>
      <c r="I2" s="2" t="s">
        <v>1</v>
      </c>
      <c r="J2" s="2" t="s">
        <v>1</v>
      </c>
      <c r="K2" s="2" t="s">
        <v>1</v>
      </c>
    </row>
    <row r="3" spans="1:14">
      <c r="A3" s="7" t="s">
        <v>4</v>
      </c>
      <c r="B3" s="7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/>
      <c r="H3" s="2" t="s">
        <v>1</v>
      </c>
      <c r="I3" s="2" t="s">
        <v>1</v>
      </c>
      <c r="J3" s="2" t="s">
        <v>1</v>
      </c>
      <c r="K3" s="2" t="s">
        <v>1</v>
      </c>
    </row>
    <row r="4" spans="1:14" ht="24.95" customHeight="1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12</v>
      </c>
      <c r="G4" s="10" t="s">
        <v>151</v>
      </c>
      <c r="H4" s="8" t="s">
        <v>13</v>
      </c>
      <c r="I4" s="8" t="s">
        <v>14</v>
      </c>
      <c r="J4" s="8" t="s">
        <v>15</v>
      </c>
      <c r="K4" s="8" t="s">
        <v>16</v>
      </c>
      <c r="L4" s="9"/>
      <c r="M4" s="10" t="s">
        <v>112</v>
      </c>
      <c r="N4" s="10" t="s">
        <v>113</v>
      </c>
    </row>
    <row r="5" spans="1:14" ht="22.5">
      <c r="A5" s="15" t="s">
        <v>17</v>
      </c>
      <c r="B5" s="16" t="s">
        <v>57</v>
      </c>
      <c r="C5" s="17" t="s">
        <v>18</v>
      </c>
      <c r="D5" s="79" t="s">
        <v>58</v>
      </c>
      <c r="E5" s="18">
        <v>158224000000</v>
      </c>
      <c r="F5" s="18">
        <v>158221468416</v>
      </c>
      <c r="G5" s="18">
        <f>F5-I5</f>
        <v>118937404551</v>
      </c>
      <c r="H5" s="18">
        <v>2531584</v>
      </c>
      <c r="I5" s="18">
        <v>39284063865</v>
      </c>
      <c r="J5" s="18">
        <v>39279975736</v>
      </c>
      <c r="K5" s="18">
        <v>39279975736</v>
      </c>
      <c r="L5" s="19"/>
      <c r="M5" s="30">
        <f t="shared" ref="M5:M68" si="0">I5/E5</f>
        <v>0.24828132182854687</v>
      </c>
      <c r="N5" s="30">
        <f t="shared" ref="N5:N68" si="1">J5/E5</f>
        <v>0.24825548422489635</v>
      </c>
    </row>
    <row r="6" spans="1:14">
      <c r="A6" s="20" t="s">
        <v>17</v>
      </c>
      <c r="B6" s="21" t="s">
        <v>59</v>
      </c>
      <c r="C6" s="22" t="s">
        <v>18</v>
      </c>
      <c r="D6" s="80" t="s">
        <v>60</v>
      </c>
      <c r="E6" s="23">
        <v>2785000000</v>
      </c>
      <c r="F6" s="23">
        <v>2784955440</v>
      </c>
      <c r="G6" s="23">
        <f t="shared" ref="G6:G69" si="2">F6-I6</f>
        <v>2248824263</v>
      </c>
      <c r="H6" s="23">
        <v>44560</v>
      </c>
      <c r="I6" s="23">
        <v>536131177</v>
      </c>
      <c r="J6" s="23">
        <v>536131177</v>
      </c>
      <c r="K6" s="23">
        <v>536131177</v>
      </c>
      <c r="L6" s="24"/>
      <c r="M6" s="31">
        <f t="shared" si="0"/>
        <v>0.19250670628366248</v>
      </c>
      <c r="N6" s="31">
        <f t="shared" si="1"/>
        <v>0.19250670628366248</v>
      </c>
    </row>
    <row r="7" spans="1:14">
      <c r="A7" s="20" t="s">
        <v>17</v>
      </c>
      <c r="B7" s="21" t="s">
        <v>61</v>
      </c>
      <c r="C7" s="22" t="s">
        <v>18</v>
      </c>
      <c r="D7" s="80" t="s">
        <v>62</v>
      </c>
      <c r="E7" s="23">
        <v>48669000000</v>
      </c>
      <c r="F7" s="23">
        <v>48668221296</v>
      </c>
      <c r="G7" s="23">
        <f t="shared" si="2"/>
        <v>45031567963</v>
      </c>
      <c r="H7" s="23">
        <v>778704</v>
      </c>
      <c r="I7" s="23">
        <v>3636653333</v>
      </c>
      <c r="J7" s="23">
        <v>3636653333</v>
      </c>
      <c r="K7" s="23">
        <v>3636653333</v>
      </c>
      <c r="L7" s="24"/>
      <c r="M7" s="31">
        <f t="shared" si="0"/>
        <v>7.4722170847973043E-2</v>
      </c>
      <c r="N7" s="31">
        <f t="shared" si="1"/>
        <v>7.4722170847973043E-2</v>
      </c>
    </row>
    <row r="8" spans="1:14" ht="33.75">
      <c r="A8" s="20" t="s">
        <v>17</v>
      </c>
      <c r="B8" s="21" t="s">
        <v>63</v>
      </c>
      <c r="C8" s="22" t="s">
        <v>18</v>
      </c>
      <c r="D8" s="80" t="s">
        <v>64</v>
      </c>
      <c r="E8" s="23">
        <v>1866000000</v>
      </c>
      <c r="F8" s="23">
        <v>1865970144</v>
      </c>
      <c r="G8" s="23">
        <f t="shared" si="2"/>
        <v>1590123097</v>
      </c>
      <c r="H8" s="23">
        <v>29856</v>
      </c>
      <c r="I8" s="23">
        <v>275847047</v>
      </c>
      <c r="J8" s="23">
        <v>275847047</v>
      </c>
      <c r="K8" s="23">
        <v>275847047</v>
      </c>
      <c r="L8" s="24"/>
      <c r="M8" s="31">
        <f t="shared" si="0"/>
        <v>0.14782799946409431</v>
      </c>
      <c r="N8" s="31">
        <f t="shared" si="1"/>
        <v>0.14782799946409431</v>
      </c>
    </row>
    <row r="9" spans="1:14" ht="22.5">
      <c r="A9" s="20" t="s">
        <v>17</v>
      </c>
      <c r="B9" s="21" t="s">
        <v>65</v>
      </c>
      <c r="C9" s="22" t="s">
        <v>18</v>
      </c>
      <c r="D9" s="80" t="s">
        <v>66</v>
      </c>
      <c r="E9" s="23">
        <v>1126016000</v>
      </c>
      <c r="F9" s="23">
        <v>845947798</v>
      </c>
      <c r="G9" s="23">
        <f t="shared" si="2"/>
        <v>172716859</v>
      </c>
      <c r="H9" s="23">
        <v>280068202</v>
      </c>
      <c r="I9" s="23">
        <v>673230939</v>
      </c>
      <c r="J9" s="23">
        <v>190330908</v>
      </c>
      <c r="K9" s="23">
        <v>190330908</v>
      </c>
      <c r="L9" s="24"/>
      <c r="M9" s="31">
        <f t="shared" si="0"/>
        <v>0.59788754245055131</v>
      </c>
      <c r="N9" s="31">
        <f t="shared" si="1"/>
        <v>0.16903037612254176</v>
      </c>
    </row>
    <row r="10" spans="1:14" ht="33.75">
      <c r="A10" s="20" t="s">
        <v>17</v>
      </c>
      <c r="B10" s="21" t="s">
        <v>67</v>
      </c>
      <c r="C10" s="22" t="s">
        <v>18</v>
      </c>
      <c r="D10" s="80" t="s">
        <v>68</v>
      </c>
      <c r="E10" s="23">
        <v>65213000000</v>
      </c>
      <c r="F10" s="23">
        <v>65211956592</v>
      </c>
      <c r="G10" s="23">
        <f t="shared" si="2"/>
        <v>55421364809</v>
      </c>
      <c r="H10" s="23">
        <v>1043408</v>
      </c>
      <c r="I10" s="23">
        <v>9790591783</v>
      </c>
      <c r="J10" s="23">
        <v>9790591783</v>
      </c>
      <c r="K10" s="23">
        <v>9790591783</v>
      </c>
      <c r="L10" s="24"/>
      <c r="M10" s="31">
        <f t="shared" si="0"/>
        <v>0.15013251626209498</v>
      </c>
      <c r="N10" s="31">
        <f t="shared" si="1"/>
        <v>0.15013251626209498</v>
      </c>
    </row>
    <row r="11" spans="1:14">
      <c r="A11" s="20" t="s">
        <v>17</v>
      </c>
      <c r="B11" s="21" t="s">
        <v>69</v>
      </c>
      <c r="C11" s="22" t="s">
        <v>18</v>
      </c>
      <c r="D11" s="80" t="s">
        <v>70</v>
      </c>
      <c r="E11" s="23">
        <v>583117376</v>
      </c>
      <c r="F11" s="23">
        <v>321409744</v>
      </c>
      <c r="G11" s="23">
        <f t="shared" si="2"/>
        <v>219668400</v>
      </c>
      <c r="H11" s="23">
        <v>261707632</v>
      </c>
      <c r="I11" s="23">
        <v>101741344</v>
      </c>
      <c r="J11" s="23">
        <v>101741344</v>
      </c>
      <c r="K11" s="23">
        <v>101718475</v>
      </c>
      <c r="L11" s="24"/>
      <c r="M11" s="31">
        <f t="shared" si="0"/>
        <v>0.17447832664139304</v>
      </c>
      <c r="N11" s="31">
        <f t="shared" si="1"/>
        <v>0.17447832664139304</v>
      </c>
    </row>
    <row r="12" spans="1:14" ht="22.5">
      <c r="A12" s="20" t="s">
        <v>17</v>
      </c>
      <c r="B12" s="21" t="s">
        <v>71</v>
      </c>
      <c r="C12" s="22" t="s">
        <v>18</v>
      </c>
      <c r="D12" s="80" t="s">
        <v>72</v>
      </c>
      <c r="E12" s="23">
        <v>25807039982</v>
      </c>
      <c r="F12" s="23">
        <v>18292696093</v>
      </c>
      <c r="G12" s="23">
        <f t="shared" si="2"/>
        <v>3781096594</v>
      </c>
      <c r="H12" s="23">
        <v>7514343889</v>
      </c>
      <c r="I12" s="23">
        <v>14511599499</v>
      </c>
      <c r="J12" s="23">
        <v>2494686045</v>
      </c>
      <c r="K12" s="23">
        <v>2388410620</v>
      </c>
      <c r="L12" s="24"/>
      <c r="M12" s="31">
        <f t="shared" si="0"/>
        <v>0.56231166027260815</v>
      </c>
      <c r="N12" s="31">
        <f t="shared" si="1"/>
        <v>9.6666880306304159E-2</v>
      </c>
    </row>
    <row r="13" spans="1:14" ht="22.5">
      <c r="A13" s="20" t="s">
        <v>17</v>
      </c>
      <c r="B13" s="21" t="s">
        <v>73</v>
      </c>
      <c r="C13" s="22" t="s">
        <v>18</v>
      </c>
      <c r="D13" s="80" t="s">
        <v>74</v>
      </c>
      <c r="E13" s="23">
        <v>6754000000</v>
      </c>
      <c r="F13" s="23">
        <v>0</v>
      </c>
      <c r="G13" s="23">
        <f t="shared" si="2"/>
        <v>0</v>
      </c>
      <c r="H13" s="23">
        <v>6754000000</v>
      </c>
      <c r="I13" s="23">
        <v>0</v>
      </c>
      <c r="J13" s="23">
        <v>0</v>
      </c>
      <c r="K13" s="23">
        <v>0</v>
      </c>
      <c r="L13" s="24"/>
      <c r="M13" s="31">
        <f t="shared" si="0"/>
        <v>0</v>
      </c>
      <c r="N13" s="31">
        <f t="shared" si="1"/>
        <v>0</v>
      </c>
    </row>
    <row r="14" spans="1:14">
      <c r="A14" s="20" t="s">
        <v>17</v>
      </c>
      <c r="B14" s="21" t="s">
        <v>75</v>
      </c>
      <c r="C14" s="22" t="s">
        <v>18</v>
      </c>
      <c r="D14" s="80" t="s">
        <v>76</v>
      </c>
      <c r="E14" s="23">
        <v>49000000</v>
      </c>
      <c r="F14" s="23">
        <v>49000000</v>
      </c>
      <c r="G14" s="23">
        <f t="shared" si="2"/>
        <v>35522712</v>
      </c>
      <c r="H14" s="23">
        <v>0</v>
      </c>
      <c r="I14" s="23">
        <v>13477288</v>
      </c>
      <c r="J14" s="23">
        <v>13477288</v>
      </c>
      <c r="K14" s="23">
        <v>13477288</v>
      </c>
      <c r="L14" s="24"/>
      <c r="M14" s="31">
        <f t="shared" si="0"/>
        <v>0.27504669387755104</v>
      </c>
      <c r="N14" s="31">
        <f t="shared" si="1"/>
        <v>0.27504669387755104</v>
      </c>
    </row>
    <row r="15" spans="1:14" ht="22.5">
      <c r="A15" s="20" t="s">
        <v>17</v>
      </c>
      <c r="B15" s="21" t="s">
        <v>77</v>
      </c>
      <c r="C15" s="22" t="s">
        <v>18</v>
      </c>
      <c r="D15" s="80" t="s">
        <v>78</v>
      </c>
      <c r="E15" s="23">
        <v>23497750</v>
      </c>
      <c r="F15" s="23">
        <v>16297950</v>
      </c>
      <c r="G15" s="23">
        <f t="shared" si="2"/>
        <v>5000000</v>
      </c>
      <c r="H15" s="23">
        <v>7199800</v>
      </c>
      <c r="I15" s="23">
        <v>11297950</v>
      </c>
      <c r="J15" s="23">
        <v>11297950</v>
      </c>
      <c r="K15" s="23">
        <v>11297950</v>
      </c>
      <c r="L15" s="24"/>
      <c r="M15" s="31">
        <f t="shared" si="0"/>
        <v>0.48080986477428689</v>
      </c>
      <c r="N15" s="31">
        <f t="shared" si="1"/>
        <v>0.48080986477428689</v>
      </c>
    </row>
    <row r="16" spans="1:14">
      <c r="A16" s="20" t="s">
        <v>17</v>
      </c>
      <c r="B16" s="21" t="s">
        <v>79</v>
      </c>
      <c r="C16" s="22" t="s">
        <v>18</v>
      </c>
      <c r="D16" s="80" t="s">
        <v>80</v>
      </c>
      <c r="E16" s="23">
        <v>8690400000</v>
      </c>
      <c r="F16" s="23">
        <v>3058350824</v>
      </c>
      <c r="G16" s="23">
        <f t="shared" si="2"/>
        <v>647907886</v>
      </c>
      <c r="H16" s="23">
        <v>5632049176</v>
      </c>
      <c r="I16" s="23">
        <v>2410442938</v>
      </c>
      <c r="J16" s="23">
        <v>1576557495</v>
      </c>
      <c r="K16" s="23">
        <v>1448492218</v>
      </c>
      <c r="L16" s="24"/>
      <c r="M16" s="31">
        <f t="shared" si="0"/>
        <v>0.27736846842492868</v>
      </c>
      <c r="N16" s="31">
        <f t="shared" si="1"/>
        <v>0.18141368579121789</v>
      </c>
    </row>
    <row r="17" spans="1:14" ht="22.5">
      <c r="A17" s="20" t="s">
        <v>17</v>
      </c>
      <c r="B17" s="21" t="s">
        <v>81</v>
      </c>
      <c r="C17" s="22" t="s">
        <v>18</v>
      </c>
      <c r="D17" s="80" t="s">
        <v>82</v>
      </c>
      <c r="E17" s="23">
        <v>264527042</v>
      </c>
      <c r="F17" s="23">
        <v>0</v>
      </c>
      <c r="G17" s="23">
        <f t="shared" si="2"/>
        <v>0</v>
      </c>
      <c r="H17" s="23">
        <v>264527042</v>
      </c>
      <c r="I17" s="23">
        <v>0</v>
      </c>
      <c r="J17" s="23">
        <v>0</v>
      </c>
      <c r="K17" s="23">
        <v>0</v>
      </c>
      <c r="L17" s="24"/>
      <c r="M17" s="31">
        <f t="shared" si="0"/>
        <v>0</v>
      </c>
      <c r="N17" s="31">
        <f t="shared" si="1"/>
        <v>0</v>
      </c>
    </row>
    <row r="18" spans="1:14">
      <c r="A18" s="20" t="s">
        <v>17</v>
      </c>
      <c r="B18" s="21" t="s">
        <v>83</v>
      </c>
      <c r="C18" s="22" t="s">
        <v>18</v>
      </c>
      <c r="D18" s="80" t="s">
        <v>84</v>
      </c>
      <c r="E18" s="23">
        <v>287460000</v>
      </c>
      <c r="F18" s="23">
        <v>6708730</v>
      </c>
      <c r="G18" s="23">
        <f t="shared" si="2"/>
        <v>0</v>
      </c>
      <c r="H18" s="23">
        <v>280751270</v>
      </c>
      <c r="I18" s="23">
        <v>6708730</v>
      </c>
      <c r="J18" s="23">
        <v>6708730</v>
      </c>
      <c r="K18" s="23">
        <v>6708730</v>
      </c>
      <c r="L18" s="24"/>
      <c r="M18" s="31">
        <f t="shared" si="0"/>
        <v>2.3337960064008907E-2</v>
      </c>
      <c r="N18" s="31">
        <f t="shared" si="1"/>
        <v>2.3337960064008907E-2</v>
      </c>
    </row>
    <row r="19" spans="1:14" ht="45">
      <c r="A19" s="20" t="s">
        <v>17</v>
      </c>
      <c r="B19" s="21" t="s">
        <v>85</v>
      </c>
      <c r="C19" s="22" t="s">
        <v>23</v>
      </c>
      <c r="D19" s="80" t="s">
        <v>86</v>
      </c>
      <c r="E19" s="23">
        <v>10000000000</v>
      </c>
      <c r="F19" s="23">
        <v>0</v>
      </c>
      <c r="G19" s="23">
        <f t="shared" si="2"/>
        <v>0</v>
      </c>
      <c r="H19" s="23">
        <v>10000000000</v>
      </c>
      <c r="I19" s="23">
        <v>0</v>
      </c>
      <c r="J19" s="23">
        <v>0</v>
      </c>
      <c r="K19" s="23">
        <v>0</v>
      </c>
      <c r="L19" s="24"/>
      <c r="M19" s="31">
        <f t="shared" si="0"/>
        <v>0</v>
      </c>
      <c r="N19" s="31">
        <f t="shared" si="1"/>
        <v>0</v>
      </c>
    </row>
    <row r="20" spans="1:14" ht="45">
      <c r="A20" s="20" t="s">
        <v>17</v>
      </c>
      <c r="B20" s="21" t="s">
        <v>85</v>
      </c>
      <c r="C20" s="22" t="s">
        <v>18</v>
      </c>
      <c r="D20" s="80" t="s">
        <v>86</v>
      </c>
      <c r="E20" s="23">
        <v>22386331950</v>
      </c>
      <c r="F20" s="23">
        <v>4481585667</v>
      </c>
      <c r="G20" s="23">
        <f t="shared" si="2"/>
        <v>47864964</v>
      </c>
      <c r="H20" s="23">
        <v>17904746283</v>
      </c>
      <c r="I20" s="23">
        <v>4433720703</v>
      </c>
      <c r="J20" s="23">
        <v>768072183</v>
      </c>
      <c r="K20" s="23">
        <v>768072183</v>
      </c>
      <c r="L20" s="24"/>
      <c r="M20" s="31">
        <f t="shared" si="0"/>
        <v>0.19805480919798477</v>
      </c>
      <c r="N20" s="31">
        <f t="shared" si="1"/>
        <v>3.4309871966318267E-2</v>
      </c>
    </row>
    <row r="21" spans="1:14" ht="45">
      <c r="A21" s="20" t="s">
        <v>17</v>
      </c>
      <c r="B21" s="21" t="s">
        <v>87</v>
      </c>
      <c r="C21" s="22" t="s">
        <v>18</v>
      </c>
      <c r="D21" s="80" t="s">
        <v>88</v>
      </c>
      <c r="E21" s="23">
        <v>38430968484</v>
      </c>
      <c r="F21" s="23">
        <v>34238591482</v>
      </c>
      <c r="G21" s="23">
        <f t="shared" si="2"/>
        <v>6346752072</v>
      </c>
      <c r="H21" s="23">
        <v>4192377002</v>
      </c>
      <c r="I21" s="23">
        <v>27891839410</v>
      </c>
      <c r="J21" s="23">
        <v>3036722001</v>
      </c>
      <c r="K21" s="23">
        <v>3036722001</v>
      </c>
      <c r="L21" s="24"/>
      <c r="M21" s="31">
        <f t="shared" si="0"/>
        <v>0.72576467651634213</v>
      </c>
      <c r="N21" s="31">
        <f t="shared" si="1"/>
        <v>7.9017576730190428E-2</v>
      </c>
    </row>
    <row r="22" spans="1:14" ht="56.25">
      <c r="A22" s="20" t="s">
        <v>17</v>
      </c>
      <c r="B22" s="21" t="s">
        <v>89</v>
      </c>
      <c r="C22" s="22" t="s">
        <v>23</v>
      </c>
      <c r="D22" s="80" t="s">
        <v>90</v>
      </c>
      <c r="E22" s="23">
        <v>5950000000</v>
      </c>
      <c r="F22" s="23">
        <v>2461557580</v>
      </c>
      <c r="G22" s="23">
        <f t="shared" si="2"/>
        <v>19379210</v>
      </c>
      <c r="H22" s="23">
        <v>3488442420</v>
      </c>
      <c r="I22" s="23">
        <v>2442178370</v>
      </c>
      <c r="J22" s="23">
        <v>3326300</v>
      </c>
      <c r="K22" s="23">
        <v>3326300</v>
      </c>
      <c r="L22" s="24"/>
      <c r="M22" s="31">
        <f t="shared" si="0"/>
        <v>0.41045014621848741</v>
      </c>
      <c r="N22" s="31">
        <f t="shared" si="1"/>
        <v>5.5904201680672273E-4</v>
      </c>
    </row>
    <row r="23" spans="1:14" ht="22.5">
      <c r="A23" s="20" t="s">
        <v>17</v>
      </c>
      <c r="B23" s="21" t="s">
        <v>91</v>
      </c>
      <c r="C23" s="22" t="s">
        <v>21</v>
      </c>
      <c r="D23" s="80" t="s">
        <v>92</v>
      </c>
      <c r="E23" s="23">
        <v>14179409356</v>
      </c>
      <c r="F23" s="23">
        <v>14179409356</v>
      </c>
      <c r="G23" s="23">
        <f t="shared" si="2"/>
        <v>13571308691</v>
      </c>
      <c r="H23" s="23">
        <v>0</v>
      </c>
      <c r="I23" s="23">
        <v>608100665</v>
      </c>
      <c r="J23" s="23">
        <v>0</v>
      </c>
      <c r="K23" s="23">
        <v>0</v>
      </c>
      <c r="L23" s="24"/>
      <c r="M23" s="31">
        <f t="shared" si="0"/>
        <v>4.2886177395159479E-2</v>
      </c>
      <c r="N23" s="31">
        <f t="shared" si="1"/>
        <v>0</v>
      </c>
    </row>
    <row r="24" spans="1:14" ht="22.5">
      <c r="A24" s="20" t="s">
        <v>17</v>
      </c>
      <c r="B24" s="21" t="s">
        <v>91</v>
      </c>
      <c r="C24" s="22" t="s">
        <v>23</v>
      </c>
      <c r="D24" s="80" t="s">
        <v>92</v>
      </c>
      <c r="E24" s="23">
        <v>167270234606</v>
      </c>
      <c r="F24" s="23">
        <v>165111923466</v>
      </c>
      <c r="G24" s="23">
        <f t="shared" si="2"/>
        <v>39790885715</v>
      </c>
      <c r="H24" s="23">
        <v>2158311140</v>
      </c>
      <c r="I24" s="23">
        <v>125321037751</v>
      </c>
      <c r="J24" s="23">
        <v>8755202213</v>
      </c>
      <c r="K24" s="23">
        <v>8755202213</v>
      </c>
      <c r="L24" s="24"/>
      <c r="M24" s="31">
        <f t="shared" si="0"/>
        <v>0.7492130207516593</v>
      </c>
      <c r="N24" s="31">
        <f t="shared" si="1"/>
        <v>5.2341662780724947E-2</v>
      </c>
    </row>
    <row r="25" spans="1:14" ht="22.5">
      <c r="A25" s="20" t="s">
        <v>17</v>
      </c>
      <c r="B25" s="21" t="s">
        <v>91</v>
      </c>
      <c r="C25" s="22" t="s">
        <v>19</v>
      </c>
      <c r="D25" s="80" t="s">
        <v>92</v>
      </c>
      <c r="E25" s="23">
        <v>363599569</v>
      </c>
      <c r="F25" s="23">
        <v>363599569</v>
      </c>
      <c r="G25" s="23">
        <f t="shared" si="2"/>
        <v>0</v>
      </c>
      <c r="H25" s="23">
        <v>0</v>
      </c>
      <c r="I25" s="23">
        <v>363599569</v>
      </c>
      <c r="J25" s="23">
        <v>0</v>
      </c>
      <c r="K25" s="23">
        <v>0</v>
      </c>
      <c r="L25" s="24"/>
      <c r="M25" s="31">
        <f t="shared" si="0"/>
        <v>1</v>
      </c>
      <c r="N25" s="31">
        <f t="shared" si="1"/>
        <v>0</v>
      </c>
    </row>
    <row r="26" spans="1:14" ht="22.5">
      <c r="A26" s="20" t="s">
        <v>17</v>
      </c>
      <c r="B26" s="21" t="s">
        <v>91</v>
      </c>
      <c r="C26" s="22" t="s">
        <v>20</v>
      </c>
      <c r="D26" s="80" t="s">
        <v>92</v>
      </c>
      <c r="E26" s="23">
        <v>53166198950</v>
      </c>
      <c r="F26" s="23">
        <v>25602359225</v>
      </c>
      <c r="G26" s="23">
        <f t="shared" si="2"/>
        <v>7356280158</v>
      </c>
      <c r="H26" s="23">
        <v>27563839725</v>
      </c>
      <c r="I26" s="23">
        <v>18246079067</v>
      </c>
      <c r="J26" s="23">
        <v>0</v>
      </c>
      <c r="K26" s="23">
        <v>0</v>
      </c>
      <c r="L26" s="24"/>
      <c r="M26" s="31">
        <f t="shared" si="0"/>
        <v>0.34318945923065652</v>
      </c>
      <c r="N26" s="31">
        <f t="shared" si="1"/>
        <v>0</v>
      </c>
    </row>
    <row r="27" spans="1:14" ht="22.5">
      <c r="A27" s="20" t="s">
        <v>17</v>
      </c>
      <c r="B27" s="21" t="s">
        <v>91</v>
      </c>
      <c r="C27" s="22" t="s">
        <v>18</v>
      </c>
      <c r="D27" s="80" t="s">
        <v>92</v>
      </c>
      <c r="E27" s="23">
        <v>194141161932</v>
      </c>
      <c r="F27" s="23">
        <v>150090018626</v>
      </c>
      <c r="G27" s="23">
        <f t="shared" si="2"/>
        <v>17330710331</v>
      </c>
      <c r="H27" s="23">
        <v>44051143306</v>
      </c>
      <c r="I27" s="23">
        <v>132759308295</v>
      </c>
      <c r="J27" s="23">
        <v>4496922566</v>
      </c>
      <c r="K27" s="23">
        <v>4496922566</v>
      </c>
      <c r="L27" s="24"/>
      <c r="M27" s="31">
        <f t="shared" si="0"/>
        <v>0.68382875106877317</v>
      </c>
      <c r="N27" s="31">
        <f t="shared" si="1"/>
        <v>2.3163158813148007E-2</v>
      </c>
    </row>
    <row r="28" spans="1:14" ht="33.75">
      <c r="A28" s="20" t="s">
        <v>17</v>
      </c>
      <c r="B28" s="21" t="s">
        <v>93</v>
      </c>
      <c r="C28" s="22" t="s">
        <v>23</v>
      </c>
      <c r="D28" s="80" t="s">
        <v>94</v>
      </c>
      <c r="E28" s="23">
        <v>31628468480</v>
      </c>
      <c r="F28" s="23">
        <v>6316040676</v>
      </c>
      <c r="G28" s="23">
        <f t="shared" si="2"/>
        <v>4680941765</v>
      </c>
      <c r="H28" s="23">
        <v>25312427804</v>
      </c>
      <c r="I28" s="23">
        <v>1635098911</v>
      </c>
      <c r="J28" s="23">
        <v>306195692</v>
      </c>
      <c r="K28" s="23">
        <v>306195692</v>
      </c>
      <c r="L28" s="24"/>
      <c r="M28" s="31">
        <f t="shared" si="0"/>
        <v>5.1697062475027561E-2</v>
      </c>
      <c r="N28" s="31">
        <f t="shared" si="1"/>
        <v>9.6810154495346589E-3</v>
      </c>
    </row>
    <row r="29" spans="1:14" ht="56.25">
      <c r="A29" s="20" t="s">
        <v>17</v>
      </c>
      <c r="B29" s="21" t="s">
        <v>95</v>
      </c>
      <c r="C29" s="22" t="s">
        <v>22</v>
      </c>
      <c r="D29" s="80" t="s">
        <v>96</v>
      </c>
      <c r="E29" s="23">
        <v>34144027837</v>
      </c>
      <c r="F29" s="23">
        <v>17062044471</v>
      </c>
      <c r="G29" s="23">
        <f t="shared" si="2"/>
        <v>647169990</v>
      </c>
      <c r="H29" s="23">
        <v>17081983366</v>
      </c>
      <c r="I29" s="23">
        <v>16414874481</v>
      </c>
      <c r="J29" s="23">
        <v>1077799293</v>
      </c>
      <c r="K29" s="23">
        <v>1077799293</v>
      </c>
      <c r="L29" s="24"/>
      <c r="M29" s="31">
        <f t="shared" si="0"/>
        <v>0.48075389814473224</v>
      </c>
      <c r="N29" s="31">
        <f t="shared" si="1"/>
        <v>3.1566260962101501E-2</v>
      </c>
    </row>
    <row r="30" spans="1:14" ht="56.25">
      <c r="A30" s="20" t="s">
        <v>17</v>
      </c>
      <c r="B30" s="21" t="s">
        <v>95</v>
      </c>
      <c r="C30" s="22" t="s">
        <v>23</v>
      </c>
      <c r="D30" s="80" t="s">
        <v>96</v>
      </c>
      <c r="E30" s="23">
        <v>83502754696</v>
      </c>
      <c r="F30" s="23">
        <v>73430893939</v>
      </c>
      <c r="G30" s="23">
        <f t="shared" si="2"/>
        <v>50123304875</v>
      </c>
      <c r="H30" s="23">
        <v>10071860757</v>
      </c>
      <c r="I30" s="23">
        <v>23307589064</v>
      </c>
      <c r="J30" s="23">
        <v>19768960658</v>
      </c>
      <c r="K30" s="23">
        <v>19768960658</v>
      </c>
      <c r="L30" s="24"/>
      <c r="M30" s="31">
        <f t="shared" si="0"/>
        <v>0.27912359477065846</v>
      </c>
      <c r="N30" s="31">
        <f t="shared" si="1"/>
        <v>0.23674620951094186</v>
      </c>
    </row>
    <row r="31" spans="1:14" ht="56.25">
      <c r="A31" s="20" t="s">
        <v>17</v>
      </c>
      <c r="B31" s="21" t="s">
        <v>97</v>
      </c>
      <c r="C31" s="22" t="s">
        <v>23</v>
      </c>
      <c r="D31" s="80" t="s">
        <v>98</v>
      </c>
      <c r="E31" s="23">
        <v>38950914287</v>
      </c>
      <c r="F31" s="23">
        <v>3549605915</v>
      </c>
      <c r="G31" s="23">
        <f t="shared" si="2"/>
        <v>148306080</v>
      </c>
      <c r="H31" s="23">
        <v>35401308372</v>
      </c>
      <c r="I31" s="23">
        <v>3401299835</v>
      </c>
      <c r="J31" s="23">
        <v>577836390</v>
      </c>
      <c r="K31" s="23">
        <v>577836390</v>
      </c>
      <c r="L31" s="24"/>
      <c r="M31" s="31">
        <f t="shared" si="0"/>
        <v>8.7322721359975763E-2</v>
      </c>
      <c r="N31" s="31">
        <f t="shared" si="1"/>
        <v>1.4834989128685354E-2</v>
      </c>
    </row>
    <row r="32" spans="1:14" ht="67.5">
      <c r="A32" s="20" t="s">
        <v>17</v>
      </c>
      <c r="B32" s="21" t="s">
        <v>99</v>
      </c>
      <c r="C32" s="22" t="s">
        <v>23</v>
      </c>
      <c r="D32" s="80" t="s">
        <v>100</v>
      </c>
      <c r="E32" s="23">
        <v>2800644017</v>
      </c>
      <c r="F32" s="23">
        <v>2523959704</v>
      </c>
      <c r="G32" s="23">
        <f t="shared" si="2"/>
        <v>1399016649</v>
      </c>
      <c r="H32" s="23">
        <v>276684313</v>
      </c>
      <c r="I32" s="23">
        <v>1124943055</v>
      </c>
      <c r="J32" s="23">
        <v>791735965</v>
      </c>
      <c r="K32" s="23">
        <v>791735965</v>
      </c>
      <c r="L32" s="24"/>
      <c r="M32" s="31">
        <f t="shared" si="0"/>
        <v>0.40167298955938674</v>
      </c>
      <c r="N32" s="31">
        <f t="shared" si="1"/>
        <v>0.28269782242731922</v>
      </c>
    </row>
    <row r="33" spans="1:14" ht="67.5">
      <c r="A33" s="20" t="s">
        <v>17</v>
      </c>
      <c r="B33" s="21" t="s">
        <v>99</v>
      </c>
      <c r="C33" s="22" t="s">
        <v>18</v>
      </c>
      <c r="D33" s="80" t="s">
        <v>100</v>
      </c>
      <c r="E33" s="23">
        <v>120893324322</v>
      </c>
      <c r="F33" s="23">
        <v>120704436509</v>
      </c>
      <c r="G33" s="23">
        <f t="shared" si="2"/>
        <v>0</v>
      </c>
      <c r="H33" s="23">
        <v>188887813</v>
      </c>
      <c r="I33" s="23">
        <v>120704436509</v>
      </c>
      <c r="J33" s="23">
        <v>1170058857</v>
      </c>
      <c r="K33" s="23">
        <v>1170058857</v>
      </c>
      <c r="L33" s="24"/>
      <c r="M33" s="31">
        <f t="shared" si="0"/>
        <v>0.99843756622576696</v>
      </c>
      <c r="N33" s="31">
        <f t="shared" si="1"/>
        <v>9.6784405885269736E-3</v>
      </c>
    </row>
    <row r="34" spans="1:14" ht="45">
      <c r="A34" s="20" t="s">
        <v>17</v>
      </c>
      <c r="B34" s="21" t="s">
        <v>101</v>
      </c>
      <c r="C34" s="22" t="s">
        <v>18</v>
      </c>
      <c r="D34" s="80" t="s">
        <v>102</v>
      </c>
      <c r="E34" s="23">
        <v>7000000000</v>
      </c>
      <c r="F34" s="23">
        <v>2514689733</v>
      </c>
      <c r="G34" s="23">
        <f t="shared" si="2"/>
        <v>0</v>
      </c>
      <c r="H34" s="23">
        <v>4485310267</v>
      </c>
      <c r="I34" s="23">
        <v>2514689733</v>
      </c>
      <c r="J34" s="23">
        <v>0</v>
      </c>
      <c r="K34" s="23">
        <v>0</v>
      </c>
      <c r="L34" s="24"/>
      <c r="M34" s="31">
        <f t="shared" si="0"/>
        <v>0.35924139042857145</v>
      </c>
      <c r="N34" s="31">
        <f t="shared" si="1"/>
        <v>0</v>
      </c>
    </row>
    <row r="35" spans="1:14" ht="33.75">
      <c r="A35" s="20" t="s">
        <v>17</v>
      </c>
      <c r="B35" s="21" t="s">
        <v>103</v>
      </c>
      <c r="C35" s="22" t="s">
        <v>22</v>
      </c>
      <c r="D35" s="80" t="s">
        <v>104</v>
      </c>
      <c r="E35" s="23">
        <v>2759909227</v>
      </c>
      <c r="F35" s="23">
        <v>0</v>
      </c>
      <c r="G35" s="23">
        <f t="shared" si="2"/>
        <v>0</v>
      </c>
      <c r="H35" s="23">
        <v>2759909227</v>
      </c>
      <c r="I35" s="23">
        <v>0</v>
      </c>
      <c r="J35" s="23">
        <v>0</v>
      </c>
      <c r="K35" s="23">
        <v>0</v>
      </c>
      <c r="L35" s="24"/>
      <c r="M35" s="31">
        <f t="shared" si="0"/>
        <v>0</v>
      </c>
      <c r="N35" s="31">
        <f t="shared" si="1"/>
        <v>0</v>
      </c>
    </row>
    <row r="36" spans="1:14" ht="33.75">
      <c r="A36" s="20" t="s">
        <v>17</v>
      </c>
      <c r="B36" s="21" t="s">
        <v>103</v>
      </c>
      <c r="C36" s="22" t="s">
        <v>23</v>
      </c>
      <c r="D36" s="80" t="s">
        <v>104</v>
      </c>
      <c r="E36" s="23">
        <v>583024000</v>
      </c>
      <c r="F36" s="23">
        <v>583024000</v>
      </c>
      <c r="G36" s="23">
        <f t="shared" si="2"/>
        <v>583024000</v>
      </c>
      <c r="H36" s="23">
        <v>0</v>
      </c>
      <c r="I36" s="23">
        <v>0</v>
      </c>
      <c r="J36" s="23">
        <v>0</v>
      </c>
      <c r="K36" s="23">
        <v>0</v>
      </c>
      <c r="L36" s="24"/>
      <c r="M36" s="31">
        <f t="shared" si="0"/>
        <v>0</v>
      </c>
      <c r="N36" s="31">
        <f t="shared" si="1"/>
        <v>0</v>
      </c>
    </row>
    <row r="37" spans="1:14" ht="33.75">
      <c r="A37" s="20" t="s">
        <v>17</v>
      </c>
      <c r="B37" s="21" t="s">
        <v>103</v>
      </c>
      <c r="C37" s="22" t="s">
        <v>18</v>
      </c>
      <c r="D37" s="80" t="s">
        <v>104</v>
      </c>
      <c r="E37" s="23">
        <v>147878856829</v>
      </c>
      <c r="F37" s="23">
        <v>137944245517</v>
      </c>
      <c r="G37" s="23">
        <f t="shared" si="2"/>
        <v>9935798317</v>
      </c>
      <c r="H37" s="23">
        <v>9934611312</v>
      </c>
      <c r="I37" s="23">
        <v>128008447200</v>
      </c>
      <c r="J37" s="23">
        <v>20172800241</v>
      </c>
      <c r="K37" s="23">
        <v>19912270221</v>
      </c>
      <c r="L37" s="24"/>
      <c r="M37" s="31">
        <f t="shared" si="0"/>
        <v>0.86563048934049314</v>
      </c>
      <c r="N37" s="31">
        <f t="shared" si="1"/>
        <v>0.13641436425443063</v>
      </c>
    </row>
    <row r="38" spans="1:14" ht="33.75">
      <c r="A38" s="35" t="s">
        <v>17</v>
      </c>
      <c r="B38" s="36" t="s">
        <v>105</v>
      </c>
      <c r="C38" s="37" t="s">
        <v>18</v>
      </c>
      <c r="D38" s="81" t="s">
        <v>106</v>
      </c>
      <c r="E38" s="38">
        <v>6685266602</v>
      </c>
      <c r="F38" s="38">
        <v>6524336773</v>
      </c>
      <c r="G38" s="23">
        <f t="shared" si="2"/>
        <v>320796490</v>
      </c>
      <c r="H38" s="38">
        <v>160929829</v>
      </c>
      <c r="I38" s="38">
        <v>6203540283</v>
      </c>
      <c r="J38" s="38">
        <v>402039206</v>
      </c>
      <c r="K38" s="38">
        <v>402039206</v>
      </c>
      <c r="L38" s="39"/>
      <c r="M38" s="40">
        <f t="shared" si="0"/>
        <v>0.92794209301153607</v>
      </c>
      <c r="N38" s="40">
        <f t="shared" si="1"/>
        <v>6.0138096194955609E-2</v>
      </c>
    </row>
    <row r="39" spans="1:14" ht="20.100000000000001" customHeight="1">
      <c r="A39" s="47" t="s">
        <v>116</v>
      </c>
      <c r="B39" s="48"/>
      <c r="C39" s="52"/>
      <c r="D39" s="82"/>
      <c r="E39" s="49">
        <f>E5+E6+E7+E8+E9+E10+E11+E12+E13+E14+E15+E16+E17+E18+E19+E20+E21+E22+E23+E24+E25+E26+E27+E28+E29+E30+E31+E32+E33+E34+E35+E36+E37+E38</f>
        <v>1303057153294</v>
      </c>
      <c r="F39" s="49">
        <f t="shared" ref="F39:K39" si="3">F5+F6+F7+F8+F9+F10+F11+F12+F13+F14+F15+F16+F17+F18+F19+F20+F21+F22+F23+F24+F25+F26+F27+F28+F29+F30+F31+F32+F33+F34+F35+F36+F37+F38</f>
        <v>1067025305235</v>
      </c>
      <c r="G39" s="49">
        <f t="shared" si="3"/>
        <v>380392736441</v>
      </c>
      <c r="H39" s="49">
        <f t="shared" si="3"/>
        <v>236031848059</v>
      </c>
      <c r="I39" s="49">
        <f t="shared" si="3"/>
        <v>686632568794</v>
      </c>
      <c r="J39" s="49">
        <f t="shared" si="3"/>
        <v>119241670401</v>
      </c>
      <c r="K39" s="49">
        <f t="shared" si="3"/>
        <v>118746776810</v>
      </c>
      <c r="L39" s="50"/>
      <c r="M39" s="51">
        <f t="shared" si="0"/>
        <v>0.52693971792277916</v>
      </c>
      <c r="N39" s="51">
        <f t="shared" si="1"/>
        <v>9.1509163738189694E-2</v>
      </c>
    </row>
    <row r="40" spans="1:14" ht="22.5">
      <c r="A40" s="41" t="s">
        <v>24</v>
      </c>
      <c r="B40" s="42" t="s">
        <v>69</v>
      </c>
      <c r="C40" s="43" t="s">
        <v>18</v>
      </c>
      <c r="D40" s="83" t="s">
        <v>70</v>
      </c>
      <c r="E40" s="44">
        <v>244926641</v>
      </c>
      <c r="F40" s="44">
        <v>218066476</v>
      </c>
      <c r="G40" s="23">
        <f t="shared" si="2"/>
        <v>122532734</v>
      </c>
      <c r="H40" s="44">
        <v>26860165</v>
      </c>
      <c r="I40" s="44">
        <v>95533742</v>
      </c>
      <c r="J40" s="44">
        <v>95040130</v>
      </c>
      <c r="K40" s="44">
        <v>95040130</v>
      </c>
      <c r="L40" s="45"/>
      <c r="M40" s="46">
        <f t="shared" si="0"/>
        <v>0.39005043146776347</v>
      </c>
      <c r="N40" s="46">
        <f t="shared" si="1"/>
        <v>0.38803508516658258</v>
      </c>
    </row>
    <row r="41" spans="1:14" ht="22.5">
      <c r="A41" s="20" t="s">
        <v>24</v>
      </c>
      <c r="B41" s="21" t="s">
        <v>71</v>
      </c>
      <c r="C41" s="22" t="s">
        <v>18</v>
      </c>
      <c r="D41" s="80" t="s">
        <v>72</v>
      </c>
      <c r="E41" s="23">
        <v>1119185358</v>
      </c>
      <c r="F41" s="23">
        <v>912608938</v>
      </c>
      <c r="G41" s="23">
        <f t="shared" si="2"/>
        <v>779850236</v>
      </c>
      <c r="H41" s="23">
        <v>206576420</v>
      </c>
      <c r="I41" s="23">
        <v>132758702</v>
      </c>
      <c r="J41" s="23">
        <v>131859074</v>
      </c>
      <c r="K41" s="23">
        <v>131859074</v>
      </c>
      <c r="L41" s="24"/>
      <c r="M41" s="31">
        <f t="shared" si="0"/>
        <v>0.11862083528079895</v>
      </c>
      <c r="N41" s="31">
        <f t="shared" si="1"/>
        <v>0.11781701132655455</v>
      </c>
    </row>
    <row r="42" spans="1:14" ht="22.5">
      <c r="A42" s="20" t="s">
        <v>24</v>
      </c>
      <c r="B42" s="21" t="s">
        <v>81</v>
      </c>
      <c r="C42" s="22" t="s">
        <v>18</v>
      </c>
      <c r="D42" s="80" t="s">
        <v>82</v>
      </c>
      <c r="E42" s="23">
        <v>3545435</v>
      </c>
      <c r="F42" s="23">
        <v>1683310</v>
      </c>
      <c r="G42" s="23">
        <f t="shared" si="2"/>
        <v>0</v>
      </c>
      <c r="H42" s="23">
        <v>1862125</v>
      </c>
      <c r="I42" s="23">
        <v>1683310</v>
      </c>
      <c r="J42" s="23">
        <v>1683310</v>
      </c>
      <c r="K42" s="23">
        <v>1683310</v>
      </c>
      <c r="L42" s="24"/>
      <c r="M42" s="31">
        <f t="shared" si="0"/>
        <v>0.47478236097968235</v>
      </c>
      <c r="N42" s="31">
        <f t="shared" si="1"/>
        <v>0.47478236097968235</v>
      </c>
    </row>
    <row r="43" spans="1:14" ht="45">
      <c r="A43" s="20" t="s">
        <v>24</v>
      </c>
      <c r="B43" s="21" t="s">
        <v>85</v>
      </c>
      <c r="C43" s="22" t="s">
        <v>18</v>
      </c>
      <c r="D43" s="80" t="s">
        <v>86</v>
      </c>
      <c r="E43" s="23">
        <v>277584575</v>
      </c>
      <c r="F43" s="23">
        <v>256215293</v>
      </c>
      <c r="G43" s="23">
        <f t="shared" si="2"/>
        <v>152248482</v>
      </c>
      <c r="H43" s="23">
        <v>21369282</v>
      </c>
      <c r="I43" s="23">
        <v>103966811</v>
      </c>
      <c r="J43" s="23">
        <v>11090178</v>
      </c>
      <c r="K43" s="23">
        <v>11090178</v>
      </c>
      <c r="L43" s="24"/>
      <c r="M43" s="31">
        <f t="shared" si="0"/>
        <v>0.37454102411850515</v>
      </c>
      <c r="N43" s="31">
        <f t="shared" si="1"/>
        <v>3.9952428912881775E-2</v>
      </c>
    </row>
    <row r="44" spans="1:14" ht="45">
      <c r="A44" s="20" t="s">
        <v>24</v>
      </c>
      <c r="B44" s="21" t="s">
        <v>87</v>
      </c>
      <c r="C44" s="22" t="s">
        <v>18</v>
      </c>
      <c r="D44" s="80" t="s">
        <v>88</v>
      </c>
      <c r="E44" s="23">
        <v>74652203</v>
      </c>
      <c r="F44" s="23">
        <v>74652203</v>
      </c>
      <c r="G44" s="23">
        <f t="shared" si="2"/>
        <v>6102798</v>
      </c>
      <c r="H44" s="23">
        <v>0</v>
      </c>
      <c r="I44" s="23">
        <v>68549405</v>
      </c>
      <c r="J44" s="23">
        <v>13756213</v>
      </c>
      <c r="K44" s="23">
        <v>13756213</v>
      </c>
      <c r="L44" s="24"/>
      <c r="M44" s="31">
        <f t="shared" si="0"/>
        <v>0.9182502624872303</v>
      </c>
      <c r="N44" s="31">
        <f t="shared" si="1"/>
        <v>0.18427069057828072</v>
      </c>
    </row>
    <row r="45" spans="1:14" ht="22.5">
      <c r="A45" s="20" t="s">
        <v>24</v>
      </c>
      <c r="B45" s="21" t="s">
        <v>91</v>
      </c>
      <c r="C45" s="22" t="s">
        <v>23</v>
      </c>
      <c r="D45" s="80" t="s">
        <v>92</v>
      </c>
      <c r="E45" s="23">
        <v>180032017868</v>
      </c>
      <c r="F45" s="23">
        <v>175741237098</v>
      </c>
      <c r="G45" s="23">
        <f t="shared" si="2"/>
        <v>667839553</v>
      </c>
      <c r="H45" s="23">
        <v>4290780770</v>
      </c>
      <c r="I45" s="23">
        <v>175073397545</v>
      </c>
      <c r="J45" s="23">
        <v>61167266999</v>
      </c>
      <c r="K45" s="23">
        <v>61167266999</v>
      </c>
      <c r="L45" s="24"/>
      <c r="M45" s="31">
        <f t="shared" si="0"/>
        <v>0.97245700858257511</v>
      </c>
      <c r="N45" s="31">
        <f t="shared" si="1"/>
        <v>0.33975771489629147</v>
      </c>
    </row>
    <row r="46" spans="1:14" ht="22.5">
      <c r="A46" s="20" t="s">
        <v>24</v>
      </c>
      <c r="B46" s="21" t="s">
        <v>91</v>
      </c>
      <c r="C46" s="22" t="s">
        <v>20</v>
      </c>
      <c r="D46" s="80" t="s">
        <v>92</v>
      </c>
      <c r="E46" s="23">
        <v>2533469938</v>
      </c>
      <c r="F46" s="23">
        <v>1826476810</v>
      </c>
      <c r="G46" s="23">
        <f t="shared" si="2"/>
        <v>0</v>
      </c>
      <c r="H46" s="23">
        <v>706993128</v>
      </c>
      <c r="I46" s="23">
        <v>1826476810</v>
      </c>
      <c r="J46" s="23">
        <v>1308659568</v>
      </c>
      <c r="K46" s="23">
        <v>1308659568</v>
      </c>
      <c r="L46" s="24"/>
      <c r="M46" s="31">
        <f t="shared" si="0"/>
        <v>0.72093881305016694</v>
      </c>
      <c r="N46" s="31">
        <f t="shared" si="1"/>
        <v>0.51654829148400971</v>
      </c>
    </row>
    <row r="47" spans="1:14" ht="22.5">
      <c r="A47" s="20" t="s">
        <v>24</v>
      </c>
      <c r="B47" s="21" t="s">
        <v>91</v>
      </c>
      <c r="C47" s="22" t="s">
        <v>18</v>
      </c>
      <c r="D47" s="80" t="s">
        <v>92</v>
      </c>
      <c r="E47" s="23">
        <v>1609381142</v>
      </c>
      <c r="F47" s="23">
        <v>1566641549</v>
      </c>
      <c r="G47" s="23">
        <f t="shared" si="2"/>
        <v>27149266</v>
      </c>
      <c r="H47" s="23">
        <v>42739593</v>
      </c>
      <c r="I47" s="23">
        <v>1539492283</v>
      </c>
      <c r="J47" s="23">
        <v>262313021</v>
      </c>
      <c r="K47" s="23">
        <v>262313021</v>
      </c>
      <c r="L47" s="24"/>
      <c r="M47" s="31">
        <f t="shared" si="0"/>
        <v>0.95657407858454946</v>
      </c>
      <c r="N47" s="31">
        <f t="shared" si="1"/>
        <v>0.16298999295718106</v>
      </c>
    </row>
    <row r="48" spans="1:14" ht="33.75">
      <c r="A48" s="20" t="s">
        <v>24</v>
      </c>
      <c r="B48" s="21" t="s">
        <v>93</v>
      </c>
      <c r="C48" s="22" t="s">
        <v>23</v>
      </c>
      <c r="D48" s="80" t="s">
        <v>94</v>
      </c>
      <c r="E48" s="23">
        <v>2955004000</v>
      </c>
      <c r="F48" s="23">
        <v>33800200</v>
      </c>
      <c r="G48" s="23">
        <f t="shared" si="2"/>
        <v>6000000</v>
      </c>
      <c r="H48" s="23">
        <v>2921203800</v>
      </c>
      <c r="I48" s="23">
        <v>27800200</v>
      </c>
      <c r="J48" s="23">
        <v>382132</v>
      </c>
      <c r="K48" s="23">
        <v>382132</v>
      </c>
      <c r="L48" s="24"/>
      <c r="M48" s="31">
        <f t="shared" si="0"/>
        <v>9.4078383650242105E-3</v>
      </c>
      <c r="N48" s="31">
        <f t="shared" si="1"/>
        <v>1.29316914630234E-4</v>
      </c>
    </row>
    <row r="49" spans="1:14" ht="56.25">
      <c r="A49" s="20" t="s">
        <v>24</v>
      </c>
      <c r="B49" s="21" t="s">
        <v>95</v>
      </c>
      <c r="C49" s="22" t="s">
        <v>22</v>
      </c>
      <c r="D49" s="80" t="s">
        <v>96</v>
      </c>
      <c r="E49" s="23">
        <v>40816973846</v>
      </c>
      <c r="F49" s="23">
        <v>39385309357</v>
      </c>
      <c r="G49" s="23">
        <f t="shared" si="2"/>
        <v>699045739</v>
      </c>
      <c r="H49" s="23">
        <v>1431664489</v>
      </c>
      <c r="I49" s="23">
        <v>38686263618</v>
      </c>
      <c r="J49" s="23">
        <v>6300179502</v>
      </c>
      <c r="K49" s="23">
        <v>6300179502</v>
      </c>
      <c r="L49" s="24"/>
      <c r="M49" s="31">
        <f t="shared" si="0"/>
        <v>0.94779842729059138</v>
      </c>
      <c r="N49" s="31">
        <f t="shared" si="1"/>
        <v>0.1543519498963887</v>
      </c>
    </row>
    <row r="50" spans="1:14" ht="56.25">
      <c r="A50" s="20" t="s">
        <v>24</v>
      </c>
      <c r="B50" s="21" t="s">
        <v>95</v>
      </c>
      <c r="C50" s="22" t="s">
        <v>23</v>
      </c>
      <c r="D50" s="80" t="s">
        <v>96</v>
      </c>
      <c r="E50" s="23">
        <v>66207775204</v>
      </c>
      <c r="F50" s="23">
        <v>65688078882</v>
      </c>
      <c r="G50" s="23">
        <f t="shared" si="2"/>
        <v>499792193</v>
      </c>
      <c r="H50" s="23">
        <v>519696322</v>
      </c>
      <c r="I50" s="23">
        <v>65188286689</v>
      </c>
      <c r="J50" s="23">
        <v>10015815366</v>
      </c>
      <c r="K50" s="23">
        <v>10015815366</v>
      </c>
      <c r="L50" s="24"/>
      <c r="M50" s="31">
        <f t="shared" si="0"/>
        <v>0.98460167991057335</v>
      </c>
      <c r="N50" s="31">
        <f t="shared" si="1"/>
        <v>0.15127853692620208</v>
      </c>
    </row>
    <row r="51" spans="1:14" ht="56.25">
      <c r="A51" s="20" t="s">
        <v>24</v>
      </c>
      <c r="B51" s="21" t="s">
        <v>97</v>
      </c>
      <c r="C51" s="22" t="s">
        <v>23</v>
      </c>
      <c r="D51" s="80" t="s">
        <v>98</v>
      </c>
      <c r="E51" s="23">
        <v>2564455525</v>
      </c>
      <c r="F51" s="23">
        <v>2494787631</v>
      </c>
      <c r="G51" s="23">
        <f t="shared" si="2"/>
        <v>547391</v>
      </c>
      <c r="H51" s="23">
        <v>69667894</v>
      </c>
      <c r="I51" s="23">
        <v>2494240240</v>
      </c>
      <c r="J51" s="23">
        <v>8963944</v>
      </c>
      <c r="K51" s="23">
        <v>8963944</v>
      </c>
      <c r="L51" s="24"/>
      <c r="M51" s="31">
        <f t="shared" si="0"/>
        <v>0.97261980786350355</v>
      </c>
      <c r="N51" s="31">
        <f t="shared" si="1"/>
        <v>3.4954569937413909E-3</v>
      </c>
    </row>
    <row r="52" spans="1:14" ht="67.5">
      <c r="A52" s="20" t="s">
        <v>24</v>
      </c>
      <c r="B52" s="21" t="s">
        <v>99</v>
      </c>
      <c r="C52" s="22" t="s">
        <v>23</v>
      </c>
      <c r="D52" s="80" t="s">
        <v>100</v>
      </c>
      <c r="E52" s="23">
        <v>76691521</v>
      </c>
      <c r="F52" s="23">
        <v>69437372</v>
      </c>
      <c r="G52" s="23">
        <f t="shared" si="2"/>
        <v>850314</v>
      </c>
      <c r="H52" s="23">
        <v>7254149</v>
      </c>
      <c r="I52" s="23">
        <v>68587058</v>
      </c>
      <c r="J52" s="23">
        <v>5144958</v>
      </c>
      <c r="K52" s="23">
        <v>5144958</v>
      </c>
      <c r="L52" s="24"/>
      <c r="M52" s="31">
        <f t="shared" si="0"/>
        <v>0.89432387186583506</v>
      </c>
      <c r="N52" s="31">
        <f t="shared" si="1"/>
        <v>6.7086399290476981E-2</v>
      </c>
    </row>
    <row r="53" spans="1:14" ht="33.75">
      <c r="A53" s="20" t="s">
        <v>24</v>
      </c>
      <c r="B53" s="21" t="s">
        <v>103</v>
      </c>
      <c r="C53" s="22" t="s">
        <v>18</v>
      </c>
      <c r="D53" s="80" t="s">
        <v>104</v>
      </c>
      <c r="E53" s="23">
        <v>2218481886</v>
      </c>
      <c r="F53" s="23">
        <v>1898264413</v>
      </c>
      <c r="G53" s="23">
        <f t="shared" si="2"/>
        <v>11736985</v>
      </c>
      <c r="H53" s="23">
        <v>320217473</v>
      </c>
      <c r="I53" s="23">
        <v>1886527428</v>
      </c>
      <c r="J53" s="23">
        <v>501532722</v>
      </c>
      <c r="K53" s="23">
        <v>501532722</v>
      </c>
      <c r="L53" s="24"/>
      <c r="M53" s="31">
        <f t="shared" si="0"/>
        <v>0.85036864168473092</v>
      </c>
      <c r="N53" s="31">
        <f t="shared" si="1"/>
        <v>0.22607023531045409</v>
      </c>
    </row>
    <row r="54" spans="1:14" ht="33.75">
      <c r="A54" s="20" t="s">
        <v>24</v>
      </c>
      <c r="B54" s="21" t="s">
        <v>105</v>
      </c>
      <c r="C54" s="22" t="s">
        <v>18</v>
      </c>
      <c r="D54" s="80" t="s">
        <v>106</v>
      </c>
      <c r="E54" s="23">
        <v>174941096</v>
      </c>
      <c r="F54" s="23">
        <v>174847447</v>
      </c>
      <c r="G54" s="23">
        <f t="shared" si="2"/>
        <v>30813319</v>
      </c>
      <c r="H54" s="23">
        <v>93649</v>
      </c>
      <c r="I54" s="23">
        <v>144034128</v>
      </c>
      <c r="J54" s="23">
        <v>26649691</v>
      </c>
      <c r="K54" s="23">
        <v>26649691</v>
      </c>
      <c r="L54" s="24"/>
      <c r="M54" s="31">
        <f t="shared" si="0"/>
        <v>0.82332928793357962</v>
      </c>
      <c r="N54" s="31">
        <f t="shared" si="1"/>
        <v>0.15233522373725153</v>
      </c>
    </row>
    <row r="55" spans="1:14" ht="20.100000000000001" customHeight="1">
      <c r="A55" s="47" t="s">
        <v>117</v>
      </c>
      <c r="B55" s="48"/>
      <c r="C55" s="52"/>
      <c r="D55" s="82"/>
      <c r="E55" s="49">
        <f>E40+E41+E42+E43+E44+E45+E46+E47+E48+E49+E50+E51+E52+E53+E54</f>
        <v>300909086238</v>
      </c>
      <c r="F55" s="49">
        <f t="shared" ref="F55:K55" si="4">F40+F41+F42+F43+F44+F45+F46+F47+F48+F49+F50+F51+F52+F53+F54</f>
        <v>290342106979</v>
      </c>
      <c r="G55" s="49">
        <f t="shared" si="4"/>
        <v>3004509010</v>
      </c>
      <c r="H55" s="49">
        <f t="shared" si="4"/>
        <v>10566979259</v>
      </c>
      <c r="I55" s="49">
        <f t="shared" si="4"/>
        <v>287337597969</v>
      </c>
      <c r="J55" s="49">
        <f t="shared" si="4"/>
        <v>79850336808</v>
      </c>
      <c r="K55" s="49">
        <f t="shared" si="4"/>
        <v>79850336808</v>
      </c>
      <c r="L55" s="50"/>
      <c r="M55" s="51">
        <f t="shared" si="0"/>
        <v>0.95489837665365207</v>
      </c>
      <c r="N55" s="51">
        <f t="shared" si="1"/>
        <v>0.26536366118517091</v>
      </c>
    </row>
    <row r="56" spans="1:14" ht="22.5">
      <c r="A56" s="20" t="s">
        <v>25</v>
      </c>
      <c r="B56" s="21" t="s">
        <v>69</v>
      </c>
      <c r="C56" s="22" t="s">
        <v>18</v>
      </c>
      <c r="D56" s="80" t="s">
        <v>70</v>
      </c>
      <c r="E56" s="23">
        <v>50383354</v>
      </c>
      <c r="F56" s="23">
        <v>48984120.810000002</v>
      </c>
      <c r="G56" s="23">
        <f t="shared" si="2"/>
        <v>15501767.980000004</v>
      </c>
      <c r="H56" s="23">
        <v>1399233.19</v>
      </c>
      <c r="I56" s="23">
        <v>33482352.829999998</v>
      </c>
      <c r="J56" s="23">
        <v>22236392.829999998</v>
      </c>
      <c r="K56" s="23">
        <v>22236392.829999998</v>
      </c>
      <c r="L56" s="24"/>
      <c r="M56" s="31">
        <f t="shared" si="0"/>
        <v>0.66455188414014676</v>
      </c>
      <c r="N56" s="31">
        <f t="shared" si="1"/>
        <v>0.44134403656413979</v>
      </c>
    </row>
    <row r="57" spans="1:14" ht="22.5">
      <c r="A57" s="20" t="s">
        <v>25</v>
      </c>
      <c r="B57" s="21" t="s">
        <v>71</v>
      </c>
      <c r="C57" s="22" t="s">
        <v>18</v>
      </c>
      <c r="D57" s="80" t="s">
        <v>72</v>
      </c>
      <c r="E57" s="23">
        <v>781555293</v>
      </c>
      <c r="F57" s="23">
        <v>663241577.07000005</v>
      </c>
      <c r="G57" s="23">
        <f t="shared" si="2"/>
        <v>301758639.92000008</v>
      </c>
      <c r="H57" s="23">
        <v>118313715.93000001</v>
      </c>
      <c r="I57" s="23">
        <v>361482937.14999998</v>
      </c>
      <c r="J57" s="23">
        <v>161593944.59999999</v>
      </c>
      <c r="K57" s="23">
        <v>161593944.59999999</v>
      </c>
      <c r="L57" s="24"/>
      <c r="M57" s="31">
        <f t="shared" si="0"/>
        <v>0.46251741928897661</v>
      </c>
      <c r="N57" s="31">
        <f t="shared" si="1"/>
        <v>0.20675945265461851</v>
      </c>
    </row>
    <row r="58" spans="1:14" ht="45">
      <c r="A58" s="20" t="s">
        <v>25</v>
      </c>
      <c r="B58" s="21" t="s">
        <v>85</v>
      </c>
      <c r="C58" s="22" t="s">
        <v>18</v>
      </c>
      <c r="D58" s="80" t="s">
        <v>86</v>
      </c>
      <c r="E58" s="23">
        <v>343675419</v>
      </c>
      <c r="F58" s="23">
        <v>323220813</v>
      </c>
      <c r="G58" s="23">
        <f t="shared" si="2"/>
        <v>251154512</v>
      </c>
      <c r="H58" s="23">
        <v>20454606</v>
      </c>
      <c r="I58" s="23">
        <v>72066301</v>
      </c>
      <c r="J58" s="23">
        <v>5158800</v>
      </c>
      <c r="K58" s="23">
        <v>5158800</v>
      </c>
      <c r="L58" s="24"/>
      <c r="M58" s="31">
        <f t="shared" si="0"/>
        <v>0.20969291667612691</v>
      </c>
      <c r="N58" s="31">
        <f t="shared" si="1"/>
        <v>1.5010674941520911E-2</v>
      </c>
    </row>
    <row r="59" spans="1:14" ht="45">
      <c r="A59" s="20" t="s">
        <v>25</v>
      </c>
      <c r="B59" s="21" t="s">
        <v>87</v>
      </c>
      <c r="C59" s="22" t="s">
        <v>18</v>
      </c>
      <c r="D59" s="80" t="s">
        <v>88</v>
      </c>
      <c r="E59" s="23">
        <v>119977179</v>
      </c>
      <c r="F59" s="23">
        <v>117449098</v>
      </c>
      <c r="G59" s="23">
        <f t="shared" si="2"/>
        <v>10</v>
      </c>
      <c r="H59" s="23">
        <v>2528081</v>
      </c>
      <c r="I59" s="23">
        <v>117449088</v>
      </c>
      <c r="J59" s="23">
        <v>22563391</v>
      </c>
      <c r="K59" s="23">
        <v>22563391</v>
      </c>
      <c r="L59" s="24"/>
      <c r="M59" s="31">
        <f t="shared" si="0"/>
        <v>0.97892856774037007</v>
      </c>
      <c r="N59" s="31">
        <f t="shared" si="1"/>
        <v>0.18806402340898515</v>
      </c>
    </row>
    <row r="60" spans="1:14" ht="22.5">
      <c r="A60" s="20" t="s">
        <v>25</v>
      </c>
      <c r="B60" s="21" t="s">
        <v>91</v>
      </c>
      <c r="C60" s="22" t="s">
        <v>20</v>
      </c>
      <c r="D60" s="80" t="s">
        <v>92</v>
      </c>
      <c r="E60" s="23">
        <v>116033043305</v>
      </c>
      <c r="F60" s="23">
        <v>116017138941</v>
      </c>
      <c r="G60" s="23">
        <f t="shared" si="2"/>
        <v>17007977866</v>
      </c>
      <c r="H60" s="23">
        <v>15904364</v>
      </c>
      <c r="I60" s="23">
        <v>99009161075</v>
      </c>
      <c r="J60" s="23">
        <v>25238228613</v>
      </c>
      <c r="K60" s="23">
        <v>25225460613</v>
      </c>
      <c r="L60" s="24"/>
      <c r="M60" s="31">
        <f t="shared" si="0"/>
        <v>0.85328418745984558</v>
      </c>
      <c r="N60" s="31">
        <f t="shared" si="1"/>
        <v>0.21750897756477663</v>
      </c>
    </row>
    <row r="61" spans="1:14" ht="22.5">
      <c r="A61" s="20" t="s">
        <v>25</v>
      </c>
      <c r="B61" s="21" t="s">
        <v>91</v>
      </c>
      <c r="C61" s="22" t="s">
        <v>18</v>
      </c>
      <c r="D61" s="80" t="s">
        <v>92</v>
      </c>
      <c r="E61" s="23">
        <v>782196167</v>
      </c>
      <c r="F61" s="23">
        <v>778313872</v>
      </c>
      <c r="G61" s="23">
        <f t="shared" si="2"/>
        <v>51698807</v>
      </c>
      <c r="H61" s="23">
        <v>3882295</v>
      </c>
      <c r="I61" s="23">
        <v>726615065</v>
      </c>
      <c r="J61" s="23">
        <v>120410426</v>
      </c>
      <c r="K61" s="23">
        <v>120410426</v>
      </c>
      <c r="L61" s="24"/>
      <c r="M61" s="31">
        <f t="shared" si="0"/>
        <v>0.92894224704120798</v>
      </c>
      <c r="N61" s="31">
        <f t="shared" si="1"/>
        <v>0.15393891082567782</v>
      </c>
    </row>
    <row r="62" spans="1:14" ht="33.75">
      <c r="A62" s="20" t="s">
        <v>25</v>
      </c>
      <c r="B62" s="21" t="s">
        <v>93</v>
      </c>
      <c r="C62" s="22" t="s">
        <v>23</v>
      </c>
      <c r="D62" s="80" t="s">
        <v>94</v>
      </c>
      <c r="E62" s="23">
        <v>2107104240</v>
      </c>
      <c r="F62" s="23">
        <v>2102218094</v>
      </c>
      <c r="G62" s="23">
        <f t="shared" si="2"/>
        <v>2073558094</v>
      </c>
      <c r="H62" s="23">
        <v>4886146</v>
      </c>
      <c r="I62" s="23">
        <v>28660000</v>
      </c>
      <c r="J62" s="23">
        <v>4490067</v>
      </c>
      <c r="K62" s="23">
        <v>4490067</v>
      </c>
      <c r="L62" s="24"/>
      <c r="M62" s="31">
        <f t="shared" si="0"/>
        <v>1.3601605205825033E-2</v>
      </c>
      <c r="N62" s="31">
        <f t="shared" si="1"/>
        <v>2.130918307107578E-3</v>
      </c>
    </row>
    <row r="63" spans="1:14" ht="56.25">
      <c r="A63" s="20" t="s">
        <v>25</v>
      </c>
      <c r="B63" s="21" t="s">
        <v>95</v>
      </c>
      <c r="C63" s="22" t="s">
        <v>22</v>
      </c>
      <c r="D63" s="80" t="s">
        <v>96</v>
      </c>
      <c r="E63" s="23">
        <v>7738803333</v>
      </c>
      <c r="F63" s="23">
        <v>7691479556</v>
      </c>
      <c r="G63" s="23">
        <f t="shared" si="2"/>
        <v>3835707075</v>
      </c>
      <c r="H63" s="23">
        <v>47323777</v>
      </c>
      <c r="I63" s="23">
        <v>3855772481</v>
      </c>
      <c r="J63" s="23">
        <v>1143266782</v>
      </c>
      <c r="K63" s="23">
        <v>1143266782</v>
      </c>
      <c r="L63" s="24"/>
      <c r="M63" s="31">
        <f t="shared" si="0"/>
        <v>0.49823885103244814</v>
      </c>
      <c r="N63" s="31">
        <f t="shared" si="1"/>
        <v>0.14773172709078328</v>
      </c>
    </row>
    <row r="64" spans="1:14" ht="56.25">
      <c r="A64" s="20" t="s">
        <v>25</v>
      </c>
      <c r="B64" s="21" t="s">
        <v>95</v>
      </c>
      <c r="C64" s="22" t="s">
        <v>23</v>
      </c>
      <c r="D64" s="80" t="s">
        <v>96</v>
      </c>
      <c r="E64" s="23">
        <v>10217667730</v>
      </c>
      <c r="F64" s="23">
        <v>9614640708</v>
      </c>
      <c r="G64" s="23">
        <f t="shared" si="2"/>
        <v>6363505679</v>
      </c>
      <c r="H64" s="23">
        <v>603027022</v>
      </c>
      <c r="I64" s="23">
        <v>3251135029</v>
      </c>
      <c r="J64" s="23">
        <v>1463986376.97</v>
      </c>
      <c r="K64" s="23">
        <v>1463986376.97</v>
      </c>
      <c r="L64" s="24"/>
      <c r="M64" s="31">
        <f t="shared" si="0"/>
        <v>0.31818758594531044</v>
      </c>
      <c r="N64" s="31">
        <f t="shared" si="1"/>
        <v>0.14327989670985319</v>
      </c>
    </row>
    <row r="65" spans="1:14" ht="56.25">
      <c r="A65" s="20" t="s">
        <v>25</v>
      </c>
      <c r="B65" s="21" t="s">
        <v>97</v>
      </c>
      <c r="C65" s="22" t="s">
        <v>23</v>
      </c>
      <c r="D65" s="80" t="s">
        <v>98</v>
      </c>
      <c r="E65" s="23">
        <v>610143900</v>
      </c>
      <c r="F65" s="23">
        <v>609450385</v>
      </c>
      <c r="G65" s="23">
        <f t="shared" si="2"/>
        <v>923691</v>
      </c>
      <c r="H65" s="23">
        <v>693515</v>
      </c>
      <c r="I65" s="23">
        <v>608526694</v>
      </c>
      <c r="J65" s="23">
        <v>9763194</v>
      </c>
      <c r="K65" s="23">
        <v>9763194</v>
      </c>
      <c r="L65" s="24"/>
      <c r="M65" s="31">
        <f t="shared" si="0"/>
        <v>0.99734946788782119</v>
      </c>
      <c r="N65" s="31">
        <f t="shared" si="1"/>
        <v>1.6001461294622467E-2</v>
      </c>
    </row>
    <row r="66" spans="1:14" ht="67.5">
      <c r="A66" s="20" t="s">
        <v>25</v>
      </c>
      <c r="B66" s="21" t="s">
        <v>99</v>
      </c>
      <c r="C66" s="22" t="s">
        <v>23</v>
      </c>
      <c r="D66" s="80" t="s">
        <v>100</v>
      </c>
      <c r="E66" s="23">
        <v>19069959</v>
      </c>
      <c r="F66" s="23">
        <v>16538037</v>
      </c>
      <c r="G66" s="23">
        <f t="shared" si="2"/>
        <v>159318</v>
      </c>
      <c r="H66" s="23">
        <v>2531922</v>
      </c>
      <c r="I66" s="23">
        <v>16378719</v>
      </c>
      <c r="J66" s="23">
        <v>2227732</v>
      </c>
      <c r="K66" s="23">
        <v>2227732</v>
      </c>
      <c r="L66" s="24"/>
      <c r="M66" s="31">
        <f t="shared" si="0"/>
        <v>0.85887541761364039</v>
      </c>
      <c r="N66" s="31">
        <f t="shared" si="1"/>
        <v>0.11681891922263703</v>
      </c>
    </row>
    <row r="67" spans="1:14" ht="67.5">
      <c r="A67" s="20" t="s">
        <v>25</v>
      </c>
      <c r="B67" s="21" t="s">
        <v>99</v>
      </c>
      <c r="C67" s="22" t="s">
        <v>18</v>
      </c>
      <c r="D67" s="80" t="s">
        <v>100</v>
      </c>
      <c r="E67" s="23">
        <v>1247074157</v>
      </c>
      <c r="F67" s="23">
        <v>1197158986</v>
      </c>
      <c r="G67" s="23">
        <f t="shared" si="2"/>
        <v>498848416</v>
      </c>
      <c r="H67" s="23">
        <v>49915171</v>
      </c>
      <c r="I67" s="23">
        <v>698310570</v>
      </c>
      <c r="J67" s="23">
        <v>0</v>
      </c>
      <c r="K67" s="23">
        <v>0</v>
      </c>
      <c r="L67" s="24"/>
      <c r="M67" s="31">
        <f t="shared" si="0"/>
        <v>0.55995913801940811</v>
      </c>
      <c r="N67" s="31">
        <f t="shared" si="1"/>
        <v>0</v>
      </c>
    </row>
    <row r="68" spans="1:14" ht="33.75">
      <c r="A68" s="20" t="s">
        <v>25</v>
      </c>
      <c r="B68" s="21" t="s">
        <v>103</v>
      </c>
      <c r="C68" s="22" t="s">
        <v>18</v>
      </c>
      <c r="D68" s="80" t="s">
        <v>104</v>
      </c>
      <c r="E68" s="23">
        <v>759210509</v>
      </c>
      <c r="F68" s="23">
        <v>651246243</v>
      </c>
      <c r="G68" s="23">
        <f t="shared" si="2"/>
        <v>0</v>
      </c>
      <c r="H68" s="23">
        <v>107964266</v>
      </c>
      <c r="I68" s="23">
        <v>651246243</v>
      </c>
      <c r="J68" s="23">
        <v>122261734</v>
      </c>
      <c r="K68" s="23">
        <v>122261734</v>
      </c>
      <c r="L68" s="24"/>
      <c r="M68" s="31">
        <f t="shared" si="0"/>
        <v>0.85779403114136821</v>
      </c>
      <c r="N68" s="31">
        <f t="shared" si="1"/>
        <v>0.1610379895307798</v>
      </c>
    </row>
    <row r="69" spans="1:14" ht="33.75">
      <c r="A69" s="20" t="s">
        <v>25</v>
      </c>
      <c r="B69" s="21" t="s">
        <v>105</v>
      </c>
      <c r="C69" s="22" t="s">
        <v>18</v>
      </c>
      <c r="D69" s="80" t="s">
        <v>106</v>
      </c>
      <c r="E69" s="23">
        <v>75700622</v>
      </c>
      <c r="F69" s="23">
        <v>65392575</v>
      </c>
      <c r="G69" s="23">
        <f t="shared" si="2"/>
        <v>2339629</v>
      </c>
      <c r="H69" s="23">
        <v>10308047</v>
      </c>
      <c r="I69" s="23">
        <v>63052946</v>
      </c>
      <c r="J69" s="23">
        <v>7791126</v>
      </c>
      <c r="K69" s="23">
        <v>7791126</v>
      </c>
      <c r="L69" s="24"/>
      <c r="M69" s="31">
        <f t="shared" ref="M69:M132" si="5">I69/E69</f>
        <v>0.83292507160641294</v>
      </c>
      <c r="N69" s="31">
        <f t="shared" ref="N69:N132" si="6">J69/E69</f>
        <v>0.10292023756423031</v>
      </c>
    </row>
    <row r="70" spans="1:14" ht="20.100000000000001" customHeight="1">
      <c r="A70" s="47" t="s">
        <v>118</v>
      </c>
      <c r="B70" s="48"/>
      <c r="C70" s="52"/>
      <c r="D70" s="82"/>
      <c r="E70" s="49">
        <f>E56+E57+E58+E59+E60+E61+E62+E63+E64+E65+E66+E67+E68+E69</f>
        <v>140885605167</v>
      </c>
      <c r="F70" s="49">
        <f t="shared" ref="F70:K70" si="7">F56+F57+F58+F59+F60+F61+F62+F63+F64+F65+F66+F67+F68+F69</f>
        <v>139896473005.88</v>
      </c>
      <c r="G70" s="49">
        <f t="shared" si="7"/>
        <v>30403133504.900002</v>
      </c>
      <c r="H70" s="49">
        <f t="shared" si="7"/>
        <v>989132161.12</v>
      </c>
      <c r="I70" s="49">
        <f t="shared" si="7"/>
        <v>109493339500.98</v>
      </c>
      <c r="J70" s="49">
        <f t="shared" si="7"/>
        <v>28323978579.400002</v>
      </c>
      <c r="K70" s="49">
        <f t="shared" si="7"/>
        <v>28311210579.400002</v>
      </c>
      <c r="L70" s="50"/>
      <c r="M70" s="51">
        <f t="shared" si="5"/>
        <v>0.77717904090479006</v>
      </c>
      <c r="N70" s="51">
        <f t="shared" si="6"/>
        <v>0.20104238858062129</v>
      </c>
    </row>
    <row r="71" spans="1:14" ht="22.5">
      <c r="A71" s="20" t="s">
        <v>26</v>
      </c>
      <c r="B71" s="21" t="s">
        <v>65</v>
      </c>
      <c r="C71" s="22" t="s">
        <v>18</v>
      </c>
      <c r="D71" s="80" t="s">
        <v>66</v>
      </c>
      <c r="E71" s="23">
        <v>25944500</v>
      </c>
      <c r="F71" s="23">
        <v>24670033</v>
      </c>
      <c r="G71" s="23">
        <f t="shared" ref="G71:G132" si="8">F71-I71</f>
        <v>0</v>
      </c>
      <c r="H71" s="23">
        <v>1274467</v>
      </c>
      <c r="I71" s="23">
        <v>24670033</v>
      </c>
      <c r="J71" s="23">
        <v>5644067</v>
      </c>
      <c r="K71" s="23">
        <v>5644067</v>
      </c>
      <c r="L71" s="24"/>
      <c r="M71" s="31">
        <f t="shared" si="5"/>
        <v>0.95087718013451794</v>
      </c>
      <c r="N71" s="31">
        <f t="shared" si="6"/>
        <v>0.21754387249706103</v>
      </c>
    </row>
    <row r="72" spans="1:14" ht="22.5">
      <c r="A72" s="20" t="s">
        <v>26</v>
      </c>
      <c r="B72" s="21" t="s">
        <v>69</v>
      </c>
      <c r="C72" s="22" t="s">
        <v>18</v>
      </c>
      <c r="D72" s="80" t="s">
        <v>70</v>
      </c>
      <c r="E72" s="23">
        <v>399791032</v>
      </c>
      <c r="F72" s="23">
        <v>399086793</v>
      </c>
      <c r="G72" s="23">
        <f t="shared" si="8"/>
        <v>0</v>
      </c>
      <c r="H72" s="23">
        <v>704239</v>
      </c>
      <c r="I72" s="23">
        <v>399086793</v>
      </c>
      <c r="J72" s="23">
        <v>399083976</v>
      </c>
      <c r="K72" s="23">
        <v>399083976</v>
      </c>
      <c r="L72" s="24"/>
      <c r="M72" s="31">
        <f t="shared" si="5"/>
        <v>0.99823848224789591</v>
      </c>
      <c r="N72" s="31">
        <f t="shared" si="6"/>
        <v>0.99823143606683007</v>
      </c>
    </row>
    <row r="73" spans="1:14" ht="22.5">
      <c r="A73" s="20" t="s">
        <v>26</v>
      </c>
      <c r="B73" s="21" t="s">
        <v>71</v>
      </c>
      <c r="C73" s="22" t="s">
        <v>18</v>
      </c>
      <c r="D73" s="80" t="s">
        <v>72</v>
      </c>
      <c r="E73" s="23">
        <v>1810011212</v>
      </c>
      <c r="F73" s="23">
        <v>1247880863</v>
      </c>
      <c r="G73" s="23">
        <f t="shared" si="8"/>
        <v>1081351484</v>
      </c>
      <c r="H73" s="23">
        <v>562130349</v>
      </c>
      <c r="I73" s="23">
        <v>166529379</v>
      </c>
      <c r="J73" s="23">
        <v>126516798</v>
      </c>
      <c r="K73" s="23">
        <v>126515635</v>
      </c>
      <c r="L73" s="24"/>
      <c r="M73" s="31">
        <f t="shared" si="5"/>
        <v>9.2004611847675125E-2</v>
      </c>
      <c r="N73" s="31">
        <f t="shared" si="6"/>
        <v>6.9898350441820356E-2</v>
      </c>
    </row>
    <row r="74" spans="1:14" ht="22.5">
      <c r="A74" s="20" t="s">
        <v>26</v>
      </c>
      <c r="B74" s="21" t="s">
        <v>77</v>
      </c>
      <c r="C74" s="22" t="s">
        <v>18</v>
      </c>
      <c r="D74" s="80" t="s">
        <v>78</v>
      </c>
      <c r="E74" s="23">
        <v>11286200</v>
      </c>
      <c r="F74" s="23">
        <v>11286200</v>
      </c>
      <c r="G74" s="23">
        <f t="shared" si="8"/>
        <v>0</v>
      </c>
      <c r="H74" s="23">
        <v>0</v>
      </c>
      <c r="I74" s="23">
        <v>11286200</v>
      </c>
      <c r="J74" s="23">
        <v>11286200</v>
      </c>
      <c r="K74" s="23">
        <v>11286200</v>
      </c>
      <c r="L74" s="24"/>
      <c r="M74" s="31">
        <f t="shared" si="5"/>
        <v>1</v>
      </c>
      <c r="N74" s="31">
        <f t="shared" si="6"/>
        <v>1</v>
      </c>
    </row>
    <row r="75" spans="1:14" ht="22.5">
      <c r="A75" s="20" t="s">
        <v>26</v>
      </c>
      <c r="B75" s="21" t="s">
        <v>81</v>
      </c>
      <c r="C75" s="22" t="s">
        <v>18</v>
      </c>
      <c r="D75" s="80" t="s">
        <v>82</v>
      </c>
      <c r="E75" s="23">
        <v>57927523</v>
      </c>
      <c r="F75" s="23">
        <v>57696736</v>
      </c>
      <c r="G75" s="23">
        <f t="shared" si="8"/>
        <v>0</v>
      </c>
      <c r="H75" s="23">
        <v>230787</v>
      </c>
      <c r="I75" s="23">
        <v>57696736</v>
      </c>
      <c r="J75" s="23">
        <v>57696736</v>
      </c>
      <c r="K75" s="23">
        <v>57696736</v>
      </c>
      <c r="L75" s="24"/>
      <c r="M75" s="31">
        <f t="shared" si="5"/>
        <v>0.9960159352921063</v>
      </c>
      <c r="N75" s="31">
        <f t="shared" si="6"/>
        <v>0.9960159352921063</v>
      </c>
    </row>
    <row r="76" spans="1:14" ht="45">
      <c r="A76" s="20" t="s">
        <v>26</v>
      </c>
      <c r="B76" s="21" t="s">
        <v>85</v>
      </c>
      <c r="C76" s="22" t="s">
        <v>18</v>
      </c>
      <c r="D76" s="80" t="s">
        <v>86</v>
      </c>
      <c r="E76" s="23">
        <v>407933252</v>
      </c>
      <c r="F76" s="23">
        <v>210777400</v>
      </c>
      <c r="G76" s="23">
        <f t="shared" si="8"/>
        <v>54261000</v>
      </c>
      <c r="H76" s="23">
        <v>197155852</v>
      </c>
      <c r="I76" s="23">
        <v>156516400</v>
      </c>
      <c r="J76" s="23">
        <v>9026400</v>
      </c>
      <c r="K76" s="23">
        <v>9026400</v>
      </c>
      <c r="L76" s="24"/>
      <c r="M76" s="31">
        <f t="shared" si="5"/>
        <v>0.38368139697520909</v>
      </c>
      <c r="N76" s="31">
        <f t="shared" si="6"/>
        <v>2.2127149370015073E-2</v>
      </c>
    </row>
    <row r="77" spans="1:14" ht="45">
      <c r="A77" s="20" t="s">
        <v>26</v>
      </c>
      <c r="B77" s="21" t="s">
        <v>87</v>
      </c>
      <c r="C77" s="22" t="s">
        <v>18</v>
      </c>
      <c r="D77" s="80" t="s">
        <v>88</v>
      </c>
      <c r="E77" s="23">
        <v>196401801</v>
      </c>
      <c r="F77" s="23">
        <v>196401801</v>
      </c>
      <c r="G77" s="23">
        <f t="shared" si="8"/>
        <v>0</v>
      </c>
      <c r="H77" s="23">
        <v>0</v>
      </c>
      <c r="I77" s="23">
        <v>196401801</v>
      </c>
      <c r="J77" s="23">
        <v>35501198</v>
      </c>
      <c r="K77" s="23">
        <v>35501198</v>
      </c>
      <c r="L77" s="24"/>
      <c r="M77" s="31">
        <f t="shared" si="5"/>
        <v>1</v>
      </c>
      <c r="N77" s="31">
        <f t="shared" si="6"/>
        <v>0.18075800638915729</v>
      </c>
    </row>
    <row r="78" spans="1:14" ht="22.5">
      <c r="A78" s="20" t="s">
        <v>26</v>
      </c>
      <c r="B78" s="21" t="s">
        <v>91</v>
      </c>
      <c r="C78" s="22" t="s">
        <v>23</v>
      </c>
      <c r="D78" s="80" t="s">
        <v>92</v>
      </c>
      <c r="E78" s="23">
        <v>210515759028</v>
      </c>
      <c r="F78" s="23">
        <v>194665371970</v>
      </c>
      <c r="G78" s="23">
        <f t="shared" si="8"/>
        <v>17510449893</v>
      </c>
      <c r="H78" s="23">
        <v>15850387058</v>
      </c>
      <c r="I78" s="23">
        <v>177154922077</v>
      </c>
      <c r="J78" s="23">
        <v>85210932079</v>
      </c>
      <c r="K78" s="23">
        <v>85210932079</v>
      </c>
      <c r="L78" s="24"/>
      <c r="M78" s="31">
        <f t="shared" si="5"/>
        <v>0.84152807796891449</v>
      </c>
      <c r="N78" s="31">
        <f t="shared" si="6"/>
        <v>0.40477222452342099</v>
      </c>
    </row>
    <row r="79" spans="1:14" ht="22.5">
      <c r="A79" s="20" t="s">
        <v>26</v>
      </c>
      <c r="B79" s="21" t="s">
        <v>91</v>
      </c>
      <c r="C79" s="22" t="s">
        <v>20</v>
      </c>
      <c r="D79" s="80" t="s">
        <v>92</v>
      </c>
      <c r="E79" s="23">
        <v>2935666951</v>
      </c>
      <c r="F79" s="23">
        <v>1388900380</v>
      </c>
      <c r="G79" s="23">
        <f t="shared" si="8"/>
        <v>784543630</v>
      </c>
      <c r="H79" s="23">
        <v>1546766571</v>
      </c>
      <c r="I79" s="23">
        <v>604356750</v>
      </c>
      <c r="J79" s="23">
        <v>119713050</v>
      </c>
      <c r="K79" s="23">
        <v>119713050</v>
      </c>
      <c r="L79" s="24"/>
      <c r="M79" s="31">
        <f t="shared" si="5"/>
        <v>0.20586693248501267</v>
      </c>
      <c r="N79" s="31">
        <f t="shared" si="6"/>
        <v>4.0778825390673547E-2</v>
      </c>
    </row>
    <row r="80" spans="1:14" ht="22.5">
      <c r="A80" s="20" t="s">
        <v>26</v>
      </c>
      <c r="B80" s="21" t="s">
        <v>91</v>
      </c>
      <c r="C80" s="22" t="s">
        <v>18</v>
      </c>
      <c r="D80" s="80" t="s">
        <v>92</v>
      </c>
      <c r="E80" s="23">
        <v>1216208995</v>
      </c>
      <c r="F80" s="23">
        <v>1200405519</v>
      </c>
      <c r="G80" s="23">
        <f t="shared" si="8"/>
        <v>617177883</v>
      </c>
      <c r="H80" s="23">
        <v>15803476</v>
      </c>
      <c r="I80" s="23">
        <v>583227636</v>
      </c>
      <c r="J80" s="23">
        <v>213431671</v>
      </c>
      <c r="K80" s="23">
        <v>213431671</v>
      </c>
      <c r="L80" s="24"/>
      <c r="M80" s="31">
        <f t="shared" si="5"/>
        <v>0.47954557020851502</v>
      </c>
      <c r="N80" s="31">
        <f t="shared" si="6"/>
        <v>0.17548930478021996</v>
      </c>
    </row>
    <row r="81" spans="1:14" ht="33.75">
      <c r="A81" s="20" t="s">
        <v>26</v>
      </c>
      <c r="B81" s="21" t="s">
        <v>93</v>
      </c>
      <c r="C81" s="22" t="s">
        <v>23</v>
      </c>
      <c r="D81" s="80" t="s">
        <v>94</v>
      </c>
      <c r="E81" s="23">
        <v>1868476720</v>
      </c>
      <c r="F81" s="23">
        <v>1867999053</v>
      </c>
      <c r="G81" s="23">
        <f t="shared" si="8"/>
        <v>1839816720</v>
      </c>
      <c r="H81" s="23">
        <v>477667</v>
      </c>
      <c r="I81" s="23">
        <v>28182333</v>
      </c>
      <c r="J81" s="23">
        <v>3152600</v>
      </c>
      <c r="K81" s="23">
        <v>3152600</v>
      </c>
      <c r="L81" s="24"/>
      <c r="M81" s="31">
        <f t="shared" si="5"/>
        <v>1.5083052787513457E-2</v>
      </c>
      <c r="N81" s="31">
        <f t="shared" si="6"/>
        <v>1.687256772457941E-3</v>
      </c>
    </row>
    <row r="82" spans="1:14" ht="56.25">
      <c r="A82" s="20" t="s">
        <v>26</v>
      </c>
      <c r="B82" s="21" t="s">
        <v>95</v>
      </c>
      <c r="C82" s="22" t="s">
        <v>22</v>
      </c>
      <c r="D82" s="80" t="s">
        <v>96</v>
      </c>
      <c r="E82" s="23">
        <v>77013270351</v>
      </c>
      <c r="F82" s="23">
        <v>71538354472</v>
      </c>
      <c r="G82" s="23">
        <f t="shared" si="8"/>
        <v>8127352910</v>
      </c>
      <c r="H82" s="23">
        <v>5474915879</v>
      </c>
      <c r="I82" s="23">
        <v>63411001562</v>
      </c>
      <c r="J82" s="23">
        <v>8806393760</v>
      </c>
      <c r="K82" s="23">
        <v>8806393760</v>
      </c>
      <c r="L82" s="24"/>
      <c r="M82" s="31">
        <f t="shared" si="5"/>
        <v>0.82337759808140154</v>
      </c>
      <c r="N82" s="31">
        <f t="shared" si="6"/>
        <v>0.1143490429618621</v>
      </c>
    </row>
    <row r="83" spans="1:14" ht="56.25">
      <c r="A83" s="20" t="s">
        <v>26</v>
      </c>
      <c r="B83" s="21" t="s">
        <v>95</v>
      </c>
      <c r="C83" s="22" t="s">
        <v>23</v>
      </c>
      <c r="D83" s="80" t="s">
        <v>96</v>
      </c>
      <c r="E83" s="23">
        <v>64659642838</v>
      </c>
      <c r="F83" s="23">
        <v>60782924357</v>
      </c>
      <c r="G83" s="23">
        <f t="shared" si="8"/>
        <v>2571071082</v>
      </c>
      <c r="H83" s="23">
        <v>3876718481</v>
      </c>
      <c r="I83" s="23">
        <v>58211853275</v>
      </c>
      <c r="J83" s="23">
        <v>11338010045</v>
      </c>
      <c r="K83" s="23">
        <v>11338010045</v>
      </c>
      <c r="L83" s="24"/>
      <c r="M83" s="31">
        <f t="shared" si="5"/>
        <v>0.90028108291358078</v>
      </c>
      <c r="N83" s="31">
        <f t="shared" si="6"/>
        <v>0.17534909794362077</v>
      </c>
    </row>
    <row r="84" spans="1:14" ht="56.25">
      <c r="A84" s="20" t="s">
        <v>26</v>
      </c>
      <c r="B84" s="21" t="s">
        <v>97</v>
      </c>
      <c r="C84" s="22" t="s">
        <v>23</v>
      </c>
      <c r="D84" s="80" t="s">
        <v>98</v>
      </c>
      <c r="E84" s="23">
        <v>789807760</v>
      </c>
      <c r="F84" s="23">
        <v>786807760</v>
      </c>
      <c r="G84" s="23">
        <f t="shared" si="8"/>
        <v>659754500</v>
      </c>
      <c r="H84" s="23">
        <v>3000000</v>
      </c>
      <c r="I84" s="23">
        <v>127053260</v>
      </c>
      <c r="J84" s="23">
        <v>4905600</v>
      </c>
      <c r="K84" s="23">
        <v>4905600</v>
      </c>
      <c r="L84" s="24"/>
      <c r="M84" s="31">
        <f t="shared" si="5"/>
        <v>0.16086605682375163</v>
      </c>
      <c r="N84" s="31">
        <f t="shared" si="6"/>
        <v>6.2111316809548697E-3</v>
      </c>
    </row>
    <row r="85" spans="1:14" ht="67.5">
      <c r="A85" s="20" t="s">
        <v>26</v>
      </c>
      <c r="B85" s="21" t="s">
        <v>99</v>
      </c>
      <c r="C85" s="22" t="s">
        <v>23</v>
      </c>
      <c r="D85" s="80" t="s">
        <v>100</v>
      </c>
      <c r="E85" s="23">
        <v>2474189</v>
      </c>
      <c r="F85" s="23">
        <v>0</v>
      </c>
      <c r="G85" s="23">
        <f t="shared" si="8"/>
        <v>0</v>
      </c>
      <c r="H85" s="23">
        <v>2474189</v>
      </c>
      <c r="I85" s="23">
        <v>0</v>
      </c>
      <c r="J85" s="23">
        <v>0</v>
      </c>
      <c r="K85" s="23">
        <v>0</v>
      </c>
      <c r="L85" s="24"/>
      <c r="M85" s="31">
        <f t="shared" si="5"/>
        <v>0</v>
      </c>
      <c r="N85" s="31">
        <f t="shared" si="6"/>
        <v>0</v>
      </c>
    </row>
    <row r="86" spans="1:14" ht="33.75">
      <c r="A86" s="20" t="s">
        <v>26</v>
      </c>
      <c r="B86" s="21" t="s">
        <v>103</v>
      </c>
      <c r="C86" s="22" t="s">
        <v>18</v>
      </c>
      <c r="D86" s="80" t="s">
        <v>104</v>
      </c>
      <c r="E86" s="23">
        <v>3573515171</v>
      </c>
      <c r="F86" s="23">
        <v>3460172076</v>
      </c>
      <c r="G86" s="23">
        <f t="shared" si="8"/>
        <v>241140947</v>
      </c>
      <c r="H86" s="23">
        <v>113343095</v>
      </c>
      <c r="I86" s="23">
        <v>3219031129</v>
      </c>
      <c r="J86" s="23">
        <v>827460275</v>
      </c>
      <c r="K86" s="23">
        <v>827460275</v>
      </c>
      <c r="L86" s="24"/>
      <c r="M86" s="31">
        <f t="shared" si="5"/>
        <v>0.90080242421335444</v>
      </c>
      <c r="N86" s="31">
        <f t="shared" si="6"/>
        <v>0.23155359230458966</v>
      </c>
    </row>
    <row r="87" spans="1:14" ht="33.75">
      <c r="A87" s="20" t="s">
        <v>26</v>
      </c>
      <c r="B87" s="21" t="s">
        <v>105</v>
      </c>
      <c r="C87" s="22" t="s">
        <v>18</v>
      </c>
      <c r="D87" s="80" t="s">
        <v>106</v>
      </c>
      <c r="E87" s="23">
        <v>51588000</v>
      </c>
      <c r="F87" s="23">
        <v>51588000</v>
      </c>
      <c r="G87" s="23">
        <f t="shared" si="8"/>
        <v>51588000</v>
      </c>
      <c r="H87" s="23">
        <v>0</v>
      </c>
      <c r="I87" s="23">
        <v>0</v>
      </c>
      <c r="J87" s="23">
        <v>0</v>
      </c>
      <c r="K87" s="23">
        <v>0</v>
      </c>
      <c r="L87" s="24"/>
      <c r="M87" s="31">
        <f t="shared" si="5"/>
        <v>0</v>
      </c>
      <c r="N87" s="31">
        <f t="shared" si="6"/>
        <v>0</v>
      </c>
    </row>
    <row r="88" spans="1:14" ht="20.100000000000001" customHeight="1">
      <c r="A88" s="47" t="s">
        <v>119</v>
      </c>
      <c r="B88" s="48"/>
      <c r="C88" s="52"/>
      <c r="D88" s="82"/>
      <c r="E88" s="49">
        <f>E71+E72+E73+E74+E75+E76+E77+E78+E79+E80+E81+E82+E83+E84+E85+E86+E87</f>
        <v>365535705523</v>
      </c>
      <c r="F88" s="49">
        <f t="shared" ref="F88:K88" si="9">F71+F72+F73+F74+F75+F76+F77+F78+F79+F80+F81+F82+F83+F84+F85+F86+F87</f>
        <v>337890323413</v>
      </c>
      <c r="G88" s="49">
        <f t="shared" si="9"/>
        <v>33538508049</v>
      </c>
      <c r="H88" s="49">
        <f t="shared" si="9"/>
        <v>27645382110</v>
      </c>
      <c r="I88" s="49">
        <f t="shared" si="9"/>
        <v>304351815364</v>
      </c>
      <c r="J88" s="49">
        <f t="shared" si="9"/>
        <v>107168754455</v>
      </c>
      <c r="K88" s="49">
        <f t="shared" si="9"/>
        <v>107168753292</v>
      </c>
      <c r="L88" s="50"/>
      <c r="M88" s="51">
        <f t="shared" si="5"/>
        <v>0.83261856712066062</v>
      </c>
      <c r="N88" s="51">
        <f t="shared" si="6"/>
        <v>0.293182725615451</v>
      </c>
    </row>
    <row r="89" spans="1:14" ht="22.5">
      <c r="A89" s="20" t="s">
        <v>27</v>
      </c>
      <c r="B89" s="21" t="s">
        <v>69</v>
      </c>
      <c r="C89" s="22" t="s">
        <v>18</v>
      </c>
      <c r="D89" s="80" t="s">
        <v>70</v>
      </c>
      <c r="E89" s="23">
        <v>92289756</v>
      </c>
      <c r="F89" s="23">
        <v>92102974</v>
      </c>
      <c r="G89" s="23">
        <f t="shared" si="8"/>
        <v>51555919</v>
      </c>
      <c r="H89" s="23">
        <v>186782</v>
      </c>
      <c r="I89" s="23">
        <v>40547055</v>
      </c>
      <c r="J89" s="23">
        <v>40339357</v>
      </c>
      <c r="K89" s="23">
        <v>40339357</v>
      </c>
      <c r="L89" s="24"/>
      <c r="M89" s="31">
        <f t="shared" si="5"/>
        <v>0.43934513165253142</v>
      </c>
      <c r="N89" s="31">
        <f t="shared" si="6"/>
        <v>0.43709463269141158</v>
      </c>
    </row>
    <row r="90" spans="1:14" ht="22.5">
      <c r="A90" s="20" t="s">
        <v>27</v>
      </c>
      <c r="B90" s="21" t="s">
        <v>71</v>
      </c>
      <c r="C90" s="22" t="s">
        <v>18</v>
      </c>
      <c r="D90" s="80" t="s">
        <v>72</v>
      </c>
      <c r="E90" s="23">
        <v>457924273</v>
      </c>
      <c r="F90" s="23">
        <v>404246607</v>
      </c>
      <c r="G90" s="23">
        <f t="shared" si="8"/>
        <v>279508690</v>
      </c>
      <c r="H90" s="23">
        <v>53677666</v>
      </c>
      <c r="I90" s="23">
        <v>124737917</v>
      </c>
      <c r="J90" s="23">
        <v>78718321</v>
      </c>
      <c r="K90" s="23">
        <v>78718321</v>
      </c>
      <c r="L90" s="24"/>
      <c r="M90" s="31">
        <f t="shared" si="5"/>
        <v>0.27239856970848975</v>
      </c>
      <c r="N90" s="31">
        <f t="shared" si="6"/>
        <v>0.17190248615626452</v>
      </c>
    </row>
    <row r="91" spans="1:14" ht="45">
      <c r="A91" s="20" t="s">
        <v>27</v>
      </c>
      <c r="B91" s="21" t="s">
        <v>85</v>
      </c>
      <c r="C91" s="22" t="s">
        <v>18</v>
      </c>
      <c r="D91" s="80" t="s">
        <v>86</v>
      </c>
      <c r="E91" s="23">
        <v>339383339</v>
      </c>
      <c r="F91" s="23">
        <v>320449979</v>
      </c>
      <c r="G91" s="23">
        <f t="shared" si="8"/>
        <v>277124179</v>
      </c>
      <c r="H91" s="23">
        <v>18933360</v>
      </c>
      <c r="I91" s="23">
        <v>43325800</v>
      </c>
      <c r="J91" s="23">
        <v>10336600</v>
      </c>
      <c r="K91" s="23">
        <v>10336600</v>
      </c>
      <c r="L91" s="24"/>
      <c r="M91" s="31">
        <f t="shared" si="5"/>
        <v>0.12766036225484834</v>
      </c>
      <c r="N91" s="31">
        <f t="shared" si="6"/>
        <v>3.0457004844306749E-2</v>
      </c>
    </row>
    <row r="92" spans="1:14" ht="45">
      <c r="A92" s="20" t="s">
        <v>27</v>
      </c>
      <c r="B92" s="21" t="s">
        <v>87</v>
      </c>
      <c r="C92" s="22" t="s">
        <v>18</v>
      </c>
      <c r="D92" s="80" t="s">
        <v>88</v>
      </c>
      <c r="E92" s="23">
        <v>127989751</v>
      </c>
      <c r="F92" s="23">
        <v>127989751</v>
      </c>
      <c r="G92" s="23">
        <f t="shared" si="8"/>
        <v>3562048</v>
      </c>
      <c r="H92" s="23">
        <v>0</v>
      </c>
      <c r="I92" s="23">
        <v>124427703</v>
      </c>
      <c r="J92" s="23">
        <v>23065266</v>
      </c>
      <c r="K92" s="23">
        <v>23065266</v>
      </c>
      <c r="L92" s="24"/>
      <c r="M92" s="31">
        <f t="shared" si="5"/>
        <v>0.97216927158487865</v>
      </c>
      <c r="N92" s="31">
        <f t="shared" si="6"/>
        <v>0.18021182024176297</v>
      </c>
    </row>
    <row r="93" spans="1:14" ht="22.5">
      <c r="A93" s="20" t="s">
        <v>27</v>
      </c>
      <c r="B93" s="21" t="s">
        <v>91</v>
      </c>
      <c r="C93" s="22" t="s">
        <v>23</v>
      </c>
      <c r="D93" s="80" t="s">
        <v>92</v>
      </c>
      <c r="E93" s="23">
        <v>166063798739</v>
      </c>
      <c r="F93" s="23">
        <v>166055177685</v>
      </c>
      <c r="G93" s="23">
        <f t="shared" si="8"/>
        <v>13873034182</v>
      </c>
      <c r="H93" s="23">
        <v>8621054</v>
      </c>
      <c r="I93" s="23">
        <v>152182143503</v>
      </c>
      <c r="J93" s="23">
        <v>60284199972</v>
      </c>
      <c r="K93" s="23">
        <v>60284199972</v>
      </c>
      <c r="L93" s="24"/>
      <c r="M93" s="31">
        <f t="shared" si="5"/>
        <v>0.91640769787629883</v>
      </c>
      <c r="N93" s="31">
        <f t="shared" si="6"/>
        <v>0.36301831241827592</v>
      </c>
    </row>
    <row r="94" spans="1:14" ht="22.5">
      <c r="A94" s="20" t="s">
        <v>27</v>
      </c>
      <c r="B94" s="21" t="s">
        <v>91</v>
      </c>
      <c r="C94" s="22" t="s">
        <v>20</v>
      </c>
      <c r="D94" s="80" t="s">
        <v>92</v>
      </c>
      <c r="E94" s="23">
        <v>4456855629</v>
      </c>
      <c r="F94" s="23">
        <v>4456855629</v>
      </c>
      <c r="G94" s="23">
        <f t="shared" si="8"/>
        <v>495920110</v>
      </c>
      <c r="H94" s="23">
        <v>0</v>
      </c>
      <c r="I94" s="23">
        <v>3960935519</v>
      </c>
      <c r="J94" s="23">
        <v>1390168986</v>
      </c>
      <c r="K94" s="23">
        <v>1390168986</v>
      </c>
      <c r="L94" s="24"/>
      <c r="M94" s="31">
        <f t="shared" si="5"/>
        <v>0.88872870218789846</v>
      </c>
      <c r="N94" s="31">
        <f t="shared" si="6"/>
        <v>0.31191698850517108</v>
      </c>
    </row>
    <row r="95" spans="1:14" ht="22.5">
      <c r="A95" s="20" t="s">
        <v>27</v>
      </c>
      <c r="B95" s="21" t="s">
        <v>91</v>
      </c>
      <c r="C95" s="22" t="s">
        <v>18</v>
      </c>
      <c r="D95" s="80" t="s">
        <v>92</v>
      </c>
      <c r="E95" s="23">
        <v>852748217</v>
      </c>
      <c r="F95" s="23">
        <v>852079484</v>
      </c>
      <c r="G95" s="23">
        <f t="shared" si="8"/>
        <v>40052044</v>
      </c>
      <c r="H95" s="23">
        <v>668733</v>
      </c>
      <c r="I95" s="23">
        <v>812027440</v>
      </c>
      <c r="J95" s="23">
        <v>138255240</v>
      </c>
      <c r="K95" s="23">
        <v>138255240</v>
      </c>
      <c r="L95" s="24"/>
      <c r="M95" s="31">
        <f t="shared" si="5"/>
        <v>0.95224759643208967</v>
      </c>
      <c r="N95" s="31">
        <f t="shared" si="6"/>
        <v>0.16212902852659966</v>
      </c>
    </row>
    <row r="96" spans="1:14" ht="33.75">
      <c r="A96" s="20" t="s">
        <v>27</v>
      </c>
      <c r="B96" s="21" t="s">
        <v>93</v>
      </c>
      <c r="C96" s="22" t="s">
        <v>23</v>
      </c>
      <c r="D96" s="80" t="s">
        <v>94</v>
      </c>
      <c r="E96" s="23">
        <v>2049697360</v>
      </c>
      <c r="F96" s="23">
        <v>34660000</v>
      </c>
      <c r="G96" s="23">
        <f t="shared" si="8"/>
        <v>5889824</v>
      </c>
      <c r="H96" s="23">
        <v>2015037360</v>
      </c>
      <c r="I96" s="23">
        <v>28770176</v>
      </c>
      <c r="J96" s="23">
        <v>4585599</v>
      </c>
      <c r="K96" s="23">
        <v>4585599</v>
      </c>
      <c r="L96" s="24"/>
      <c r="M96" s="31">
        <f t="shared" si="5"/>
        <v>1.403630436446481E-2</v>
      </c>
      <c r="N96" s="31">
        <f t="shared" si="6"/>
        <v>2.2372078383318013E-3</v>
      </c>
    </row>
    <row r="97" spans="1:14" ht="56.25">
      <c r="A97" s="20" t="s">
        <v>27</v>
      </c>
      <c r="B97" s="21" t="s">
        <v>95</v>
      </c>
      <c r="C97" s="22" t="s">
        <v>22</v>
      </c>
      <c r="D97" s="80" t="s">
        <v>96</v>
      </c>
      <c r="E97" s="23">
        <v>12599800210</v>
      </c>
      <c r="F97" s="23">
        <v>12319986746</v>
      </c>
      <c r="G97" s="23">
        <f t="shared" si="8"/>
        <v>8548131271</v>
      </c>
      <c r="H97" s="23">
        <v>279813464</v>
      </c>
      <c r="I97" s="23">
        <v>3771855475</v>
      </c>
      <c r="J97" s="23">
        <v>1710993571</v>
      </c>
      <c r="K97" s="23">
        <v>1710993571</v>
      </c>
      <c r="L97" s="24"/>
      <c r="M97" s="31">
        <f t="shared" si="5"/>
        <v>0.29935835585761245</v>
      </c>
      <c r="N97" s="31">
        <f t="shared" si="6"/>
        <v>0.13579529377315419</v>
      </c>
    </row>
    <row r="98" spans="1:14" ht="56.25">
      <c r="A98" s="20" t="s">
        <v>27</v>
      </c>
      <c r="B98" s="21" t="s">
        <v>95</v>
      </c>
      <c r="C98" s="22" t="s">
        <v>23</v>
      </c>
      <c r="D98" s="80" t="s">
        <v>96</v>
      </c>
      <c r="E98" s="23">
        <v>9411109655</v>
      </c>
      <c r="F98" s="23">
        <v>8999915009</v>
      </c>
      <c r="G98" s="23">
        <f t="shared" si="8"/>
        <v>6118556640</v>
      </c>
      <c r="H98" s="23">
        <v>411194646</v>
      </c>
      <c r="I98" s="23">
        <v>2881358369</v>
      </c>
      <c r="J98" s="23">
        <v>1333111263</v>
      </c>
      <c r="K98" s="23">
        <v>1333111263</v>
      </c>
      <c r="L98" s="24"/>
      <c r="M98" s="31">
        <f t="shared" si="5"/>
        <v>0.30616563557615883</v>
      </c>
      <c r="N98" s="31">
        <f t="shared" si="6"/>
        <v>0.14165293061820136</v>
      </c>
    </row>
    <row r="99" spans="1:14" ht="56.25">
      <c r="A99" s="20" t="s">
        <v>27</v>
      </c>
      <c r="B99" s="21" t="s">
        <v>97</v>
      </c>
      <c r="C99" s="22" t="s">
        <v>23</v>
      </c>
      <c r="D99" s="80" t="s">
        <v>98</v>
      </c>
      <c r="E99" s="23">
        <v>997974900</v>
      </c>
      <c r="F99" s="23">
        <v>997872700</v>
      </c>
      <c r="G99" s="23">
        <f t="shared" si="8"/>
        <v>852063874</v>
      </c>
      <c r="H99" s="23">
        <v>102200</v>
      </c>
      <c r="I99" s="23">
        <v>145808826</v>
      </c>
      <c r="J99" s="23">
        <v>5137728</v>
      </c>
      <c r="K99" s="23">
        <v>5137728</v>
      </c>
      <c r="L99" s="24"/>
      <c r="M99" s="31">
        <f t="shared" si="5"/>
        <v>0.14610470263330269</v>
      </c>
      <c r="N99" s="31">
        <f t="shared" si="6"/>
        <v>5.1481535257049049E-3</v>
      </c>
    </row>
    <row r="100" spans="1:14" ht="67.5">
      <c r="A100" s="20" t="s">
        <v>27</v>
      </c>
      <c r="B100" s="21" t="s">
        <v>99</v>
      </c>
      <c r="C100" s="22" t="s">
        <v>23</v>
      </c>
      <c r="D100" s="80" t="s">
        <v>100</v>
      </c>
      <c r="E100" s="23">
        <v>363533783</v>
      </c>
      <c r="F100" s="23">
        <v>363350695</v>
      </c>
      <c r="G100" s="23">
        <f t="shared" si="8"/>
        <v>199998309</v>
      </c>
      <c r="H100" s="23">
        <v>183088</v>
      </c>
      <c r="I100" s="23">
        <v>163352386</v>
      </c>
      <c r="J100" s="23">
        <v>28931652</v>
      </c>
      <c r="K100" s="23">
        <v>28931652</v>
      </c>
      <c r="L100" s="24"/>
      <c r="M100" s="31">
        <f t="shared" si="5"/>
        <v>0.44934582049558791</v>
      </c>
      <c r="N100" s="31">
        <f t="shared" si="6"/>
        <v>7.9584493526974359E-2</v>
      </c>
    </row>
    <row r="101" spans="1:14" ht="67.5">
      <c r="A101" s="20" t="s">
        <v>27</v>
      </c>
      <c r="B101" s="21" t="s">
        <v>99</v>
      </c>
      <c r="C101" s="22" t="s">
        <v>18</v>
      </c>
      <c r="D101" s="80" t="s">
        <v>100</v>
      </c>
      <c r="E101" s="23">
        <v>5107317800</v>
      </c>
      <c r="F101" s="23">
        <v>5107317800</v>
      </c>
      <c r="G101" s="23">
        <f t="shared" si="8"/>
        <v>951394741</v>
      </c>
      <c r="H101" s="23">
        <v>0</v>
      </c>
      <c r="I101" s="23">
        <v>4155923059</v>
      </c>
      <c r="J101" s="23">
        <v>34680714</v>
      </c>
      <c r="K101" s="23">
        <v>34680714</v>
      </c>
      <c r="L101" s="24"/>
      <c r="M101" s="31">
        <f t="shared" si="5"/>
        <v>0.81371929880690019</v>
      </c>
      <c r="N101" s="31">
        <f t="shared" si="6"/>
        <v>6.790396712732464E-3</v>
      </c>
    </row>
    <row r="102" spans="1:14" ht="33.75">
      <c r="A102" s="20" t="s">
        <v>27</v>
      </c>
      <c r="B102" s="21" t="s">
        <v>103</v>
      </c>
      <c r="C102" s="22" t="s">
        <v>18</v>
      </c>
      <c r="D102" s="80" t="s">
        <v>104</v>
      </c>
      <c r="E102" s="23">
        <v>1246578129</v>
      </c>
      <c r="F102" s="23">
        <v>951972417</v>
      </c>
      <c r="G102" s="23">
        <f t="shared" si="8"/>
        <v>233845258</v>
      </c>
      <c r="H102" s="23">
        <v>294605712</v>
      </c>
      <c r="I102" s="23">
        <v>718127159</v>
      </c>
      <c r="J102" s="23">
        <v>179990935</v>
      </c>
      <c r="K102" s="23">
        <v>179990935</v>
      </c>
      <c r="L102" s="24"/>
      <c r="M102" s="31">
        <f t="shared" si="5"/>
        <v>0.57607874090978861</v>
      </c>
      <c r="N102" s="31">
        <f t="shared" si="6"/>
        <v>0.14438800971455196</v>
      </c>
    </row>
    <row r="103" spans="1:14" ht="33.75">
      <c r="A103" s="20" t="s">
        <v>27</v>
      </c>
      <c r="B103" s="21" t="s">
        <v>105</v>
      </c>
      <c r="C103" s="22" t="s">
        <v>18</v>
      </c>
      <c r="D103" s="80" t="s">
        <v>106</v>
      </c>
      <c r="E103" s="23">
        <v>101674249</v>
      </c>
      <c r="F103" s="23">
        <v>101674249</v>
      </c>
      <c r="G103" s="23">
        <f t="shared" si="8"/>
        <v>16796138</v>
      </c>
      <c r="H103" s="23">
        <v>0</v>
      </c>
      <c r="I103" s="23">
        <v>84878111</v>
      </c>
      <c r="J103" s="23">
        <v>15465758</v>
      </c>
      <c r="K103" s="23">
        <v>15465758</v>
      </c>
      <c r="L103" s="24"/>
      <c r="M103" s="31">
        <f t="shared" si="5"/>
        <v>0.83480440558749547</v>
      </c>
      <c r="N103" s="31">
        <f t="shared" si="6"/>
        <v>0.15211086535785476</v>
      </c>
    </row>
    <row r="104" spans="1:14" ht="20.100000000000001" customHeight="1">
      <c r="A104" s="47" t="s">
        <v>120</v>
      </c>
      <c r="B104" s="48"/>
      <c r="C104" s="52"/>
      <c r="D104" s="82"/>
      <c r="E104" s="49">
        <f>E89+E90+E91+E92+E93+E94+E95+E96+E97+E98+E99+E100+E101+E102+E103</f>
        <v>204268675790</v>
      </c>
      <c r="F104" s="49">
        <f t="shared" ref="F104:K104" si="10">F89+F90+F91+F92+F93+F94+F95+F96+F97+F98+F99+F100+F101+F102+F103</f>
        <v>201185651725</v>
      </c>
      <c r="G104" s="49">
        <f t="shared" si="10"/>
        <v>31947433227</v>
      </c>
      <c r="H104" s="49">
        <f t="shared" si="10"/>
        <v>3083024065</v>
      </c>
      <c r="I104" s="49">
        <f t="shared" si="10"/>
        <v>169238218498</v>
      </c>
      <c r="J104" s="49">
        <f t="shared" si="10"/>
        <v>65277980962</v>
      </c>
      <c r="K104" s="49">
        <f t="shared" si="10"/>
        <v>65277980962</v>
      </c>
      <c r="L104" s="50"/>
      <c r="M104" s="51">
        <f t="shared" si="5"/>
        <v>0.82850793369800202</v>
      </c>
      <c r="N104" s="51">
        <f t="shared" si="6"/>
        <v>0.31956921789178061</v>
      </c>
    </row>
    <row r="105" spans="1:14" ht="22.5">
      <c r="A105" s="20" t="s">
        <v>28</v>
      </c>
      <c r="B105" s="21" t="s">
        <v>69</v>
      </c>
      <c r="C105" s="22" t="s">
        <v>18</v>
      </c>
      <c r="D105" s="80" t="s">
        <v>70</v>
      </c>
      <c r="E105" s="23">
        <v>60501770</v>
      </c>
      <c r="F105" s="23">
        <v>60193770</v>
      </c>
      <c r="G105" s="23">
        <f t="shared" si="8"/>
        <v>326745</v>
      </c>
      <c r="H105" s="23">
        <v>308000</v>
      </c>
      <c r="I105" s="23">
        <v>59867025</v>
      </c>
      <c r="J105" s="23">
        <v>59867025</v>
      </c>
      <c r="K105" s="23">
        <v>59867025</v>
      </c>
      <c r="L105" s="24"/>
      <c r="M105" s="31">
        <f t="shared" si="5"/>
        <v>0.98950865404433619</v>
      </c>
      <c r="N105" s="31">
        <f t="shared" si="6"/>
        <v>0.98950865404433619</v>
      </c>
    </row>
    <row r="106" spans="1:14" ht="22.5">
      <c r="A106" s="20" t="s">
        <v>28</v>
      </c>
      <c r="B106" s="21" t="s">
        <v>71</v>
      </c>
      <c r="C106" s="22" t="s">
        <v>18</v>
      </c>
      <c r="D106" s="80" t="s">
        <v>72</v>
      </c>
      <c r="E106" s="23">
        <v>341745666</v>
      </c>
      <c r="F106" s="23">
        <v>251995248</v>
      </c>
      <c r="G106" s="23">
        <f t="shared" si="8"/>
        <v>191590993</v>
      </c>
      <c r="H106" s="23">
        <v>89750418</v>
      </c>
      <c r="I106" s="23">
        <v>60404255</v>
      </c>
      <c r="J106" s="23">
        <v>30788053</v>
      </c>
      <c r="K106" s="23">
        <v>30788053</v>
      </c>
      <c r="L106" s="24"/>
      <c r="M106" s="31">
        <f t="shared" si="5"/>
        <v>0.17675207328013343</v>
      </c>
      <c r="N106" s="31">
        <f t="shared" si="6"/>
        <v>9.0090544118268348E-2</v>
      </c>
    </row>
    <row r="107" spans="1:14" ht="45">
      <c r="A107" s="20" t="s">
        <v>28</v>
      </c>
      <c r="B107" s="21" t="s">
        <v>85</v>
      </c>
      <c r="C107" s="22" t="s">
        <v>18</v>
      </c>
      <c r="D107" s="80" t="s">
        <v>86</v>
      </c>
      <c r="E107" s="23">
        <v>278454829</v>
      </c>
      <c r="F107" s="23">
        <v>79514726</v>
      </c>
      <c r="G107" s="23">
        <f t="shared" si="8"/>
        <v>10759200</v>
      </c>
      <c r="H107" s="23">
        <v>198940103</v>
      </c>
      <c r="I107" s="23">
        <v>68755526</v>
      </c>
      <c r="J107" s="23">
        <v>8804851</v>
      </c>
      <c r="K107" s="23">
        <v>8804851</v>
      </c>
      <c r="L107" s="24"/>
      <c r="M107" s="31">
        <f t="shared" si="5"/>
        <v>0.24691805937400352</v>
      </c>
      <c r="N107" s="31">
        <f t="shared" si="6"/>
        <v>3.162039254848046E-2</v>
      </c>
    </row>
    <row r="108" spans="1:14" ht="45">
      <c r="A108" s="20" t="s">
        <v>28</v>
      </c>
      <c r="B108" s="21" t="s">
        <v>87</v>
      </c>
      <c r="C108" s="22" t="s">
        <v>18</v>
      </c>
      <c r="D108" s="80" t="s">
        <v>88</v>
      </c>
      <c r="E108" s="23">
        <v>94075437</v>
      </c>
      <c r="F108" s="23">
        <v>88200602</v>
      </c>
      <c r="G108" s="23">
        <f t="shared" si="8"/>
        <v>0</v>
      </c>
      <c r="H108" s="23">
        <v>5874835</v>
      </c>
      <c r="I108" s="23">
        <v>88200602</v>
      </c>
      <c r="J108" s="23">
        <v>16542500</v>
      </c>
      <c r="K108" s="23">
        <v>16542500</v>
      </c>
      <c r="L108" s="24"/>
      <c r="M108" s="31">
        <f t="shared" si="5"/>
        <v>0.93755187127113748</v>
      </c>
      <c r="N108" s="31">
        <f t="shared" si="6"/>
        <v>0.17584292486464878</v>
      </c>
    </row>
    <row r="109" spans="1:14" ht="22.5">
      <c r="A109" s="20" t="s">
        <v>28</v>
      </c>
      <c r="B109" s="21" t="s">
        <v>91</v>
      </c>
      <c r="C109" s="22" t="s">
        <v>20</v>
      </c>
      <c r="D109" s="80" t="s">
        <v>92</v>
      </c>
      <c r="E109" s="23">
        <v>63784689943</v>
      </c>
      <c r="F109" s="23">
        <v>63243753547</v>
      </c>
      <c r="G109" s="23">
        <f t="shared" si="8"/>
        <v>8310600</v>
      </c>
      <c r="H109" s="23">
        <v>540936396</v>
      </c>
      <c r="I109" s="23">
        <v>63235442947</v>
      </c>
      <c r="J109" s="23">
        <v>27690942445</v>
      </c>
      <c r="K109" s="23">
        <v>27690942445</v>
      </c>
      <c r="L109" s="24"/>
      <c r="M109" s="31">
        <f t="shared" si="5"/>
        <v>0.99138904654877491</v>
      </c>
      <c r="N109" s="31">
        <f t="shared" si="6"/>
        <v>0.43413148938633228</v>
      </c>
    </row>
    <row r="110" spans="1:14" ht="22.5">
      <c r="A110" s="20" t="s">
        <v>28</v>
      </c>
      <c r="B110" s="21" t="s">
        <v>91</v>
      </c>
      <c r="C110" s="22" t="s">
        <v>18</v>
      </c>
      <c r="D110" s="80" t="s">
        <v>92</v>
      </c>
      <c r="E110" s="23">
        <v>981638532</v>
      </c>
      <c r="F110" s="23">
        <v>981583077</v>
      </c>
      <c r="G110" s="23">
        <f t="shared" si="8"/>
        <v>50421311</v>
      </c>
      <c r="H110" s="23">
        <v>55455</v>
      </c>
      <c r="I110" s="23">
        <v>931161766</v>
      </c>
      <c r="J110" s="23">
        <v>132459859</v>
      </c>
      <c r="K110" s="23">
        <v>132459859</v>
      </c>
      <c r="L110" s="24"/>
      <c r="M110" s="31">
        <f t="shared" si="5"/>
        <v>0.94857907024375032</v>
      </c>
      <c r="N110" s="31">
        <f t="shared" si="6"/>
        <v>0.13493750976759744</v>
      </c>
    </row>
    <row r="111" spans="1:14" ht="33.75">
      <c r="A111" s="20" t="s">
        <v>28</v>
      </c>
      <c r="B111" s="21" t="s">
        <v>93</v>
      </c>
      <c r="C111" s="22" t="s">
        <v>23</v>
      </c>
      <c r="D111" s="80" t="s">
        <v>94</v>
      </c>
      <c r="E111" s="23">
        <v>1552238880</v>
      </c>
      <c r="F111" s="23">
        <v>29658415</v>
      </c>
      <c r="G111" s="23">
        <f t="shared" si="8"/>
        <v>0</v>
      </c>
      <c r="H111" s="23">
        <v>1522580465</v>
      </c>
      <c r="I111" s="23">
        <v>29658415</v>
      </c>
      <c r="J111" s="23">
        <v>2961533</v>
      </c>
      <c r="K111" s="23">
        <v>2961533</v>
      </c>
      <c r="L111" s="24"/>
      <c r="M111" s="31">
        <f t="shared" si="5"/>
        <v>1.9106862598365016E-2</v>
      </c>
      <c r="N111" s="31">
        <f t="shared" si="6"/>
        <v>1.9079105916996488E-3</v>
      </c>
    </row>
    <row r="112" spans="1:14" ht="56.25">
      <c r="A112" s="20" t="s">
        <v>28</v>
      </c>
      <c r="B112" s="21" t="s">
        <v>95</v>
      </c>
      <c r="C112" s="22" t="s">
        <v>22</v>
      </c>
      <c r="D112" s="80" t="s">
        <v>96</v>
      </c>
      <c r="E112" s="23">
        <v>7262242985</v>
      </c>
      <c r="F112" s="23">
        <v>5828344115</v>
      </c>
      <c r="G112" s="23">
        <f t="shared" si="8"/>
        <v>3867123217</v>
      </c>
      <c r="H112" s="23">
        <v>1433898870</v>
      </c>
      <c r="I112" s="23">
        <v>1961220898</v>
      </c>
      <c r="J112" s="23">
        <v>738698146</v>
      </c>
      <c r="K112" s="23">
        <v>738698146</v>
      </c>
      <c r="L112" s="24"/>
      <c r="M112" s="31">
        <f t="shared" si="5"/>
        <v>0.27005718509431009</v>
      </c>
      <c r="N112" s="31">
        <f t="shared" si="6"/>
        <v>0.10171763014894496</v>
      </c>
    </row>
    <row r="113" spans="1:14" ht="56.25">
      <c r="A113" s="20" t="s">
        <v>28</v>
      </c>
      <c r="B113" s="21" t="s">
        <v>95</v>
      </c>
      <c r="C113" s="22" t="s">
        <v>23</v>
      </c>
      <c r="D113" s="80" t="s">
        <v>96</v>
      </c>
      <c r="E113" s="23">
        <v>12899818004</v>
      </c>
      <c r="F113" s="23">
        <v>8833681868</v>
      </c>
      <c r="G113" s="23">
        <f t="shared" si="8"/>
        <v>2648605807</v>
      </c>
      <c r="H113" s="23">
        <v>4066136136</v>
      </c>
      <c r="I113" s="23">
        <v>6185076061</v>
      </c>
      <c r="J113" s="23">
        <v>1027884533</v>
      </c>
      <c r="K113" s="23">
        <v>1027884533</v>
      </c>
      <c r="L113" s="24"/>
      <c r="M113" s="31">
        <f t="shared" si="5"/>
        <v>0.4794700250098195</v>
      </c>
      <c r="N113" s="31">
        <f t="shared" si="6"/>
        <v>7.9682095722689389E-2</v>
      </c>
    </row>
    <row r="114" spans="1:14" ht="56.25">
      <c r="A114" s="20" t="s">
        <v>28</v>
      </c>
      <c r="B114" s="21" t="s">
        <v>97</v>
      </c>
      <c r="C114" s="22" t="s">
        <v>23</v>
      </c>
      <c r="D114" s="80" t="s">
        <v>98</v>
      </c>
      <c r="E114" s="23">
        <v>858703806</v>
      </c>
      <c r="F114" s="23">
        <v>856455406</v>
      </c>
      <c r="G114" s="23">
        <f t="shared" si="8"/>
        <v>757478524</v>
      </c>
      <c r="H114" s="23">
        <v>2248400</v>
      </c>
      <c r="I114" s="23">
        <v>98976882</v>
      </c>
      <c r="J114" s="23">
        <v>4560094</v>
      </c>
      <c r="K114" s="23">
        <v>4560094</v>
      </c>
      <c r="L114" s="24"/>
      <c r="M114" s="31">
        <f t="shared" si="5"/>
        <v>0.11526312252073563</v>
      </c>
      <c r="N114" s="31">
        <f t="shared" si="6"/>
        <v>5.3104387894141927E-3</v>
      </c>
    </row>
    <row r="115" spans="1:14" ht="67.5">
      <c r="A115" s="20" t="s">
        <v>28</v>
      </c>
      <c r="B115" s="21" t="s">
        <v>99</v>
      </c>
      <c r="C115" s="22" t="s">
        <v>23</v>
      </c>
      <c r="D115" s="80" t="s">
        <v>100</v>
      </c>
      <c r="E115" s="23">
        <v>70184700</v>
      </c>
      <c r="F115" s="23">
        <v>65256405</v>
      </c>
      <c r="G115" s="23">
        <f t="shared" si="8"/>
        <v>1754400</v>
      </c>
      <c r="H115" s="23">
        <v>4928295</v>
      </c>
      <c r="I115" s="23">
        <v>63502005</v>
      </c>
      <c r="J115" s="23">
        <v>8920671</v>
      </c>
      <c r="K115" s="23">
        <v>8920671</v>
      </c>
      <c r="L115" s="24"/>
      <c r="M115" s="31">
        <f t="shared" si="5"/>
        <v>0.90478416236017256</v>
      </c>
      <c r="N115" s="31">
        <f t="shared" si="6"/>
        <v>0.1271027873596382</v>
      </c>
    </row>
    <row r="116" spans="1:14" ht="33.75">
      <c r="A116" s="20" t="s">
        <v>28</v>
      </c>
      <c r="B116" s="21" t="s">
        <v>103</v>
      </c>
      <c r="C116" s="22" t="s">
        <v>18</v>
      </c>
      <c r="D116" s="80" t="s">
        <v>104</v>
      </c>
      <c r="E116" s="23">
        <v>807800434</v>
      </c>
      <c r="F116" s="23">
        <v>723775123</v>
      </c>
      <c r="G116" s="23">
        <f t="shared" si="8"/>
        <v>30740287</v>
      </c>
      <c r="H116" s="23">
        <v>84025311</v>
      </c>
      <c r="I116" s="23">
        <v>693034836</v>
      </c>
      <c r="J116" s="23">
        <v>132913263</v>
      </c>
      <c r="K116" s="23">
        <v>132913263</v>
      </c>
      <c r="L116" s="24"/>
      <c r="M116" s="31">
        <f t="shared" si="5"/>
        <v>0.85792827885507172</v>
      </c>
      <c r="N116" s="31">
        <f t="shared" si="6"/>
        <v>0.16453725128847851</v>
      </c>
    </row>
    <row r="117" spans="1:14" ht="33.75">
      <c r="A117" s="20" t="s">
        <v>28</v>
      </c>
      <c r="B117" s="21" t="s">
        <v>105</v>
      </c>
      <c r="C117" s="22" t="s">
        <v>18</v>
      </c>
      <c r="D117" s="80" t="s">
        <v>106</v>
      </c>
      <c r="E117" s="23">
        <v>168342141</v>
      </c>
      <c r="F117" s="23">
        <v>143073665</v>
      </c>
      <c r="G117" s="23">
        <f t="shared" si="8"/>
        <v>95364746</v>
      </c>
      <c r="H117" s="23">
        <v>25268476</v>
      </c>
      <c r="I117" s="23">
        <v>47708919</v>
      </c>
      <c r="J117" s="23">
        <v>4987306</v>
      </c>
      <c r="K117" s="23">
        <v>4987306</v>
      </c>
      <c r="L117" s="24"/>
      <c r="M117" s="31">
        <f t="shared" si="5"/>
        <v>0.28340449228336712</v>
      </c>
      <c r="N117" s="31">
        <f t="shared" si="6"/>
        <v>2.9626010281050184E-2</v>
      </c>
    </row>
    <row r="118" spans="1:14" ht="20.100000000000001" customHeight="1">
      <c r="A118" s="47" t="s">
        <v>121</v>
      </c>
      <c r="B118" s="48"/>
      <c r="C118" s="52"/>
      <c r="D118" s="82"/>
      <c r="E118" s="49">
        <f>E105+E106+E107+E108+E109+E110+E111+E112+E113+E114+E115+E116+E117</f>
        <v>89160437127</v>
      </c>
      <c r="F118" s="49">
        <f t="shared" ref="F118:K118" si="11">F105+F106+F107+F108+F109+F110+F111+F112+F113+F114+F115+F116+F117</f>
        <v>81185485967</v>
      </c>
      <c r="G118" s="49">
        <f t="shared" si="11"/>
        <v>7662475830</v>
      </c>
      <c r="H118" s="49">
        <f t="shared" si="11"/>
        <v>7974951160</v>
      </c>
      <c r="I118" s="49">
        <f t="shared" si="11"/>
        <v>73523010137</v>
      </c>
      <c r="J118" s="49">
        <f t="shared" si="11"/>
        <v>29860330279</v>
      </c>
      <c r="K118" s="49">
        <f t="shared" si="11"/>
        <v>29860330279</v>
      </c>
      <c r="L118" s="50"/>
      <c r="M118" s="51">
        <f t="shared" si="5"/>
        <v>0.82461473391246309</v>
      </c>
      <c r="N118" s="51">
        <f t="shared" si="6"/>
        <v>0.33490560658049473</v>
      </c>
    </row>
    <row r="119" spans="1:14" ht="22.5">
      <c r="A119" s="20" t="s">
        <v>29</v>
      </c>
      <c r="B119" s="21" t="s">
        <v>69</v>
      </c>
      <c r="C119" s="22" t="s">
        <v>18</v>
      </c>
      <c r="D119" s="80" t="s">
        <v>70</v>
      </c>
      <c r="E119" s="23">
        <v>68816024</v>
      </c>
      <c r="F119" s="23">
        <v>64482501</v>
      </c>
      <c r="G119" s="23">
        <f t="shared" si="8"/>
        <v>2438238</v>
      </c>
      <c r="H119" s="23">
        <v>4333523</v>
      </c>
      <c r="I119" s="23">
        <v>62044263</v>
      </c>
      <c r="J119" s="23">
        <v>61937563</v>
      </c>
      <c r="K119" s="23">
        <v>61937563</v>
      </c>
      <c r="L119" s="24"/>
      <c r="M119" s="31">
        <f t="shared" si="5"/>
        <v>0.90159616021989297</v>
      </c>
      <c r="N119" s="31">
        <f t="shared" si="6"/>
        <v>0.90004564925169173</v>
      </c>
    </row>
    <row r="120" spans="1:14" ht="22.5">
      <c r="A120" s="20" t="s">
        <v>29</v>
      </c>
      <c r="B120" s="21" t="s">
        <v>71</v>
      </c>
      <c r="C120" s="22" t="s">
        <v>18</v>
      </c>
      <c r="D120" s="80" t="s">
        <v>72</v>
      </c>
      <c r="E120" s="23">
        <v>294543309</v>
      </c>
      <c r="F120" s="23">
        <v>185971937</v>
      </c>
      <c r="G120" s="23">
        <f t="shared" si="8"/>
        <v>131007507</v>
      </c>
      <c r="H120" s="23">
        <v>108571372</v>
      </c>
      <c r="I120" s="23">
        <v>54964430</v>
      </c>
      <c r="J120" s="23">
        <v>32485709.93</v>
      </c>
      <c r="K120" s="23">
        <v>32485709.93</v>
      </c>
      <c r="L120" s="24"/>
      <c r="M120" s="31">
        <f t="shared" si="5"/>
        <v>0.1866089920243274</v>
      </c>
      <c r="N120" s="31">
        <f t="shared" si="6"/>
        <v>0.11029179389710733</v>
      </c>
    </row>
    <row r="121" spans="1:14" ht="45">
      <c r="A121" s="20" t="s">
        <v>29</v>
      </c>
      <c r="B121" s="21" t="s">
        <v>85</v>
      </c>
      <c r="C121" s="22" t="s">
        <v>18</v>
      </c>
      <c r="D121" s="80" t="s">
        <v>86</v>
      </c>
      <c r="E121" s="23">
        <v>194171395</v>
      </c>
      <c r="F121" s="23">
        <v>149677098</v>
      </c>
      <c r="G121" s="23">
        <f t="shared" si="8"/>
        <v>25540465</v>
      </c>
      <c r="H121" s="23">
        <v>44494297</v>
      </c>
      <c r="I121" s="23">
        <v>124136633</v>
      </c>
      <c r="J121" s="23">
        <v>12750800</v>
      </c>
      <c r="K121" s="23">
        <v>12750800</v>
      </c>
      <c r="L121" s="24"/>
      <c r="M121" s="31">
        <f t="shared" si="5"/>
        <v>0.63931473016403884</v>
      </c>
      <c r="N121" s="31">
        <f t="shared" si="6"/>
        <v>6.5667757086464773E-2</v>
      </c>
    </row>
    <row r="122" spans="1:14" ht="45">
      <c r="A122" s="20" t="s">
        <v>29</v>
      </c>
      <c r="B122" s="21" t="s">
        <v>87</v>
      </c>
      <c r="C122" s="22" t="s">
        <v>18</v>
      </c>
      <c r="D122" s="80" t="s">
        <v>88</v>
      </c>
      <c r="E122" s="23">
        <v>97639083</v>
      </c>
      <c r="F122" s="23">
        <v>97639083</v>
      </c>
      <c r="G122" s="23">
        <f t="shared" si="8"/>
        <v>3707424</v>
      </c>
      <c r="H122" s="23">
        <v>0</v>
      </c>
      <c r="I122" s="23">
        <v>93931659</v>
      </c>
      <c r="J122" s="23">
        <v>18912061</v>
      </c>
      <c r="K122" s="23">
        <v>18912061</v>
      </c>
      <c r="L122" s="24"/>
      <c r="M122" s="31">
        <f t="shared" si="5"/>
        <v>0.96202930336820147</v>
      </c>
      <c r="N122" s="31">
        <f t="shared" si="6"/>
        <v>0.19369355404536112</v>
      </c>
    </row>
    <row r="123" spans="1:14" ht="22.5">
      <c r="A123" s="20" t="s">
        <v>29</v>
      </c>
      <c r="B123" s="21" t="s">
        <v>91</v>
      </c>
      <c r="C123" s="22" t="s">
        <v>20</v>
      </c>
      <c r="D123" s="80" t="s">
        <v>92</v>
      </c>
      <c r="E123" s="23">
        <v>156435760</v>
      </c>
      <c r="F123" s="23">
        <v>156435760</v>
      </c>
      <c r="G123" s="23">
        <f t="shared" si="8"/>
        <v>0</v>
      </c>
      <c r="H123" s="23">
        <v>0</v>
      </c>
      <c r="I123" s="23">
        <v>156435760</v>
      </c>
      <c r="J123" s="23">
        <v>0</v>
      </c>
      <c r="K123" s="23">
        <v>0</v>
      </c>
      <c r="L123" s="24"/>
      <c r="M123" s="31">
        <f t="shared" si="5"/>
        <v>1</v>
      </c>
      <c r="N123" s="31">
        <f t="shared" si="6"/>
        <v>0</v>
      </c>
    </row>
    <row r="124" spans="1:14" ht="22.5">
      <c r="A124" s="20" t="s">
        <v>29</v>
      </c>
      <c r="B124" s="21" t="s">
        <v>91</v>
      </c>
      <c r="C124" s="22" t="s">
        <v>18</v>
      </c>
      <c r="D124" s="80" t="s">
        <v>92</v>
      </c>
      <c r="E124" s="23">
        <v>75350902761</v>
      </c>
      <c r="F124" s="23">
        <v>75350741901</v>
      </c>
      <c r="G124" s="23">
        <f t="shared" si="8"/>
        <v>2633455048</v>
      </c>
      <c r="H124" s="23">
        <v>160860</v>
      </c>
      <c r="I124" s="23">
        <v>72717286853</v>
      </c>
      <c r="J124" s="23">
        <v>26647608876</v>
      </c>
      <c r="K124" s="23">
        <v>26647608876</v>
      </c>
      <c r="L124" s="24"/>
      <c r="M124" s="31">
        <f t="shared" si="5"/>
        <v>0.96504864823778724</v>
      </c>
      <c r="N124" s="31">
        <f t="shared" si="6"/>
        <v>0.35364684296512805</v>
      </c>
    </row>
    <row r="125" spans="1:14" ht="33.75">
      <c r="A125" s="20" t="s">
        <v>29</v>
      </c>
      <c r="B125" s="21" t="s">
        <v>93</v>
      </c>
      <c r="C125" s="22" t="s">
        <v>23</v>
      </c>
      <c r="D125" s="80" t="s">
        <v>94</v>
      </c>
      <c r="E125" s="23">
        <v>1639849200</v>
      </c>
      <c r="F125" s="23">
        <v>1639849200</v>
      </c>
      <c r="G125" s="23">
        <f t="shared" si="8"/>
        <v>1610363440</v>
      </c>
      <c r="H125" s="23">
        <v>0</v>
      </c>
      <c r="I125" s="23">
        <v>29485760</v>
      </c>
      <c r="J125" s="23">
        <v>4823540</v>
      </c>
      <c r="K125" s="23">
        <v>4823540</v>
      </c>
      <c r="L125" s="24"/>
      <c r="M125" s="31">
        <f t="shared" si="5"/>
        <v>1.7980775305436621E-2</v>
      </c>
      <c r="N125" s="31">
        <f t="shared" si="6"/>
        <v>2.941453397056266E-3</v>
      </c>
    </row>
    <row r="126" spans="1:14" ht="56.25">
      <c r="A126" s="20" t="s">
        <v>29</v>
      </c>
      <c r="B126" s="21" t="s">
        <v>95</v>
      </c>
      <c r="C126" s="22" t="s">
        <v>22</v>
      </c>
      <c r="D126" s="80" t="s">
        <v>96</v>
      </c>
      <c r="E126" s="23">
        <v>15808213473</v>
      </c>
      <c r="F126" s="23">
        <v>15400911357</v>
      </c>
      <c r="G126" s="23">
        <f t="shared" si="8"/>
        <v>8677658770</v>
      </c>
      <c r="H126" s="23">
        <v>407302116</v>
      </c>
      <c r="I126" s="23">
        <v>6723252587</v>
      </c>
      <c r="J126" s="23">
        <v>2374490987</v>
      </c>
      <c r="K126" s="23">
        <v>2374490987</v>
      </c>
      <c r="L126" s="24"/>
      <c r="M126" s="31">
        <f t="shared" si="5"/>
        <v>0.42530122701614154</v>
      </c>
      <c r="N126" s="31">
        <f t="shared" si="6"/>
        <v>0.1502061565056397</v>
      </c>
    </row>
    <row r="127" spans="1:14" ht="56.25">
      <c r="A127" s="20" t="s">
        <v>29</v>
      </c>
      <c r="B127" s="21" t="s">
        <v>95</v>
      </c>
      <c r="C127" s="22" t="s">
        <v>23</v>
      </c>
      <c r="D127" s="80" t="s">
        <v>96</v>
      </c>
      <c r="E127" s="23">
        <v>29092590532</v>
      </c>
      <c r="F127" s="23">
        <v>27713079386</v>
      </c>
      <c r="G127" s="23">
        <f t="shared" si="8"/>
        <v>18755425118</v>
      </c>
      <c r="H127" s="23">
        <v>1379511146</v>
      </c>
      <c r="I127" s="23">
        <v>8957654268</v>
      </c>
      <c r="J127" s="23">
        <v>4073499531</v>
      </c>
      <c r="K127" s="23">
        <v>4073499531</v>
      </c>
      <c r="L127" s="24"/>
      <c r="M127" s="31">
        <f t="shared" si="5"/>
        <v>0.30790156889422238</v>
      </c>
      <c r="N127" s="31">
        <f t="shared" si="6"/>
        <v>0.14001845337627838</v>
      </c>
    </row>
    <row r="128" spans="1:14" ht="56.25">
      <c r="A128" s="20" t="s">
        <v>29</v>
      </c>
      <c r="B128" s="21" t="s">
        <v>97</v>
      </c>
      <c r="C128" s="22" t="s">
        <v>23</v>
      </c>
      <c r="D128" s="80" t="s">
        <v>98</v>
      </c>
      <c r="E128" s="23">
        <v>1166941550</v>
      </c>
      <c r="F128" s="23">
        <v>1165612950</v>
      </c>
      <c r="G128" s="23">
        <f t="shared" si="8"/>
        <v>859634</v>
      </c>
      <c r="H128" s="23">
        <v>1328600</v>
      </c>
      <c r="I128" s="23">
        <v>1164753316</v>
      </c>
      <c r="J128" s="23">
        <v>9038171</v>
      </c>
      <c r="K128" s="23">
        <v>9038171</v>
      </c>
      <c r="L128" s="24"/>
      <c r="M128" s="31">
        <f t="shared" si="5"/>
        <v>0.9981248126780643</v>
      </c>
      <c r="N128" s="31">
        <f t="shared" si="6"/>
        <v>7.7451788395057151E-3</v>
      </c>
    </row>
    <row r="129" spans="1:14" ht="67.5">
      <c r="A129" s="20" t="s">
        <v>29</v>
      </c>
      <c r="B129" s="21" t="s">
        <v>99</v>
      </c>
      <c r="C129" s="22" t="s">
        <v>23</v>
      </c>
      <c r="D129" s="80" t="s">
        <v>100</v>
      </c>
      <c r="E129" s="23">
        <v>6945561</v>
      </c>
      <c r="F129" s="23">
        <v>6945561</v>
      </c>
      <c r="G129" s="23">
        <f t="shared" si="8"/>
        <v>4423317</v>
      </c>
      <c r="H129" s="23">
        <v>0</v>
      </c>
      <c r="I129" s="23">
        <v>2522244</v>
      </c>
      <c r="J129" s="23">
        <v>978877</v>
      </c>
      <c r="K129" s="23">
        <v>978877</v>
      </c>
      <c r="L129" s="24"/>
      <c r="M129" s="31">
        <f t="shared" si="5"/>
        <v>0.3631447481348159</v>
      </c>
      <c r="N129" s="31">
        <f t="shared" si="6"/>
        <v>0.14093562780601884</v>
      </c>
    </row>
    <row r="130" spans="1:14" ht="67.5">
      <c r="A130" s="20" t="s">
        <v>29</v>
      </c>
      <c r="B130" s="21" t="s">
        <v>99</v>
      </c>
      <c r="C130" s="22" t="s">
        <v>18</v>
      </c>
      <c r="D130" s="80" t="s">
        <v>100</v>
      </c>
      <c r="E130" s="23">
        <v>1918124136</v>
      </c>
      <c r="F130" s="23">
        <v>1918124136</v>
      </c>
      <c r="G130" s="23">
        <f t="shared" si="8"/>
        <v>1126140990</v>
      </c>
      <c r="H130" s="23">
        <v>0</v>
      </c>
      <c r="I130" s="23">
        <v>791983146</v>
      </c>
      <c r="J130" s="23">
        <v>128032107</v>
      </c>
      <c r="K130" s="23">
        <v>128032107</v>
      </c>
      <c r="L130" s="24"/>
      <c r="M130" s="31">
        <f t="shared" si="5"/>
        <v>0.41289462508489078</v>
      </c>
      <c r="N130" s="31">
        <f t="shared" si="6"/>
        <v>6.6748603282264313E-2</v>
      </c>
    </row>
    <row r="131" spans="1:14" ht="33.75">
      <c r="A131" s="20" t="s">
        <v>29</v>
      </c>
      <c r="B131" s="21" t="s">
        <v>103</v>
      </c>
      <c r="C131" s="22" t="s">
        <v>18</v>
      </c>
      <c r="D131" s="80" t="s">
        <v>104</v>
      </c>
      <c r="E131" s="23">
        <v>1154913263</v>
      </c>
      <c r="F131" s="23">
        <v>1125740490</v>
      </c>
      <c r="G131" s="23">
        <f t="shared" si="8"/>
        <v>41227213</v>
      </c>
      <c r="H131" s="23">
        <v>29172773</v>
      </c>
      <c r="I131" s="23">
        <v>1084513277</v>
      </c>
      <c r="J131" s="23">
        <v>252477919</v>
      </c>
      <c r="K131" s="23">
        <v>252477919</v>
      </c>
      <c r="L131" s="24"/>
      <c r="M131" s="31">
        <f t="shared" si="5"/>
        <v>0.93904305348686601</v>
      </c>
      <c r="N131" s="31">
        <f t="shared" si="6"/>
        <v>0.21861201796588944</v>
      </c>
    </row>
    <row r="132" spans="1:14" ht="33.75">
      <c r="A132" s="20" t="s">
        <v>29</v>
      </c>
      <c r="B132" s="21" t="s">
        <v>105</v>
      </c>
      <c r="C132" s="22" t="s">
        <v>18</v>
      </c>
      <c r="D132" s="80" t="s">
        <v>106</v>
      </c>
      <c r="E132" s="23">
        <v>73284030</v>
      </c>
      <c r="F132" s="23">
        <v>73284030</v>
      </c>
      <c r="G132" s="23">
        <f t="shared" si="8"/>
        <v>8128115</v>
      </c>
      <c r="H132" s="23">
        <v>0</v>
      </c>
      <c r="I132" s="23">
        <v>65155915</v>
      </c>
      <c r="J132" s="23">
        <v>10442631</v>
      </c>
      <c r="K132" s="23">
        <v>10442631</v>
      </c>
      <c r="L132" s="24"/>
      <c r="M132" s="31">
        <f t="shared" si="5"/>
        <v>0.88908749969126966</v>
      </c>
      <c r="N132" s="31">
        <f t="shared" si="6"/>
        <v>0.14249531582801875</v>
      </c>
    </row>
    <row r="133" spans="1:14" ht="20.100000000000001" customHeight="1">
      <c r="A133" s="47" t="s">
        <v>122</v>
      </c>
      <c r="B133" s="48"/>
      <c r="C133" s="52"/>
      <c r="D133" s="82"/>
      <c r="E133" s="49">
        <f>E119+E120+E121+E122+E123+E124+E125+E126+E127+E128+E129+E130+E131+E132</f>
        <v>127023370077</v>
      </c>
      <c r="F133" s="49">
        <f t="shared" ref="F133:K133" si="12">F119+F120+F121+F122+F123+F124+F125+F126+F127+F128+F129+F130+F131+F132</f>
        <v>125048495390</v>
      </c>
      <c r="G133" s="49">
        <f t="shared" si="12"/>
        <v>33020375279</v>
      </c>
      <c r="H133" s="49">
        <f t="shared" si="12"/>
        <v>1974874687</v>
      </c>
      <c r="I133" s="49">
        <f t="shared" si="12"/>
        <v>92028120111</v>
      </c>
      <c r="J133" s="49">
        <f t="shared" si="12"/>
        <v>33627478772.93</v>
      </c>
      <c r="K133" s="49">
        <f t="shared" si="12"/>
        <v>33627478772.93</v>
      </c>
      <c r="L133" s="50"/>
      <c r="M133" s="51">
        <f t="shared" ref="M133:M196" si="13">I133/E133</f>
        <v>0.72449754761831375</v>
      </c>
      <c r="N133" s="51">
        <f t="shared" ref="N133:N196" si="14">J133/E133</f>
        <v>0.26473458193201327</v>
      </c>
    </row>
    <row r="134" spans="1:14" ht="22.5">
      <c r="A134" s="20" t="s">
        <v>30</v>
      </c>
      <c r="B134" s="21" t="s">
        <v>65</v>
      </c>
      <c r="C134" s="22" t="s">
        <v>18</v>
      </c>
      <c r="D134" s="80" t="s">
        <v>66</v>
      </c>
      <c r="E134" s="23">
        <v>69103000</v>
      </c>
      <c r="F134" s="23">
        <v>68642953</v>
      </c>
      <c r="G134" s="23">
        <f t="shared" ref="G134:G196" si="15">F134-I134</f>
        <v>0</v>
      </c>
      <c r="H134" s="23">
        <v>460047</v>
      </c>
      <c r="I134" s="23">
        <v>68642953</v>
      </c>
      <c r="J134" s="23">
        <v>17700958</v>
      </c>
      <c r="K134" s="23">
        <v>17700958</v>
      </c>
      <c r="L134" s="24"/>
      <c r="M134" s="31">
        <f t="shared" si="13"/>
        <v>0.99334259004674186</v>
      </c>
      <c r="N134" s="31">
        <f t="shared" si="14"/>
        <v>0.25615324949712748</v>
      </c>
    </row>
    <row r="135" spans="1:14" ht="22.5">
      <c r="A135" s="20" t="s">
        <v>30</v>
      </c>
      <c r="B135" s="21" t="s">
        <v>69</v>
      </c>
      <c r="C135" s="22" t="s">
        <v>18</v>
      </c>
      <c r="D135" s="80" t="s">
        <v>70</v>
      </c>
      <c r="E135" s="23">
        <v>35266285</v>
      </c>
      <c r="F135" s="23">
        <v>33020953</v>
      </c>
      <c r="G135" s="23">
        <f t="shared" si="15"/>
        <v>0</v>
      </c>
      <c r="H135" s="23">
        <v>2245332</v>
      </c>
      <c r="I135" s="23">
        <v>33020953</v>
      </c>
      <c r="J135" s="23">
        <v>33011473</v>
      </c>
      <c r="K135" s="23">
        <v>33011473</v>
      </c>
      <c r="L135" s="24"/>
      <c r="M135" s="31">
        <f t="shared" si="13"/>
        <v>0.93633205198676295</v>
      </c>
      <c r="N135" s="31">
        <f t="shared" si="14"/>
        <v>0.93606324000387342</v>
      </c>
    </row>
    <row r="136" spans="1:14" ht="22.5">
      <c r="A136" s="20" t="s">
        <v>30</v>
      </c>
      <c r="B136" s="21" t="s">
        <v>71</v>
      </c>
      <c r="C136" s="22" t="s">
        <v>18</v>
      </c>
      <c r="D136" s="80" t="s">
        <v>72</v>
      </c>
      <c r="E136" s="23">
        <v>245647078</v>
      </c>
      <c r="F136" s="23">
        <v>142212273</v>
      </c>
      <c r="G136" s="23">
        <f t="shared" si="15"/>
        <v>82703640</v>
      </c>
      <c r="H136" s="23">
        <v>103434805</v>
      </c>
      <c r="I136" s="23">
        <v>59508633</v>
      </c>
      <c r="J136" s="23">
        <v>38915331</v>
      </c>
      <c r="K136" s="23">
        <v>38915331</v>
      </c>
      <c r="L136" s="24"/>
      <c r="M136" s="31">
        <f t="shared" si="13"/>
        <v>0.24225255795633768</v>
      </c>
      <c r="N136" s="31">
        <f t="shared" si="14"/>
        <v>0.1584196780065098</v>
      </c>
    </row>
    <row r="137" spans="1:14" ht="45">
      <c r="A137" s="20" t="s">
        <v>30</v>
      </c>
      <c r="B137" s="21" t="s">
        <v>85</v>
      </c>
      <c r="C137" s="22" t="s">
        <v>18</v>
      </c>
      <c r="D137" s="80" t="s">
        <v>86</v>
      </c>
      <c r="E137" s="23">
        <v>234048239</v>
      </c>
      <c r="F137" s="23">
        <v>179154997</v>
      </c>
      <c r="G137" s="23">
        <f t="shared" si="15"/>
        <v>53137000</v>
      </c>
      <c r="H137" s="23">
        <v>54893242</v>
      </c>
      <c r="I137" s="23">
        <v>126017997</v>
      </c>
      <c r="J137" s="23">
        <v>10851199</v>
      </c>
      <c r="K137" s="23">
        <v>10851199</v>
      </c>
      <c r="L137" s="24"/>
      <c r="M137" s="31">
        <f t="shared" si="13"/>
        <v>0.53842745212878962</v>
      </c>
      <c r="N137" s="31">
        <f t="shared" si="14"/>
        <v>4.6363087568456349E-2</v>
      </c>
    </row>
    <row r="138" spans="1:14" ht="45">
      <c r="A138" s="20" t="s">
        <v>30</v>
      </c>
      <c r="B138" s="21" t="s">
        <v>87</v>
      </c>
      <c r="C138" s="22" t="s">
        <v>18</v>
      </c>
      <c r="D138" s="80" t="s">
        <v>88</v>
      </c>
      <c r="E138" s="23">
        <v>95494397</v>
      </c>
      <c r="F138" s="23">
        <v>94137794</v>
      </c>
      <c r="G138" s="23">
        <f t="shared" si="15"/>
        <v>0</v>
      </c>
      <c r="H138" s="23">
        <v>1356603</v>
      </c>
      <c r="I138" s="23">
        <v>94137794</v>
      </c>
      <c r="J138" s="23">
        <v>17920985</v>
      </c>
      <c r="K138" s="23">
        <v>17920985</v>
      </c>
      <c r="L138" s="24"/>
      <c r="M138" s="31">
        <f t="shared" si="13"/>
        <v>0.98579389951014618</v>
      </c>
      <c r="N138" s="31">
        <f t="shared" si="14"/>
        <v>0.18766530354655259</v>
      </c>
    </row>
    <row r="139" spans="1:14" ht="22.5">
      <c r="A139" s="20" t="s">
        <v>30</v>
      </c>
      <c r="B139" s="21" t="s">
        <v>91</v>
      </c>
      <c r="C139" s="22" t="s">
        <v>21</v>
      </c>
      <c r="D139" s="80" t="s">
        <v>92</v>
      </c>
      <c r="E139" s="23">
        <v>21425525641</v>
      </c>
      <c r="F139" s="23">
        <v>20015205421</v>
      </c>
      <c r="G139" s="23">
        <f t="shared" si="15"/>
        <v>0</v>
      </c>
      <c r="H139" s="23">
        <v>1410320220</v>
      </c>
      <c r="I139" s="23">
        <v>20015205421</v>
      </c>
      <c r="J139" s="23">
        <v>9086182478</v>
      </c>
      <c r="K139" s="23">
        <v>9086182478</v>
      </c>
      <c r="L139" s="24"/>
      <c r="M139" s="31">
        <f t="shared" si="13"/>
        <v>0.93417570034775699</v>
      </c>
      <c r="N139" s="31">
        <f t="shared" si="14"/>
        <v>0.4240821266299592</v>
      </c>
    </row>
    <row r="140" spans="1:14" ht="22.5">
      <c r="A140" s="20" t="s">
        <v>30</v>
      </c>
      <c r="B140" s="21" t="s">
        <v>91</v>
      </c>
      <c r="C140" s="22" t="s">
        <v>20</v>
      </c>
      <c r="D140" s="80" t="s">
        <v>92</v>
      </c>
      <c r="E140" s="23">
        <v>10432737566</v>
      </c>
      <c r="F140" s="23">
        <v>9122791833</v>
      </c>
      <c r="G140" s="23">
        <f t="shared" si="15"/>
        <v>0</v>
      </c>
      <c r="H140" s="23">
        <v>1309945733</v>
      </c>
      <c r="I140" s="23">
        <v>9122791833</v>
      </c>
      <c r="J140" s="23">
        <v>3634700466</v>
      </c>
      <c r="K140" s="23">
        <v>3634700466</v>
      </c>
      <c r="L140" s="24"/>
      <c r="M140" s="31">
        <f t="shared" si="13"/>
        <v>0.87443892605244122</v>
      </c>
      <c r="N140" s="31">
        <f t="shared" si="14"/>
        <v>0.34839374066547857</v>
      </c>
    </row>
    <row r="141" spans="1:14" ht="22.5">
      <c r="A141" s="20" t="s">
        <v>30</v>
      </c>
      <c r="B141" s="21" t="s">
        <v>91</v>
      </c>
      <c r="C141" s="22" t="s">
        <v>18</v>
      </c>
      <c r="D141" s="80" t="s">
        <v>92</v>
      </c>
      <c r="E141" s="23">
        <v>424195847</v>
      </c>
      <c r="F141" s="23">
        <v>417182380</v>
      </c>
      <c r="G141" s="23">
        <f t="shared" si="15"/>
        <v>1388417</v>
      </c>
      <c r="H141" s="23">
        <v>7013467</v>
      </c>
      <c r="I141" s="23">
        <v>415793963</v>
      </c>
      <c r="J141" s="23">
        <v>84380928</v>
      </c>
      <c r="K141" s="23">
        <v>84380928</v>
      </c>
      <c r="L141" s="24"/>
      <c r="M141" s="31">
        <f t="shared" si="13"/>
        <v>0.98019338459011363</v>
      </c>
      <c r="N141" s="31">
        <f t="shared" si="14"/>
        <v>0.19891974095635123</v>
      </c>
    </row>
    <row r="142" spans="1:14" ht="33.75">
      <c r="A142" s="20" t="s">
        <v>30</v>
      </c>
      <c r="B142" s="21" t="s">
        <v>93</v>
      </c>
      <c r="C142" s="22" t="s">
        <v>23</v>
      </c>
      <c r="D142" s="80" t="s">
        <v>94</v>
      </c>
      <c r="E142" s="23">
        <v>910763200</v>
      </c>
      <c r="F142" s="23">
        <v>28660000</v>
      </c>
      <c r="G142" s="23">
        <f t="shared" si="15"/>
        <v>0</v>
      </c>
      <c r="H142" s="23">
        <v>882103200</v>
      </c>
      <c r="I142" s="23">
        <v>28660000</v>
      </c>
      <c r="J142" s="23">
        <v>4681133</v>
      </c>
      <c r="K142" s="23">
        <v>4681133</v>
      </c>
      <c r="L142" s="24"/>
      <c r="M142" s="31">
        <f t="shared" si="13"/>
        <v>3.1468113775347972E-2</v>
      </c>
      <c r="N142" s="31">
        <f t="shared" si="14"/>
        <v>5.1397915506467542E-3</v>
      </c>
    </row>
    <row r="143" spans="1:14" ht="56.25">
      <c r="A143" s="20" t="s">
        <v>30</v>
      </c>
      <c r="B143" s="21" t="s">
        <v>95</v>
      </c>
      <c r="C143" s="22" t="s">
        <v>22</v>
      </c>
      <c r="D143" s="80" t="s">
        <v>96</v>
      </c>
      <c r="E143" s="23">
        <v>2286237699</v>
      </c>
      <c r="F143" s="23">
        <v>2150375251</v>
      </c>
      <c r="G143" s="23">
        <f t="shared" si="15"/>
        <v>648514443</v>
      </c>
      <c r="H143" s="23">
        <v>135862448</v>
      </c>
      <c r="I143" s="23">
        <v>1501860808</v>
      </c>
      <c r="J143" s="23">
        <v>341703883</v>
      </c>
      <c r="K143" s="23">
        <v>341703883</v>
      </c>
      <c r="L143" s="24"/>
      <c r="M143" s="31">
        <f t="shared" si="13"/>
        <v>0.65691367466161266</v>
      </c>
      <c r="N143" s="31">
        <f t="shared" si="14"/>
        <v>0.14946122319191099</v>
      </c>
    </row>
    <row r="144" spans="1:14" ht="56.25">
      <c r="A144" s="20" t="s">
        <v>30</v>
      </c>
      <c r="B144" s="21" t="s">
        <v>95</v>
      </c>
      <c r="C144" s="22" t="s">
        <v>23</v>
      </c>
      <c r="D144" s="80" t="s">
        <v>96</v>
      </c>
      <c r="E144" s="23">
        <v>4698607169</v>
      </c>
      <c r="F144" s="23">
        <v>4346037102</v>
      </c>
      <c r="G144" s="23">
        <f t="shared" si="15"/>
        <v>2174635838</v>
      </c>
      <c r="H144" s="23">
        <v>352570067</v>
      </c>
      <c r="I144" s="23">
        <v>2171401264</v>
      </c>
      <c r="J144" s="23">
        <v>675333253</v>
      </c>
      <c r="K144" s="23">
        <v>675333253</v>
      </c>
      <c r="L144" s="24"/>
      <c r="M144" s="31">
        <f t="shared" si="13"/>
        <v>0.46213722192530882</v>
      </c>
      <c r="N144" s="31">
        <f t="shared" si="14"/>
        <v>0.14373052028176481</v>
      </c>
    </row>
    <row r="145" spans="1:14" ht="56.25">
      <c r="A145" s="20" t="s">
        <v>30</v>
      </c>
      <c r="B145" s="21" t="s">
        <v>97</v>
      </c>
      <c r="C145" s="22" t="s">
        <v>23</v>
      </c>
      <c r="D145" s="80" t="s">
        <v>98</v>
      </c>
      <c r="E145" s="23">
        <v>622913287</v>
      </c>
      <c r="F145" s="23">
        <v>620198478</v>
      </c>
      <c r="G145" s="23">
        <f t="shared" si="15"/>
        <v>726950</v>
      </c>
      <c r="H145" s="23">
        <v>2714809</v>
      </c>
      <c r="I145" s="23">
        <v>619471528</v>
      </c>
      <c r="J145" s="23">
        <v>10452128</v>
      </c>
      <c r="K145" s="23">
        <v>10452128</v>
      </c>
      <c r="L145" s="24"/>
      <c r="M145" s="31">
        <f t="shared" si="13"/>
        <v>0.99447473818294074</v>
      </c>
      <c r="N145" s="31">
        <f t="shared" si="14"/>
        <v>1.6779426957383235E-2</v>
      </c>
    </row>
    <row r="146" spans="1:14" ht="67.5">
      <c r="A146" s="20" t="s">
        <v>30</v>
      </c>
      <c r="B146" s="21" t="s">
        <v>99</v>
      </c>
      <c r="C146" s="22" t="s">
        <v>23</v>
      </c>
      <c r="D146" s="80" t="s">
        <v>100</v>
      </c>
      <c r="E146" s="23">
        <v>87979672</v>
      </c>
      <c r="F146" s="23">
        <v>74902133</v>
      </c>
      <c r="G146" s="23">
        <f t="shared" si="15"/>
        <v>19238879</v>
      </c>
      <c r="H146" s="23">
        <v>13077539</v>
      </c>
      <c r="I146" s="23">
        <v>55663254</v>
      </c>
      <c r="J146" s="23">
        <v>7672867</v>
      </c>
      <c r="K146" s="23">
        <v>7672867</v>
      </c>
      <c r="L146" s="24"/>
      <c r="M146" s="31">
        <f t="shared" si="13"/>
        <v>0.63268312707508156</v>
      </c>
      <c r="N146" s="31">
        <f t="shared" si="14"/>
        <v>8.7211816384130184E-2</v>
      </c>
    </row>
    <row r="147" spans="1:14" ht="67.5">
      <c r="A147" s="20" t="s">
        <v>30</v>
      </c>
      <c r="B147" s="21" t="s">
        <v>99</v>
      </c>
      <c r="C147" s="22" t="s">
        <v>18</v>
      </c>
      <c r="D147" s="80" t="s">
        <v>100</v>
      </c>
      <c r="E147" s="23">
        <v>1340761692</v>
      </c>
      <c r="F147" s="23">
        <v>1214537732</v>
      </c>
      <c r="G147" s="23">
        <f t="shared" si="15"/>
        <v>240457420</v>
      </c>
      <c r="H147" s="23">
        <v>126223960</v>
      </c>
      <c r="I147" s="23">
        <v>974080312</v>
      </c>
      <c r="J147" s="23">
        <v>128101562</v>
      </c>
      <c r="K147" s="23">
        <v>128101562</v>
      </c>
      <c r="L147" s="24"/>
      <c r="M147" s="31">
        <f t="shared" si="13"/>
        <v>0.7265126366692165</v>
      </c>
      <c r="N147" s="31">
        <f t="shared" si="14"/>
        <v>9.5543870893948543E-2</v>
      </c>
    </row>
    <row r="148" spans="1:14" ht="33.75">
      <c r="A148" s="20" t="s">
        <v>30</v>
      </c>
      <c r="B148" s="21" t="s">
        <v>103</v>
      </c>
      <c r="C148" s="22" t="s">
        <v>18</v>
      </c>
      <c r="D148" s="80" t="s">
        <v>104</v>
      </c>
      <c r="E148" s="23">
        <v>226638877</v>
      </c>
      <c r="F148" s="23">
        <v>194486415</v>
      </c>
      <c r="G148" s="23">
        <f t="shared" si="15"/>
        <v>578079</v>
      </c>
      <c r="H148" s="23">
        <v>32152462</v>
      </c>
      <c r="I148" s="23">
        <v>193908336</v>
      </c>
      <c r="J148" s="23">
        <v>45736925</v>
      </c>
      <c r="K148" s="23">
        <v>45736925</v>
      </c>
      <c r="L148" s="24"/>
      <c r="M148" s="31">
        <f t="shared" si="13"/>
        <v>0.85558284865663181</v>
      </c>
      <c r="N148" s="31">
        <f t="shared" si="14"/>
        <v>0.20180529309629433</v>
      </c>
    </row>
    <row r="149" spans="1:14" ht="33.75">
      <c r="A149" s="20" t="s">
        <v>30</v>
      </c>
      <c r="B149" s="21" t="s">
        <v>105</v>
      </c>
      <c r="C149" s="22" t="s">
        <v>18</v>
      </c>
      <c r="D149" s="80" t="s">
        <v>106</v>
      </c>
      <c r="E149" s="23">
        <v>73284030</v>
      </c>
      <c r="F149" s="23">
        <v>60487503</v>
      </c>
      <c r="G149" s="23">
        <f t="shared" si="15"/>
        <v>160497</v>
      </c>
      <c r="H149" s="23">
        <v>12796527</v>
      </c>
      <c r="I149" s="23">
        <v>60327006</v>
      </c>
      <c r="J149" s="23">
        <v>13825883</v>
      </c>
      <c r="K149" s="23">
        <v>13825883</v>
      </c>
      <c r="L149" s="24"/>
      <c r="M149" s="31">
        <f t="shared" si="13"/>
        <v>0.82319443949793702</v>
      </c>
      <c r="N149" s="31">
        <f t="shared" si="14"/>
        <v>0.18866160881163332</v>
      </c>
    </row>
    <row r="150" spans="1:14" ht="20.100000000000001" customHeight="1">
      <c r="A150" s="47" t="s">
        <v>123</v>
      </c>
      <c r="B150" s="48"/>
      <c r="C150" s="52"/>
      <c r="D150" s="82"/>
      <c r="E150" s="49">
        <f>E134+E135+E136+E137+E138+E139+E140+E141+E142+E143+E144+E145+E146+E147+E148+E149</f>
        <v>43209203679</v>
      </c>
      <c r="F150" s="49">
        <f t="shared" ref="F150:K150" si="16">F134+F135+F136+F137+F138+F139+F140+F141+F142+F143+F144+F145+F146+F147+F148+F149</f>
        <v>38762033218</v>
      </c>
      <c r="G150" s="49">
        <f t="shared" si="16"/>
        <v>3221541163</v>
      </c>
      <c r="H150" s="49">
        <f t="shared" si="16"/>
        <v>4447170461</v>
      </c>
      <c r="I150" s="49">
        <f t="shared" si="16"/>
        <v>35540492055</v>
      </c>
      <c r="J150" s="49">
        <f t="shared" si="16"/>
        <v>14151171452</v>
      </c>
      <c r="K150" s="49">
        <f t="shared" si="16"/>
        <v>14151171452</v>
      </c>
      <c r="L150" s="50"/>
      <c r="M150" s="51">
        <f t="shared" si="13"/>
        <v>0.82252133871823585</v>
      </c>
      <c r="N150" s="51">
        <f t="shared" si="14"/>
        <v>0.32750363920447756</v>
      </c>
    </row>
    <row r="151" spans="1:14" ht="22.5">
      <c r="A151" s="20" t="s">
        <v>31</v>
      </c>
      <c r="B151" s="21" t="s">
        <v>69</v>
      </c>
      <c r="C151" s="22" t="s">
        <v>18</v>
      </c>
      <c r="D151" s="80" t="s">
        <v>70</v>
      </c>
      <c r="E151" s="23">
        <v>54905209</v>
      </c>
      <c r="F151" s="23">
        <v>43752121</v>
      </c>
      <c r="G151" s="23">
        <f t="shared" si="15"/>
        <v>2091148</v>
      </c>
      <c r="H151" s="23">
        <v>11153088</v>
      </c>
      <c r="I151" s="23">
        <v>41660973</v>
      </c>
      <c r="J151" s="23">
        <v>41640246</v>
      </c>
      <c r="K151" s="23">
        <v>41640246</v>
      </c>
      <c r="L151" s="24"/>
      <c r="M151" s="31">
        <f t="shared" si="13"/>
        <v>0.75877997295302169</v>
      </c>
      <c r="N151" s="31">
        <f t="shared" si="14"/>
        <v>0.75840246778771025</v>
      </c>
    </row>
    <row r="152" spans="1:14" ht="22.5">
      <c r="A152" s="20" t="s">
        <v>31</v>
      </c>
      <c r="B152" s="21" t="s">
        <v>71</v>
      </c>
      <c r="C152" s="22" t="s">
        <v>18</v>
      </c>
      <c r="D152" s="80" t="s">
        <v>72</v>
      </c>
      <c r="E152" s="23">
        <v>323902393</v>
      </c>
      <c r="F152" s="23">
        <v>322902343</v>
      </c>
      <c r="G152" s="23">
        <f t="shared" si="15"/>
        <v>269363466</v>
      </c>
      <c r="H152" s="23">
        <v>1000050</v>
      </c>
      <c r="I152" s="23">
        <v>53538877</v>
      </c>
      <c r="J152" s="23">
        <v>17251783</v>
      </c>
      <c r="K152" s="23">
        <v>17251783</v>
      </c>
      <c r="L152" s="24"/>
      <c r="M152" s="31">
        <f t="shared" si="13"/>
        <v>0.16529324314068899</v>
      </c>
      <c r="N152" s="31">
        <f t="shared" si="14"/>
        <v>5.3262289420628023E-2</v>
      </c>
    </row>
    <row r="153" spans="1:14" ht="45">
      <c r="A153" s="20" t="s">
        <v>31</v>
      </c>
      <c r="B153" s="21" t="s">
        <v>85</v>
      </c>
      <c r="C153" s="22" t="s">
        <v>18</v>
      </c>
      <c r="D153" s="80" t="s">
        <v>86</v>
      </c>
      <c r="E153" s="23">
        <v>143194249</v>
      </c>
      <c r="F153" s="23">
        <v>126819182</v>
      </c>
      <c r="G153" s="23">
        <f t="shared" si="15"/>
        <v>41421973</v>
      </c>
      <c r="H153" s="23">
        <v>16375067</v>
      </c>
      <c r="I153" s="23">
        <v>85397209</v>
      </c>
      <c r="J153" s="23">
        <v>9549622</v>
      </c>
      <c r="K153" s="23">
        <v>9549622</v>
      </c>
      <c r="L153" s="24"/>
      <c r="M153" s="31">
        <f t="shared" si="13"/>
        <v>0.59637317557355252</v>
      </c>
      <c r="N153" s="31">
        <f t="shared" si="14"/>
        <v>6.6689982779964851E-2</v>
      </c>
    </row>
    <row r="154" spans="1:14" ht="45">
      <c r="A154" s="20" t="s">
        <v>31</v>
      </c>
      <c r="B154" s="21" t="s">
        <v>87</v>
      </c>
      <c r="C154" s="22" t="s">
        <v>18</v>
      </c>
      <c r="D154" s="80" t="s">
        <v>88</v>
      </c>
      <c r="E154" s="23">
        <v>141307024</v>
      </c>
      <c r="F154" s="23">
        <v>141307024</v>
      </c>
      <c r="G154" s="23">
        <f t="shared" si="15"/>
        <v>2941444</v>
      </c>
      <c r="H154" s="23">
        <v>0</v>
      </c>
      <c r="I154" s="23">
        <v>138365580</v>
      </c>
      <c r="J154" s="23">
        <v>28588259</v>
      </c>
      <c r="K154" s="23">
        <v>28588259</v>
      </c>
      <c r="L154" s="24"/>
      <c r="M154" s="31">
        <f t="shared" si="13"/>
        <v>0.97918402131234472</v>
      </c>
      <c r="N154" s="31">
        <f t="shared" si="14"/>
        <v>0.20231307822320282</v>
      </c>
    </row>
    <row r="155" spans="1:14" ht="22.5">
      <c r="A155" s="20" t="s">
        <v>31</v>
      </c>
      <c r="B155" s="21" t="s">
        <v>91</v>
      </c>
      <c r="C155" s="22" t="s">
        <v>23</v>
      </c>
      <c r="D155" s="80" t="s">
        <v>92</v>
      </c>
      <c r="E155" s="23">
        <v>131590303622</v>
      </c>
      <c r="F155" s="23">
        <v>131572886136</v>
      </c>
      <c r="G155" s="23">
        <f t="shared" si="15"/>
        <v>966033090</v>
      </c>
      <c r="H155" s="23">
        <v>17417486</v>
      </c>
      <c r="I155" s="23">
        <v>130606853046</v>
      </c>
      <c r="J155" s="23">
        <v>53298913021</v>
      </c>
      <c r="K155" s="23">
        <v>53298913021</v>
      </c>
      <c r="L155" s="24"/>
      <c r="M155" s="31">
        <f t="shared" si="13"/>
        <v>0.99252642064855312</v>
      </c>
      <c r="N155" s="31">
        <f t="shared" si="14"/>
        <v>0.40503678123658643</v>
      </c>
    </row>
    <row r="156" spans="1:14" ht="22.5">
      <c r="A156" s="20" t="s">
        <v>31</v>
      </c>
      <c r="B156" s="21" t="s">
        <v>91</v>
      </c>
      <c r="C156" s="22" t="s">
        <v>20</v>
      </c>
      <c r="D156" s="80" t="s">
        <v>92</v>
      </c>
      <c r="E156" s="23">
        <v>868962380</v>
      </c>
      <c r="F156" s="23">
        <v>868962380</v>
      </c>
      <c r="G156" s="23">
        <f t="shared" si="15"/>
        <v>0</v>
      </c>
      <c r="H156" s="23">
        <v>0</v>
      </c>
      <c r="I156" s="23">
        <v>868962380</v>
      </c>
      <c r="J156" s="23">
        <v>413999248</v>
      </c>
      <c r="K156" s="23">
        <v>413999248</v>
      </c>
      <c r="L156" s="24"/>
      <c r="M156" s="31">
        <f t="shared" si="13"/>
        <v>1</v>
      </c>
      <c r="N156" s="31">
        <f t="shared" si="14"/>
        <v>0.47642942609322164</v>
      </c>
    </row>
    <row r="157" spans="1:14" ht="22.5">
      <c r="A157" s="20" t="s">
        <v>31</v>
      </c>
      <c r="B157" s="21" t="s">
        <v>91</v>
      </c>
      <c r="C157" s="22" t="s">
        <v>18</v>
      </c>
      <c r="D157" s="80" t="s">
        <v>92</v>
      </c>
      <c r="E157" s="23">
        <v>742104649</v>
      </c>
      <c r="F157" s="23">
        <v>736729713</v>
      </c>
      <c r="G157" s="23">
        <f t="shared" si="15"/>
        <v>27897267</v>
      </c>
      <c r="H157" s="23">
        <v>5374936</v>
      </c>
      <c r="I157" s="23">
        <v>708832446</v>
      </c>
      <c r="J157" s="23">
        <v>158789335</v>
      </c>
      <c r="K157" s="23">
        <v>158789335</v>
      </c>
      <c r="L157" s="24"/>
      <c r="M157" s="31">
        <f t="shared" si="13"/>
        <v>0.95516507941995121</v>
      </c>
      <c r="N157" s="31">
        <f t="shared" si="14"/>
        <v>0.21397162140672696</v>
      </c>
    </row>
    <row r="158" spans="1:14" ht="33.75">
      <c r="A158" s="20" t="s">
        <v>31</v>
      </c>
      <c r="B158" s="21" t="s">
        <v>93</v>
      </c>
      <c r="C158" s="22" t="s">
        <v>23</v>
      </c>
      <c r="D158" s="80" t="s">
        <v>94</v>
      </c>
      <c r="E158" s="23">
        <v>1437425120</v>
      </c>
      <c r="F158" s="23">
        <v>1437425120</v>
      </c>
      <c r="G158" s="23">
        <f t="shared" si="15"/>
        <v>1408242797</v>
      </c>
      <c r="H158" s="23">
        <v>0</v>
      </c>
      <c r="I158" s="23">
        <v>29182323</v>
      </c>
      <c r="J158" s="23">
        <v>3630266</v>
      </c>
      <c r="K158" s="23">
        <v>3630266</v>
      </c>
      <c r="L158" s="24"/>
      <c r="M158" s="31">
        <f t="shared" si="13"/>
        <v>2.0301803964577994E-2</v>
      </c>
      <c r="N158" s="31">
        <f t="shared" si="14"/>
        <v>2.5255339909462556E-3</v>
      </c>
    </row>
    <row r="159" spans="1:14" ht="56.25">
      <c r="A159" s="20" t="s">
        <v>31</v>
      </c>
      <c r="B159" s="21" t="s">
        <v>95</v>
      </c>
      <c r="C159" s="22" t="s">
        <v>22</v>
      </c>
      <c r="D159" s="80" t="s">
        <v>96</v>
      </c>
      <c r="E159" s="23">
        <v>14876414135</v>
      </c>
      <c r="F159" s="23">
        <v>13622011100</v>
      </c>
      <c r="G159" s="23">
        <f t="shared" si="15"/>
        <v>9132649907</v>
      </c>
      <c r="H159" s="23">
        <v>1254403035</v>
      </c>
      <c r="I159" s="23">
        <v>4489361193</v>
      </c>
      <c r="J159" s="23">
        <v>1888738961</v>
      </c>
      <c r="K159" s="23">
        <v>1888738961</v>
      </c>
      <c r="L159" s="24"/>
      <c r="M159" s="31">
        <f t="shared" si="13"/>
        <v>0.30177710517199174</v>
      </c>
      <c r="N159" s="31">
        <f t="shared" si="14"/>
        <v>0.12696197778981769</v>
      </c>
    </row>
    <row r="160" spans="1:14" ht="56.25">
      <c r="A160" s="20" t="s">
        <v>31</v>
      </c>
      <c r="B160" s="21" t="s">
        <v>95</v>
      </c>
      <c r="C160" s="22" t="s">
        <v>23</v>
      </c>
      <c r="D160" s="80" t="s">
        <v>96</v>
      </c>
      <c r="E160" s="23">
        <v>14537019038</v>
      </c>
      <c r="F160" s="23">
        <v>13372850618</v>
      </c>
      <c r="G160" s="23">
        <f t="shared" si="15"/>
        <v>9349680430</v>
      </c>
      <c r="H160" s="23">
        <v>1164168420</v>
      </c>
      <c r="I160" s="23">
        <v>4023170188</v>
      </c>
      <c r="J160" s="23">
        <v>1915667943</v>
      </c>
      <c r="K160" s="23">
        <v>1915667943</v>
      </c>
      <c r="L160" s="24"/>
      <c r="M160" s="31">
        <f t="shared" si="13"/>
        <v>0.27675345113625899</v>
      </c>
      <c r="N160" s="31">
        <f t="shared" si="14"/>
        <v>0.13177859490947996</v>
      </c>
    </row>
    <row r="161" spans="1:14" ht="56.25">
      <c r="A161" s="20" t="s">
        <v>31</v>
      </c>
      <c r="B161" s="21" t="s">
        <v>97</v>
      </c>
      <c r="C161" s="22" t="s">
        <v>23</v>
      </c>
      <c r="D161" s="80" t="s">
        <v>98</v>
      </c>
      <c r="E161" s="23">
        <v>2465270069</v>
      </c>
      <c r="F161" s="23">
        <v>2407065669</v>
      </c>
      <c r="G161" s="23">
        <f t="shared" si="15"/>
        <v>25311</v>
      </c>
      <c r="H161" s="23">
        <v>58204400</v>
      </c>
      <c r="I161" s="23">
        <v>2407040358</v>
      </c>
      <c r="J161" s="23">
        <v>10341960</v>
      </c>
      <c r="K161" s="23">
        <v>10341960</v>
      </c>
      <c r="L161" s="24"/>
      <c r="M161" s="31">
        <f t="shared" si="13"/>
        <v>0.97637998703175755</v>
      </c>
      <c r="N161" s="31">
        <f t="shared" si="14"/>
        <v>4.1950616810900003E-3</v>
      </c>
    </row>
    <row r="162" spans="1:14" ht="67.5">
      <c r="A162" s="20" t="s">
        <v>31</v>
      </c>
      <c r="B162" s="21" t="s">
        <v>99</v>
      </c>
      <c r="C162" s="22" t="s">
        <v>23</v>
      </c>
      <c r="D162" s="80" t="s">
        <v>100</v>
      </c>
      <c r="E162" s="23">
        <v>142013160</v>
      </c>
      <c r="F162" s="23">
        <v>137838779</v>
      </c>
      <c r="G162" s="23">
        <f t="shared" si="15"/>
        <v>10112261</v>
      </c>
      <c r="H162" s="23">
        <v>4174381</v>
      </c>
      <c r="I162" s="23">
        <v>127726518</v>
      </c>
      <c r="J162" s="23">
        <v>22830996</v>
      </c>
      <c r="K162" s="23">
        <v>22830996</v>
      </c>
      <c r="L162" s="24"/>
      <c r="M162" s="31">
        <f t="shared" si="13"/>
        <v>0.89939916835876332</v>
      </c>
      <c r="N162" s="31">
        <f t="shared" si="14"/>
        <v>0.16076676274226981</v>
      </c>
    </row>
    <row r="163" spans="1:14" ht="67.5">
      <c r="A163" s="20" t="s">
        <v>31</v>
      </c>
      <c r="B163" s="21" t="s">
        <v>99</v>
      </c>
      <c r="C163" s="22" t="s">
        <v>18</v>
      </c>
      <c r="D163" s="80" t="s">
        <v>100</v>
      </c>
      <c r="E163" s="23">
        <v>2505967593</v>
      </c>
      <c r="F163" s="23">
        <v>2505967593</v>
      </c>
      <c r="G163" s="23">
        <f t="shared" si="15"/>
        <v>1747514487</v>
      </c>
      <c r="H163" s="23">
        <v>0</v>
      </c>
      <c r="I163" s="23">
        <v>758453106</v>
      </c>
      <c r="J163" s="23">
        <v>157036717</v>
      </c>
      <c r="K163" s="23">
        <v>133198559</v>
      </c>
      <c r="L163" s="24"/>
      <c r="M163" s="31">
        <f t="shared" si="13"/>
        <v>0.30265878462220003</v>
      </c>
      <c r="N163" s="31">
        <f t="shared" si="14"/>
        <v>6.266510286831152E-2</v>
      </c>
    </row>
    <row r="164" spans="1:14" ht="33.75">
      <c r="A164" s="20" t="s">
        <v>31</v>
      </c>
      <c r="B164" s="21" t="s">
        <v>103</v>
      </c>
      <c r="C164" s="22" t="s">
        <v>18</v>
      </c>
      <c r="D164" s="80" t="s">
        <v>104</v>
      </c>
      <c r="E164" s="23">
        <v>683645783</v>
      </c>
      <c r="F164" s="23">
        <v>669246689</v>
      </c>
      <c r="G164" s="23">
        <f t="shared" si="15"/>
        <v>88610587</v>
      </c>
      <c r="H164" s="23">
        <v>14399094</v>
      </c>
      <c r="I164" s="23">
        <v>580636102</v>
      </c>
      <c r="J164" s="23">
        <v>142777968</v>
      </c>
      <c r="K164" s="23">
        <v>142777968</v>
      </c>
      <c r="L164" s="24"/>
      <c r="M164" s="31">
        <f t="shared" si="13"/>
        <v>0.84932302142204541</v>
      </c>
      <c r="N164" s="31">
        <f t="shared" si="14"/>
        <v>0.20884787349006437</v>
      </c>
    </row>
    <row r="165" spans="1:14" ht="33.75">
      <c r="A165" s="20" t="s">
        <v>31</v>
      </c>
      <c r="B165" s="21" t="s">
        <v>105</v>
      </c>
      <c r="C165" s="22" t="s">
        <v>18</v>
      </c>
      <c r="D165" s="80" t="s">
        <v>106</v>
      </c>
      <c r="E165" s="23">
        <v>116900922</v>
      </c>
      <c r="F165" s="23">
        <v>116900922</v>
      </c>
      <c r="G165" s="23">
        <f t="shared" si="15"/>
        <v>15643121</v>
      </c>
      <c r="H165" s="23">
        <v>0</v>
      </c>
      <c r="I165" s="23">
        <v>101257801</v>
      </c>
      <c r="J165" s="23">
        <v>13805787</v>
      </c>
      <c r="K165" s="23">
        <v>13805787</v>
      </c>
      <c r="L165" s="24"/>
      <c r="M165" s="31">
        <f t="shared" si="13"/>
        <v>0.86618479364944612</v>
      </c>
      <c r="N165" s="31">
        <f t="shared" si="14"/>
        <v>0.11809818745484317</v>
      </c>
    </row>
    <row r="166" spans="1:14" ht="20.100000000000001" customHeight="1">
      <c r="A166" s="47" t="s">
        <v>124</v>
      </c>
      <c r="B166" s="48"/>
      <c r="C166" s="52"/>
      <c r="D166" s="82"/>
      <c r="E166" s="49">
        <f>E151+E152+E153+E154+E155+E156+E157+E158+E159+E160+E161+E162+E163+E164+E165</f>
        <v>170629335346</v>
      </c>
      <c r="F166" s="49">
        <f t="shared" ref="F166:K166" si="17">F151+F152+F153+F154+F155+F156+F157+F158+F159+F160+F161+F162+F163+F164+F165</f>
        <v>168082665389</v>
      </c>
      <c r="G166" s="49">
        <f t="shared" si="17"/>
        <v>23062227289</v>
      </c>
      <c r="H166" s="49">
        <f t="shared" si="17"/>
        <v>2546669957</v>
      </c>
      <c r="I166" s="49">
        <f t="shared" si="17"/>
        <v>145020438100</v>
      </c>
      <c r="J166" s="49">
        <f t="shared" si="17"/>
        <v>58123562112</v>
      </c>
      <c r="K166" s="49">
        <f t="shared" si="17"/>
        <v>58099723954</v>
      </c>
      <c r="L166" s="50"/>
      <c r="M166" s="51">
        <f t="shared" si="13"/>
        <v>0.84991503838381244</v>
      </c>
      <c r="N166" s="51">
        <f t="shared" si="14"/>
        <v>0.34064225822680361</v>
      </c>
    </row>
    <row r="167" spans="1:14" ht="22.5">
      <c r="A167" s="20" t="s">
        <v>32</v>
      </c>
      <c r="B167" s="21" t="s">
        <v>69</v>
      </c>
      <c r="C167" s="22" t="s">
        <v>18</v>
      </c>
      <c r="D167" s="80" t="s">
        <v>70</v>
      </c>
      <c r="E167" s="23">
        <v>36604233</v>
      </c>
      <c r="F167" s="23">
        <v>36457816</v>
      </c>
      <c r="G167" s="23">
        <f t="shared" si="15"/>
        <v>32107930</v>
      </c>
      <c r="H167" s="23">
        <v>146417</v>
      </c>
      <c r="I167" s="23">
        <v>4349886</v>
      </c>
      <c r="J167" s="23">
        <v>4349886</v>
      </c>
      <c r="K167" s="23">
        <v>4349886</v>
      </c>
      <c r="L167" s="24"/>
      <c r="M167" s="31">
        <f t="shared" si="13"/>
        <v>0.11883560024328334</v>
      </c>
      <c r="N167" s="31">
        <f t="shared" si="14"/>
        <v>0.11883560024328334</v>
      </c>
    </row>
    <row r="168" spans="1:14" ht="22.5">
      <c r="A168" s="20" t="s">
        <v>32</v>
      </c>
      <c r="B168" s="21" t="s">
        <v>71</v>
      </c>
      <c r="C168" s="22" t="s">
        <v>18</v>
      </c>
      <c r="D168" s="80" t="s">
        <v>72</v>
      </c>
      <c r="E168" s="23">
        <v>329150250</v>
      </c>
      <c r="F168" s="23">
        <v>316541890</v>
      </c>
      <c r="G168" s="23">
        <f t="shared" si="15"/>
        <v>244685098</v>
      </c>
      <c r="H168" s="23">
        <v>12608360</v>
      </c>
      <c r="I168" s="23">
        <v>71856792</v>
      </c>
      <c r="J168" s="23">
        <v>63080979</v>
      </c>
      <c r="K168" s="23">
        <v>63080979</v>
      </c>
      <c r="L168" s="24"/>
      <c r="M168" s="31">
        <f t="shared" si="13"/>
        <v>0.21831000280267143</v>
      </c>
      <c r="N168" s="31">
        <f t="shared" si="14"/>
        <v>0.19164797535472022</v>
      </c>
    </row>
    <row r="169" spans="1:14" ht="45">
      <c r="A169" s="20" t="s">
        <v>32</v>
      </c>
      <c r="B169" s="21" t="s">
        <v>85</v>
      </c>
      <c r="C169" s="22" t="s">
        <v>18</v>
      </c>
      <c r="D169" s="80" t="s">
        <v>86</v>
      </c>
      <c r="E169" s="23">
        <v>322181368</v>
      </c>
      <c r="F169" s="23">
        <v>307233008</v>
      </c>
      <c r="G169" s="23">
        <f t="shared" si="15"/>
        <v>69034072</v>
      </c>
      <c r="H169" s="23">
        <v>14948360</v>
      </c>
      <c r="I169" s="23">
        <v>238198936</v>
      </c>
      <c r="J169" s="23">
        <v>10881896</v>
      </c>
      <c r="K169" s="23">
        <v>10881896</v>
      </c>
      <c r="L169" s="24"/>
      <c r="M169" s="31">
        <f t="shared" si="13"/>
        <v>0.7393318163575493</v>
      </c>
      <c r="N169" s="31">
        <f t="shared" si="14"/>
        <v>3.3775683763314336E-2</v>
      </c>
    </row>
    <row r="170" spans="1:14" ht="45">
      <c r="A170" s="20" t="s">
        <v>32</v>
      </c>
      <c r="B170" s="21" t="s">
        <v>87</v>
      </c>
      <c r="C170" s="22" t="s">
        <v>18</v>
      </c>
      <c r="D170" s="80" t="s">
        <v>88</v>
      </c>
      <c r="E170" s="23">
        <v>51422643</v>
      </c>
      <c r="F170" s="23">
        <v>51422643</v>
      </c>
      <c r="G170" s="23">
        <f t="shared" si="15"/>
        <v>3601917</v>
      </c>
      <c r="H170" s="23">
        <v>0</v>
      </c>
      <c r="I170" s="23">
        <v>47820726</v>
      </c>
      <c r="J170" s="23">
        <v>10890572</v>
      </c>
      <c r="K170" s="23">
        <v>10890572</v>
      </c>
      <c r="L170" s="24"/>
      <c r="M170" s="31">
        <f t="shared" si="13"/>
        <v>0.92995465052233894</v>
      </c>
      <c r="N170" s="31">
        <f t="shared" si="14"/>
        <v>0.21178553579986156</v>
      </c>
    </row>
    <row r="171" spans="1:14" ht="22.5">
      <c r="A171" s="20" t="s">
        <v>32</v>
      </c>
      <c r="B171" s="21" t="s">
        <v>91</v>
      </c>
      <c r="C171" s="22" t="s">
        <v>20</v>
      </c>
      <c r="D171" s="80" t="s">
        <v>92</v>
      </c>
      <c r="E171" s="23">
        <v>109946464467</v>
      </c>
      <c r="F171" s="23">
        <v>100527001584</v>
      </c>
      <c r="G171" s="23">
        <f t="shared" si="15"/>
        <v>36178600</v>
      </c>
      <c r="H171" s="23">
        <v>9419462883</v>
      </c>
      <c r="I171" s="23">
        <v>100490822984</v>
      </c>
      <c r="J171" s="23">
        <v>41974112100</v>
      </c>
      <c r="K171" s="23">
        <v>41974112100</v>
      </c>
      <c r="L171" s="24"/>
      <c r="M171" s="31">
        <f t="shared" si="13"/>
        <v>0.91399776674184852</v>
      </c>
      <c r="N171" s="31">
        <f t="shared" si="14"/>
        <v>0.38176863897791241</v>
      </c>
    </row>
    <row r="172" spans="1:14" ht="22.5">
      <c r="A172" s="20" t="s">
        <v>32</v>
      </c>
      <c r="B172" s="21" t="s">
        <v>91</v>
      </c>
      <c r="C172" s="22" t="s">
        <v>18</v>
      </c>
      <c r="D172" s="80" t="s">
        <v>92</v>
      </c>
      <c r="E172" s="23">
        <v>482807533</v>
      </c>
      <c r="F172" s="23">
        <v>456918003</v>
      </c>
      <c r="G172" s="23">
        <f t="shared" si="15"/>
        <v>26727338</v>
      </c>
      <c r="H172" s="23">
        <v>25889530</v>
      </c>
      <c r="I172" s="23">
        <v>430190665</v>
      </c>
      <c r="J172" s="23">
        <v>95244932</v>
      </c>
      <c r="K172" s="23">
        <v>95244932</v>
      </c>
      <c r="L172" s="24"/>
      <c r="M172" s="31">
        <f t="shared" si="13"/>
        <v>0.89101895806584275</v>
      </c>
      <c r="N172" s="31">
        <f t="shared" si="14"/>
        <v>0.19727308604358498</v>
      </c>
    </row>
    <row r="173" spans="1:14" ht="33.75">
      <c r="A173" s="20" t="s">
        <v>32</v>
      </c>
      <c r="B173" s="21" t="s">
        <v>93</v>
      </c>
      <c r="C173" s="22" t="s">
        <v>23</v>
      </c>
      <c r="D173" s="80" t="s">
        <v>94</v>
      </c>
      <c r="E173" s="23">
        <v>1933883600</v>
      </c>
      <c r="F173" s="23">
        <v>35660000</v>
      </c>
      <c r="G173" s="23">
        <f t="shared" si="15"/>
        <v>6885030</v>
      </c>
      <c r="H173" s="23">
        <v>1898223600</v>
      </c>
      <c r="I173" s="23">
        <v>28774970</v>
      </c>
      <c r="J173" s="23">
        <v>3916863</v>
      </c>
      <c r="K173" s="23">
        <v>3916863</v>
      </c>
      <c r="L173" s="24"/>
      <c r="M173" s="31">
        <f t="shared" si="13"/>
        <v>1.4879370195807028E-2</v>
      </c>
      <c r="N173" s="31">
        <f t="shared" si="14"/>
        <v>2.0253871536011787E-3</v>
      </c>
    </row>
    <row r="174" spans="1:14" ht="56.25">
      <c r="A174" s="20" t="s">
        <v>32</v>
      </c>
      <c r="B174" s="21" t="s">
        <v>95</v>
      </c>
      <c r="C174" s="22" t="s">
        <v>22</v>
      </c>
      <c r="D174" s="80" t="s">
        <v>96</v>
      </c>
      <c r="E174" s="23">
        <v>6133856279</v>
      </c>
      <c r="F174" s="23">
        <v>5802887955</v>
      </c>
      <c r="G174" s="23">
        <f t="shared" si="15"/>
        <v>3617196044</v>
      </c>
      <c r="H174" s="23">
        <v>330968324</v>
      </c>
      <c r="I174" s="23">
        <v>2185691911</v>
      </c>
      <c r="J174" s="23">
        <v>742018761</v>
      </c>
      <c r="K174" s="23">
        <v>742018761</v>
      </c>
      <c r="L174" s="24"/>
      <c r="M174" s="31">
        <f t="shared" si="13"/>
        <v>0.35633242964674294</v>
      </c>
      <c r="N174" s="31">
        <f t="shared" si="14"/>
        <v>0.12097100539189207</v>
      </c>
    </row>
    <row r="175" spans="1:14" ht="56.25">
      <c r="A175" s="20" t="s">
        <v>32</v>
      </c>
      <c r="B175" s="21" t="s">
        <v>95</v>
      </c>
      <c r="C175" s="22" t="s">
        <v>23</v>
      </c>
      <c r="D175" s="80" t="s">
        <v>96</v>
      </c>
      <c r="E175" s="23">
        <v>3573187930</v>
      </c>
      <c r="F175" s="23">
        <v>3562086685</v>
      </c>
      <c r="G175" s="23">
        <f t="shared" si="15"/>
        <v>1715315387</v>
      </c>
      <c r="H175" s="23">
        <v>11101245</v>
      </c>
      <c r="I175" s="23">
        <v>1846771298</v>
      </c>
      <c r="J175" s="23">
        <v>445168908</v>
      </c>
      <c r="K175" s="23">
        <v>445168908</v>
      </c>
      <c r="L175" s="24"/>
      <c r="M175" s="31">
        <f t="shared" si="13"/>
        <v>0.51684135684405497</v>
      </c>
      <c r="N175" s="31">
        <f t="shared" si="14"/>
        <v>0.12458592067392324</v>
      </c>
    </row>
    <row r="176" spans="1:14" ht="56.25">
      <c r="A176" s="20" t="s">
        <v>32</v>
      </c>
      <c r="B176" s="21" t="s">
        <v>97</v>
      </c>
      <c r="C176" s="22" t="s">
        <v>23</v>
      </c>
      <c r="D176" s="80" t="s">
        <v>98</v>
      </c>
      <c r="E176" s="23">
        <v>1247786400</v>
      </c>
      <c r="F176" s="23">
        <v>1247479800</v>
      </c>
      <c r="G176" s="23">
        <f t="shared" si="15"/>
        <v>760606</v>
      </c>
      <c r="H176" s="23">
        <v>306600</v>
      </c>
      <c r="I176" s="23">
        <v>1246719194</v>
      </c>
      <c r="J176" s="23">
        <v>9996284</v>
      </c>
      <c r="K176" s="23">
        <v>9996284</v>
      </c>
      <c r="L176" s="24"/>
      <c r="M176" s="31">
        <f t="shared" si="13"/>
        <v>0.99914472060282111</v>
      </c>
      <c r="N176" s="31">
        <f t="shared" si="14"/>
        <v>8.0112140988233237E-3</v>
      </c>
    </row>
    <row r="177" spans="1:14" ht="67.5">
      <c r="A177" s="20" t="s">
        <v>32</v>
      </c>
      <c r="B177" s="21" t="s">
        <v>99</v>
      </c>
      <c r="C177" s="22" t="s">
        <v>23</v>
      </c>
      <c r="D177" s="80" t="s">
        <v>100</v>
      </c>
      <c r="E177" s="23">
        <v>55156235</v>
      </c>
      <c r="F177" s="23">
        <v>54365499</v>
      </c>
      <c r="G177" s="23">
        <f t="shared" si="15"/>
        <v>9698511</v>
      </c>
      <c r="H177" s="23">
        <v>790736</v>
      </c>
      <c r="I177" s="23">
        <v>44666988</v>
      </c>
      <c r="J177" s="23">
        <v>8305801</v>
      </c>
      <c r="K177" s="23">
        <v>8305801</v>
      </c>
      <c r="L177" s="24"/>
      <c r="M177" s="31">
        <f t="shared" si="13"/>
        <v>0.8098266315675825</v>
      </c>
      <c r="N177" s="31">
        <f t="shared" si="14"/>
        <v>0.15058680129272783</v>
      </c>
    </row>
    <row r="178" spans="1:14" ht="67.5">
      <c r="A178" s="20" t="s">
        <v>32</v>
      </c>
      <c r="B178" s="21" t="s">
        <v>99</v>
      </c>
      <c r="C178" s="22" t="s">
        <v>18</v>
      </c>
      <c r="D178" s="80" t="s">
        <v>100</v>
      </c>
      <c r="E178" s="23">
        <v>2469580434</v>
      </c>
      <c r="F178" s="23">
        <v>2469580434</v>
      </c>
      <c r="G178" s="23">
        <f t="shared" si="15"/>
        <v>316074135</v>
      </c>
      <c r="H178" s="23">
        <v>0</v>
      </c>
      <c r="I178" s="23">
        <v>2153506299</v>
      </c>
      <c r="J178" s="23">
        <v>68455168</v>
      </c>
      <c r="K178" s="23">
        <v>68455168</v>
      </c>
      <c r="L178" s="24"/>
      <c r="M178" s="31">
        <f t="shared" si="13"/>
        <v>0.87201302267849112</v>
      </c>
      <c r="N178" s="31">
        <f t="shared" si="14"/>
        <v>2.7719351456442581E-2</v>
      </c>
    </row>
    <row r="179" spans="1:14" ht="33.75">
      <c r="A179" s="20" t="s">
        <v>32</v>
      </c>
      <c r="B179" s="21" t="s">
        <v>103</v>
      </c>
      <c r="C179" s="22" t="s">
        <v>18</v>
      </c>
      <c r="D179" s="80" t="s">
        <v>104</v>
      </c>
      <c r="E179" s="23">
        <v>240732754</v>
      </c>
      <c r="F179" s="23">
        <v>213207656</v>
      </c>
      <c r="G179" s="23">
        <f t="shared" si="15"/>
        <v>39034631</v>
      </c>
      <c r="H179" s="23">
        <v>27525098</v>
      </c>
      <c r="I179" s="23">
        <v>174173025</v>
      </c>
      <c r="J179" s="23">
        <v>43842792</v>
      </c>
      <c r="K179" s="23">
        <v>43842792</v>
      </c>
      <c r="L179" s="24"/>
      <c r="M179" s="31">
        <f t="shared" si="13"/>
        <v>0.72351195300993398</v>
      </c>
      <c r="N179" s="31">
        <f t="shared" si="14"/>
        <v>0.1821222549549697</v>
      </c>
    </row>
    <row r="180" spans="1:14" ht="33.75">
      <c r="A180" s="20" t="s">
        <v>32</v>
      </c>
      <c r="B180" s="21" t="s">
        <v>105</v>
      </c>
      <c r="C180" s="22" t="s">
        <v>18</v>
      </c>
      <c r="D180" s="80" t="s">
        <v>106</v>
      </c>
      <c r="E180" s="23">
        <v>51475585</v>
      </c>
      <c r="F180" s="23">
        <v>51475585</v>
      </c>
      <c r="G180" s="23">
        <f t="shared" si="15"/>
        <v>5774875</v>
      </c>
      <c r="H180" s="23">
        <v>0</v>
      </c>
      <c r="I180" s="23">
        <v>45700710</v>
      </c>
      <c r="J180" s="23">
        <v>12191753</v>
      </c>
      <c r="K180" s="23">
        <v>12191753</v>
      </c>
      <c r="L180" s="24"/>
      <c r="M180" s="31">
        <f t="shared" si="13"/>
        <v>0.8878133196543565</v>
      </c>
      <c r="N180" s="31">
        <f t="shared" si="14"/>
        <v>0.23684535105331975</v>
      </c>
    </row>
    <row r="181" spans="1:14" ht="20.100000000000001" customHeight="1">
      <c r="A181" s="47" t="s">
        <v>125</v>
      </c>
      <c r="B181" s="48"/>
      <c r="C181" s="52"/>
      <c r="D181" s="82"/>
      <c r="E181" s="49">
        <f>E167+E168+E169+E170+E171+E172+E173+E174+E175+E176+E177+E178+E179+E180</f>
        <v>126874289711</v>
      </c>
      <c r="F181" s="49">
        <f t="shared" ref="F181:K181" si="18">F167+F168+F169+F170+F171+F172+F173+F174+F175+F176+F177+F178+F179+F180</f>
        <v>115132318558</v>
      </c>
      <c r="G181" s="49">
        <f t="shared" si="18"/>
        <v>6123074174</v>
      </c>
      <c r="H181" s="49">
        <f t="shared" si="18"/>
        <v>11741971153</v>
      </c>
      <c r="I181" s="49">
        <f t="shared" si="18"/>
        <v>109009244384</v>
      </c>
      <c r="J181" s="49">
        <f t="shared" si="18"/>
        <v>43492456695</v>
      </c>
      <c r="K181" s="49">
        <f t="shared" si="18"/>
        <v>43492456695</v>
      </c>
      <c r="L181" s="50"/>
      <c r="M181" s="51">
        <f t="shared" si="13"/>
        <v>0.85919097267307809</v>
      </c>
      <c r="N181" s="51">
        <f t="shared" si="14"/>
        <v>0.34279960734415998</v>
      </c>
    </row>
    <row r="182" spans="1:14" ht="22.5">
      <c r="A182" s="20" t="s">
        <v>33</v>
      </c>
      <c r="B182" s="21" t="s">
        <v>69</v>
      </c>
      <c r="C182" s="22" t="s">
        <v>18</v>
      </c>
      <c r="D182" s="80" t="s">
        <v>70</v>
      </c>
      <c r="E182" s="23">
        <v>57669745</v>
      </c>
      <c r="F182" s="23">
        <v>57669745</v>
      </c>
      <c r="G182" s="23">
        <f t="shared" si="15"/>
        <v>10510869</v>
      </c>
      <c r="H182" s="23">
        <v>0</v>
      </c>
      <c r="I182" s="23">
        <v>47158876</v>
      </c>
      <c r="J182" s="23">
        <v>41701284</v>
      </c>
      <c r="K182" s="23">
        <v>41701284</v>
      </c>
      <c r="L182" s="24"/>
      <c r="M182" s="31">
        <f t="shared" si="13"/>
        <v>0.81774032467110791</v>
      </c>
      <c r="N182" s="31">
        <f t="shared" si="14"/>
        <v>0.72310505274472781</v>
      </c>
    </row>
    <row r="183" spans="1:14" ht="22.5">
      <c r="A183" s="20" t="s">
        <v>33</v>
      </c>
      <c r="B183" s="21" t="s">
        <v>71</v>
      </c>
      <c r="C183" s="22" t="s">
        <v>18</v>
      </c>
      <c r="D183" s="80" t="s">
        <v>72</v>
      </c>
      <c r="E183" s="23">
        <v>427987444</v>
      </c>
      <c r="F183" s="23">
        <v>198470625</v>
      </c>
      <c r="G183" s="23">
        <f t="shared" si="15"/>
        <v>90532392</v>
      </c>
      <c r="H183" s="23">
        <v>229516819</v>
      </c>
      <c r="I183" s="23">
        <v>107938233</v>
      </c>
      <c r="J183" s="23">
        <v>91149414.900000006</v>
      </c>
      <c r="K183" s="23">
        <v>91149414.900000006</v>
      </c>
      <c r="L183" s="24"/>
      <c r="M183" s="31">
        <f t="shared" si="13"/>
        <v>0.25219953181617172</v>
      </c>
      <c r="N183" s="31">
        <f t="shared" si="14"/>
        <v>0.21297217051068443</v>
      </c>
    </row>
    <row r="184" spans="1:14" ht="22.5">
      <c r="A184" s="20" t="s">
        <v>33</v>
      </c>
      <c r="B184" s="21" t="s">
        <v>77</v>
      </c>
      <c r="C184" s="22" t="s">
        <v>18</v>
      </c>
      <c r="D184" s="80" t="s">
        <v>78</v>
      </c>
      <c r="E184" s="23">
        <v>6000000</v>
      </c>
      <c r="F184" s="23">
        <v>6000000</v>
      </c>
      <c r="G184" s="23">
        <f t="shared" si="15"/>
        <v>0</v>
      </c>
      <c r="H184" s="23">
        <v>0</v>
      </c>
      <c r="I184" s="23">
        <v>6000000</v>
      </c>
      <c r="J184" s="23">
        <v>6000000</v>
      </c>
      <c r="K184" s="23">
        <v>6000000</v>
      </c>
      <c r="L184" s="24"/>
      <c r="M184" s="31">
        <f t="shared" si="13"/>
        <v>1</v>
      </c>
      <c r="N184" s="31">
        <f t="shared" si="14"/>
        <v>1</v>
      </c>
    </row>
    <row r="185" spans="1:14" ht="45">
      <c r="A185" s="20" t="s">
        <v>33</v>
      </c>
      <c r="B185" s="21" t="s">
        <v>85</v>
      </c>
      <c r="C185" s="22" t="s">
        <v>18</v>
      </c>
      <c r="D185" s="80" t="s">
        <v>86</v>
      </c>
      <c r="E185" s="23">
        <v>383190489</v>
      </c>
      <c r="F185" s="23">
        <v>334060571</v>
      </c>
      <c r="G185" s="23">
        <f t="shared" si="15"/>
        <v>88151948</v>
      </c>
      <c r="H185" s="23">
        <v>49129918</v>
      </c>
      <c r="I185" s="23">
        <v>245908623</v>
      </c>
      <c r="J185" s="23">
        <v>3606329</v>
      </c>
      <c r="K185" s="23">
        <v>3606329</v>
      </c>
      <c r="L185" s="24"/>
      <c r="M185" s="31">
        <f t="shared" si="13"/>
        <v>0.64173989193139913</v>
      </c>
      <c r="N185" s="31">
        <f t="shared" si="14"/>
        <v>9.4113217930103694E-3</v>
      </c>
    </row>
    <row r="186" spans="1:14" ht="45">
      <c r="A186" s="20" t="s">
        <v>33</v>
      </c>
      <c r="B186" s="21" t="s">
        <v>87</v>
      </c>
      <c r="C186" s="22" t="s">
        <v>18</v>
      </c>
      <c r="D186" s="80" t="s">
        <v>88</v>
      </c>
      <c r="E186" s="23">
        <v>132328965</v>
      </c>
      <c r="F186" s="23">
        <v>116277776</v>
      </c>
      <c r="G186" s="23">
        <f t="shared" si="15"/>
        <v>0</v>
      </c>
      <c r="H186" s="23">
        <v>16051189</v>
      </c>
      <c r="I186" s="23">
        <v>116277776</v>
      </c>
      <c r="J186" s="23">
        <v>15406748</v>
      </c>
      <c r="K186" s="23">
        <v>15406748</v>
      </c>
      <c r="L186" s="24"/>
      <c r="M186" s="31">
        <f t="shared" si="13"/>
        <v>0.87870237630892067</v>
      </c>
      <c r="N186" s="31">
        <f t="shared" si="14"/>
        <v>0.11642763169801865</v>
      </c>
    </row>
    <row r="187" spans="1:14" ht="22.5">
      <c r="A187" s="20" t="s">
        <v>33</v>
      </c>
      <c r="B187" s="21" t="s">
        <v>91</v>
      </c>
      <c r="C187" s="22" t="s">
        <v>20</v>
      </c>
      <c r="D187" s="80" t="s">
        <v>92</v>
      </c>
      <c r="E187" s="23">
        <v>160409682305</v>
      </c>
      <c r="F187" s="23">
        <v>110656420453</v>
      </c>
      <c r="G187" s="23">
        <f t="shared" si="15"/>
        <v>40000</v>
      </c>
      <c r="H187" s="23">
        <v>49753261852</v>
      </c>
      <c r="I187" s="23">
        <v>110656380453</v>
      </c>
      <c r="J187" s="23">
        <v>34748995958</v>
      </c>
      <c r="K187" s="23">
        <v>34748995958</v>
      </c>
      <c r="L187" s="24"/>
      <c r="M187" s="31">
        <f t="shared" si="13"/>
        <v>0.68983604270595089</v>
      </c>
      <c r="N187" s="31">
        <f t="shared" si="14"/>
        <v>0.21662654933714601</v>
      </c>
    </row>
    <row r="188" spans="1:14" ht="22.5">
      <c r="A188" s="20" t="s">
        <v>33</v>
      </c>
      <c r="B188" s="21" t="s">
        <v>91</v>
      </c>
      <c r="C188" s="22" t="s">
        <v>18</v>
      </c>
      <c r="D188" s="80" t="s">
        <v>92</v>
      </c>
      <c r="E188" s="23">
        <v>794127723</v>
      </c>
      <c r="F188" s="23">
        <v>694739339</v>
      </c>
      <c r="G188" s="23">
        <f t="shared" si="15"/>
        <v>33054533</v>
      </c>
      <c r="H188" s="23">
        <v>99388384</v>
      </c>
      <c r="I188" s="23">
        <v>661684806</v>
      </c>
      <c r="J188" s="23">
        <v>35730511</v>
      </c>
      <c r="K188" s="23">
        <v>35730511</v>
      </c>
      <c r="L188" s="24"/>
      <c r="M188" s="31">
        <f t="shared" si="13"/>
        <v>0.83322214655891069</v>
      </c>
      <c r="N188" s="31">
        <f t="shared" si="14"/>
        <v>4.4993405928481861E-2</v>
      </c>
    </row>
    <row r="189" spans="1:14" ht="33.75">
      <c r="A189" s="20" t="s">
        <v>33</v>
      </c>
      <c r="B189" s="21" t="s">
        <v>93</v>
      </c>
      <c r="C189" s="22" t="s">
        <v>23</v>
      </c>
      <c r="D189" s="80" t="s">
        <v>94</v>
      </c>
      <c r="E189" s="23">
        <v>34660000</v>
      </c>
      <c r="F189" s="23">
        <v>29723048</v>
      </c>
      <c r="G189" s="23">
        <f t="shared" si="15"/>
        <v>28660000</v>
      </c>
      <c r="H189" s="23">
        <v>4936952</v>
      </c>
      <c r="I189" s="23">
        <v>1063048</v>
      </c>
      <c r="J189" s="23">
        <v>0</v>
      </c>
      <c r="K189" s="23">
        <v>0</v>
      </c>
      <c r="L189" s="24"/>
      <c r="M189" s="31">
        <f t="shared" si="13"/>
        <v>3.0670744373918059E-2</v>
      </c>
      <c r="N189" s="31">
        <f t="shared" si="14"/>
        <v>0</v>
      </c>
    </row>
    <row r="190" spans="1:14" ht="56.25">
      <c r="A190" s="20" t="s">
        <v>33</v>
      </c>
      <c r="B190" s="21" t="s">
        <v>95</v>
      </c>
      <c r="C190" s="22" t="s">
        <v>22</v>
      </c>
      <c r="D190" s="80" t="s">
        <v>96</v>
      </c>
      <c r="E190" s="23">
        <v>6453506541</v>
      </c>
      <c r="F190" s="23">
        <v>5722807939</v>
      </c>
      <c r="G190" s="23">
        <f t="shared" si="15"/>
        <v>127699000</v>
      </c>
      <c r="H190" s="23">
        <v>730698602</v>
      </c>
      <c r="I190" s="23">
        <v>5595108939</v>
      </c>
      <c r="J190" s="23">
        <v>617519740</v>
      </c>
      <c r="K190" s="23">
        <v>617519740</v>
      </c>
      <c r="L190" s="24"/>
      <c r="M190" s="31">
        <f t="shared" si="13"/>
        <v>0.86698741272725399</v>
      </c>
      <c r="N190" s="31">
        <f t="shared" si="14"/>
        <v>9.5687474100601522E-2</v>
      </c>
    </row>
    <row r="191" spans="1:14" ht="56.25">
      <c r="A191" s="20" t="s">
        <v>33</v>
      </c>
      <c r="B191" s="21" t="s">
        <v>95</v>
      </c>
      <c r="C191" s="22" t="s">
        <v>23</v>
      </c>
      <c r="D191" s="80" t="s">
        <v>96</v>
      </c>
      <c r="E191" s="23">
        <v>6470570944</v>
      </c>
      <c r="F191" s="23">
        <v>6168601045</v>
      </c>
      <c r="G191" s="23">
        <f t="shared" si="15"/>
        <v>0</v>
      </c>
      <c r="H191" s="23">
        <v>301969899</v>
      </c>
      <c r="I191" s="23">
        <v>6168601045</v>
      </c>
      <c r="J191" s="23">
        <v>1023151764</v>
      </c>
      <c r="K191" s="23">
        <v>1023151764</v>
      </c>
      <c r="L191" s="24"/>
      <c r="M191" s="31">
        <f t="shared" si="13"/>
        <v>0.95333179998899342</v>
      </c>
      <c r="N191" s="31">
        <f t="shared" si="14"/>
        <v>0.15812387698936262</v>
      </c>
    </row>
    <row r="192" spans="1:14" ht="56.25">
      <c r="A192" s="20" t="s">
        <v>33</v>
      </c>
      <c r="B192" s="21" t="s">
        <v>97</v>
      </c>
      <c r="C192" s="22" t="s">
        <v>23</v>
      </c>
      <c r="D192" s="80" t="s">
        <v>98</v>
      </c>
      <c r="E192" s="23">
        <v>1100662162</v>
      </c>
      <c r="F192" s="23">
        <v>1094185322</v>
      </c>
      <c r="G192" s="23">
        <f t="shared" si="15"/>
        <v>741572902</v>
      </c>
      <c r="H192" s="23">
        <v>6476840</v>
      </c>
      <c r="I192" s="23">
        <v>352612420</v>
      </c>
      <c r="J192" s="23">
        <v>381521</v>
      </c>
      <c r="K192" s="23">
        <v>381521</v>
      </c>
      <c r="L192" s="24"/>
      <c r="M192" s="31">
        <f t="shared" si="13"/>
        <v>0.32036389745539379</v>
      </c>
      <c r="N192" s="31">
        <f t="shared" si="14"/>
        <v>3.4662861427592166E-4</v>
      </c>
    </row>
    <row r="193" spans="1:14" ht="67.5">
      <c r="A193" s="20" t="s">
        <v>33</v>
      </c>
      <c r="B193" s="21" t="s">
        <v>99</v>
      </c>
      <c r="C193" s="22" t="s">
        <v>23</v>
      </c>
      <c r="D193" s="80" t="s">
        <v>100</v>
      </c>
      <c r="E193" s="23">
        <v>105168227</v>
      </c>
      <c r="F193" s="23">
        <v>92942342</v>
      </c>
      <c r="G193" s="23">
        <f t="shared" si="15"/>
        <v>0</v>
      </c>
      <c r="H193" s="23">
        <v>12225885</v>
      </c>
      <c r="I193" s="23">
        <v>92942342</v>
      </c>
      <c r="J193" s="23">
        <v>12922405</v>
      </c>
      <c r="K193" s="23">
        <v>12922405</v>
      </c>
      <c r="L193" s="24"/>
      <c r="M193" s="31">
        <f t="shared" si="13"/>
        <v>0.88374925251901415</v>
      </c>
      <c r="N193" s="31">
        <f t="shared" si="14"/>
        <v>0.12287366031187347</v>
      </c>
    </row>
    <row r="194" spans="1:14" ht="67.5">
      <c r="A194" s="20" t="s">
        <v>33</v>
      </c>
      <c r="B194" s="21" t="s">
        <v>99</v>
      </c>
      <c r="C194" s="22" t="s">
        <v>18</v>
      </c>
      <c r="D194" s="80" t="s">
        <v>100</v>
      </c>
      <c r="E194" s="23">
        <v>1464659692</v>
      </c>
      <c r="F194" s="23">
        <v>1464659692</v>
      </c>
      <c r="G194" s="23">
        <f t="shared" si="15"/>
        <v>205697479</v>
      </c>
      <c r="H194" s="23">
        <v>0</v>
      </c>
      <c r="I194" s="23">
        <v>1258962213</v>
      </c>
      <c r="J194" s="23">
        <v>99218603</v>
      </c>
      <c r="K194" s="23">
        <v>99218603</v>
      </c>
      <c r="L194" s="24"/>
      <c r="M194" s="31">
        <f t="shared" si="13"/>
        <v>0.85955954128899448</v>
      </c>
      <c r="N194" s="31">
        <f t="shared" si="14"/>
        <v>6.7741744749264254E-2</v>
      </c>
    </row>
    <row r="195" spans="1:14" ht="33.75">
      <c r="A195" s="20" t="s">
        <v>33</v>
      </c>
      <c r="B195" s="21" t="s">
        <v>103</v>
      </c>
      <c r="C195" s="22" t="s">
        <v>18</v>
      </c>
      <c r="D195" s="80" t="s">
        <v>104</v>
      </c>
      <c r="E195" s="23">
        <v>970516162</v>
      </c>
      <c r="F195" s="23">
        <v>818687196</v>
      </c>
      <c r="G195" s="23">
        <f t="shared" si="15"/>
        <v>40700724</v>
      </c>
      <c r="H195" s="23">
        <v>151828966</v>
      </c>
      <c r="I195" s="23">
        <v>777986472</v>
      </c>
      <c r="J195" s="23">
        <v>150535197</v>
      </c>
      <c r="K195" s="23">
        <v>150535197</v>
      </c>
      <c r="L195" s="24"/>
      <c r="M195" s="31">
        <f t="shared" si="13"/>
        <v>0.80162134589985323</v>
      </c>
      <c r="N195" s="31">
        <f t="shared" si="14"/>
        <v>0.15510838757160234</v>
      </c>
    </row>
    <row r="196" spans="1:14" ht="33.75">
      <c r="A196" s="20" t="s">
        <v>33</v>
      </c>
      <c r="B196" s="21" t="s">
        <v>105</v>
      </c>
      <c r="C196" s="22" t="s">
        <v>18</v>
      </c>
      <c r="D196" s="80" t="s">
        <v>106</v>
      </c>
      <c r="E196" s="23">
        <v>72041476</v>
      </c>
      <c r="F196" s="23">
        <v>51816848</v>
      </c>
      <c r="G196" s="23">
        <f t="shared" si="15"/>
        <v>0</v>
      </c>
      <c r="H196" s="23">
        <v>20224628</v>
      </c>
      <c r="I196" s="23">
        <v>51816848</v>
      </c>
      <c r="J196" s="23">
        <v>4184989</v>
      </c>
      <c r="K196" s="23">
        <v>4184989</v>
      </c>
      <c r="L196" s="24"/>
      <c r="M196" s="31">
        <f t="shared" si="13"/>
        <v>0.71926410835891263</v>
      </c>
      <c r="N196" s="31">
        <f t="shared" si="14"/>
        <v>5.8091383358108879E-2</v>
      </c>
    </row>
    <row r="197" spans="1:14" ht="20.100000000000001" customHeight="1">
      <c r="A197" s="47" t="s">
        <v>126</v>
      </c>
      <c r="B197" s="48"/>
      <c r="C197" s="52"/>
      <c r="D197" s="82"/>
      <c r="E197" s="49">
        <f>E182+E183+E184+E185+E186+E187+E188+E189+E190+E191+E192+E193+E194+E195+E196</f>
        <v>178882771875</v>
      </c>
      <c r="F197" s="49">
        <f t="shared" ref="F197:K197" si="19">F182+F183+F184+F185+F186+F187+F188+F189+F190+F191+F192+F193+F194+F195+F196</f>
        <v>127507061941</v>
      </c>
      <c r="G197" s="49">
        <f t="shared" si="19"/>
        <v>1366619847</v>
      </c>
      <c r="H197" s="49">
        <f t="shared" si="19"/>
        <v>51375709934</v>
      </c>
      <c r="I197" s="49">
        <f t="shared" si="19"/>
        <v>126140442094</v>
      </c>
      <c r="J197" s="49">
        <f t="shared" si="19"/>
        <v>36850504463.900002</v>
      </c>
      <c r="K197" s="49">
        <f t="shared" si="19"/>
        <v>36850504463.900002</v>
      </c>
      <c r="L197" s="50"/>
      <c r="M197" s="51">
        <f t="shared" ref="M197:M260" si="20">I197/E197</f>
        <v>0.70515701859844071</v>
      </c>
      <c r="N197" s="51">
        <f t="shared" ref="N197:N260" si="21">J197/E197</f>
        <v>0.20600365299376319</v>
      </c>
    </row>
    <row r="198" spans="1:14" ht="22.5">
      <c r="A198" s="20" t="s">
        <v>34</v>
      </c>
      <c r="B198" s="21" t="s">
        <v>69</v>
      </c>
      <c r="C198" s="22" t="s">
        <v>18</v>
      </c>
      <c r="D198" s="80" t="s">
        <v>70</v>
      </c>
      <c r="E198" s="23">
        <v>22216474</v>
      </c>
      <c r="F198" s="23">
        <v>21775163</v>
      </c>
      <c r="G198" s="23">
        <f t="shared" ref="G198:G261" si="22">F198-I198</f>
        <v>879299</v>
      </c>
      <c r="H198" s="23">
        <v>441311</v>
      </c>
      <c r="I198" s="23">
        <v>20895864</v>
      </c>
      <c r="J198" s="23">
        <v>19889575</v>
      </c>
      <c r="K198" s="23">
        <v>19869388</v>
      </c>
      <c r="L198" s="24"/>
      <c r="M198" s="31">
        <f t="shared" si="20"/>
        <v>0.94055717392417892</v>
      </c>
      <c r="N198" s="31">
        <f t="shared" si="21"/>
        <v>0.89526245253859815</v>
      </c>
    </row>
    <row r="199" spans="1:14" ht="22.5">
      <c r="A199" s="20" t="s">
        <v>34</v>
      </c>
      <c r="B199" s="21" t="s">
        <v>71</v>
      </c>
      <c r="C199" s="22" t="s">
        <v>18</v>
      </c>
      <c r="D199" s="80" t="s">
        <v>72</v>
      </c>
      <c r="E199" s="23">
        <v>551171539</v>
      </c>
      <c r="F199" s="23">
        <v>343710628</v>
      </c>
      <c r="G199" s="23">
        <f t="shared" si="22"/>
        <v>269255803</v>
      </c>
      <c r="H199" s="23">
        <v>207460911</v>
      </c>
      <c r="I199" s="23">
        <v>74454825</v>
      </c>
      <c r="J199" s="23">
        <v>62676472</v>
      </c>
      <c r="K199" s="23">
        <v>62632574</v>
      </c>
      <c r="L199" s="24"/>
      <c r="M199" s="31">
        <f t="shared" si="20"/>
        <v>0.13508466916685261</v>
      </c>
      <c r="N199" s="31">
        <f t="shared" si="21"/>
        <v>0.113715000803044</v>
      </c>
    </row>
    <row r="200" spans="1:14" ht="45">
      <c r="A200" s="20" t="s">
        <v>34</v>
      </c>
      <c r="B200" s="21" t="s">
        <v>85</v>
      </c>
      <c r="C200" s="22" t="s">
        <v>18</v>
      </c>
      <c r="D200" s="80" t="s">
        <v>86</v>
      </c>
      <c r="E200" s="23">
        <v>369533519</v>
      </c>
      <c r="F200" s="23">
        <v>160055767</v>
      </c>
      <c r="G200" s="23">
        <f t="shared" si="22"/>
        <v>116983804</v>
      </c>
      <c r="H200" s="23">
        <v>209477752</v>
      </c>
      <c r="I200" s="23">
        <v>43071963</v>
      </c>
      <c r="J200" s="23">
        <v>10136963</v>
      </c>
      <c r="K200" s="23">
        <v>10136963</v>
      </c>
      <c r="L200" s="24"/>
      <c r="M200" s="31">
        <f t="shared" si="20"/>
        <v>0.11655766198573179</v>
      </c>
      <c r="N200" s="31">
        <f t="shared" si="21"/>
        <v>2.743178217616573E-2</v>
      </c>
    </row>
    <row r="201" spans="1:14" ht="45">
      <c r="A201" s="20" t="s">
        <v>34</v>
      </c>
      <c r="B201" s="21" t="s">
        <v>87</v>
      </c>
      <c r="C201" s="22" t="s">
        <v>18</v>
      </c>
      <c r="D201" s="80" t="s">
        <v>88</v>
      </c>
      <c r="E201" s="23">
        <v>87303731</v>
      </c>
      <c r="F201" s="23">
        <v>83684201</v>
      </c>
      <c r="G201" s="23">
        <f t="shared" si="22"/>
        <v>0</v>
      </c>
      <c r="H201" s="23">
        <v>3619530</v>
      </c>
      <c r="I201" s="23">
        <v>83684201</v>
      </c>
      <c r="J201" s="23">
        <v>15932879</v>
      </c>
      <c r="K201" s="23">
        <v>15932879</v>
      </c>
      <c r="L201" s="24"/>
      <c r="M201" s="31">
        <f t="shared" si="20"/>
        <v>0.95854094712172155</v>
      </c>
      <c r="N201" s="31">
        <f t="shared" si="21"/>
        <v>0.18249940543778134</v>
      </c>
    </row>
    <row r="202" spans="1:14" ht="22.5">
      <c r="A202" s="20" t="s">
        <v>34</v>
      </c>
      <c r="B202" s="21" t="s">
        <v>91</v>
      </c>
      <c r="C202" s="22" t="s">
        <v>20</v>
      </c>
      <c r="D202" s="80" t="s">
        <v>92</v>
      </c>
      <c r="E202" s="23">
        <v>102501386638</v>
      </c>
      <c r="F202" s="23">
        <v>102501386638</v>
      </c>
      <c r="G202" s="23">
        <f t="shared" si="22"/>
        <v>8939046471.5</v>
      </c>
      <c r="H202" s="23">
        <v>0</v>
      </c>
      <c r="I202" s="23">
        <v>93562340166.5</v>
      </c>
      <c r="J202" s="23">
        <v>18130801349</v>
      </c>
      <c r="K202" s="23">
        <v>18130801349</v>
      </c>
      <c r="L202" s="24"/>
      <c r="M202" s="31">
        <f t="shared" si="20"/>
        <v>0.91279097030101974</v>
      </c>
      <c r="N202" s="31">
        <f t="shared" si="21"/>
        <v>0.1768834739088147</v>
      </c>
    </row>
    <row r="203" spans="1:14" ht="22.5">
      <c r="A203" s="20" t="s">
        <v>34</v>
      </c>
      <c r="B203" s="21" t="s">
        <v>91</v>
      </c>
      <c r="C203" s="22" t="s">
        <v>18</v>
      </c>
      <c r="D203" s="80" t="s">
        <v>92</v>
      </c>
      <c r="E203" s="23">
        <v>1274877165</v>
      </c>
      <c r="F203" s="23">
        <v>1169163800</v>
      </c>
      <c r="G203" s="23">
        <f t="shared" si="22"/>
        <v>352491026</v>
      </c>
      <c r="H203" s="23">
        <v>105713365</v>
      </c>
      <c r="I203" s="23">
        <v>816672774</v>
      </c>
      <c r="J203" s="23">
        <v>120594574</v>
      </c>
      <c r="K203" s="23">
        <v>120594574</v>
      </c>
      <c r="L203" s="24"/>
      <c r="M203" s="31">
        <f t="shared" si="20"/>
        <v>0.64058938101695473</v>
      </c>
      <c r="N203" s="31">
        <f t="shared" si="21"/>
        <v>9.4593092817691182E-2</v>
      </c>
    </row>
    <row r="204" spans="1:14" ht="33.75">
      <c r="A204" s="20" t="s">
        <v>34</v>
      </c>
      <c r="B204" s="21" t="s">
        <v>93</v>
      </c>
      <c r="C204" s="22" t="s">
        <v>23</v>
      </c>
      <c r="D204" s="80" t="s">
        <v>94</v>
      </c>
      <c r="E204" s="23">
        <v>1785866400</v>
      </c>
      <c r="F204" s="23">
        <v>1780866400</v>
      </c>
      <c r="G204" s="23">
        <f t="shared" si="22"/>
        <v>1752206400</v>
      </c>
      <c r="H204" s="23">
        <v>5000000</v>
      </c>
      <c r="I204" s="23">
        <v>28660000</v>
      </c>
      <c r="J204" s="23">
        <v>4585600</v>
      </c>
      <c r="K204" s="23">
        <v>4585600</v>
      </c>
      <c r="L204" s="24"/>
      <c r="M204" s="31">
        <f t="shared" si="20"/>
        <v>1.6048232947324614E-2</v>
      </c>
      <c r="N204" s="31">
        <f t="shared" si="21"/>
        <v>2.5677172715719383E-3</v>
      </c>
    </row>
    <row r="205" spans="1:14" ht="56.25">
      <c r="A205" s="20" t="s">
        <v>34</v>
      </c>
      <c r="B205" s="21" t="s">
        <v>95</v>
      </c>
      <c r="C205" s="22" t="s">
        <v>22</v>
      </c>
      <c r="D205" s="80" t="s">
        <v>96</v>
      </c>
      <c r="E205" s="23">
        <v>13626235799</v>
      </c>
      <c r="F205" s="23">
        <v>13626235799</v>
      </c>
      <c r="G205" s="23">
        <f t="shared" si="22"/>
        <v>8842809489</v>
      </c>
      <c r="H205" s="23">
        <v>0</v>
      </c>
      <c r="I205" s="23">
        <v>4783426310</v>
      </c>
      <c r="J205" s="23">
        <v>1610317209</v>
      </c>
      <c r="K205" s="23">
        <v>1610317209</v>
      </c>
      <c r="L205" s="24"/>
      <c r="M205" s="31">
        <f t="shared" si="20"/>
        <v>0.35104532026012975</v>
      </c>
      <c r="N205" s="31">
        <f t="shared" si="21"/>
        <v>0.11817770019202058</v>
      </c>
    </row>
    <row r="206" spans="1:14" ht="56.25">
      <c r="A206" s="20" t="s">
        <v>34</v>
      </c>
      <c r="B206" s="21" t="s">
        <v>95</v>
      </c>
      <c r="C206" s="22" t="s">
        <v>23</v>
      </c>
      <c r="D206" s="80" t="s">
        <v>96</v>
      </c>
      <c r="E206" s="23">
        <v>28691625994</v>
      </c>
      <c r="F206" s="23">
        <v>28526418966</v>
      </c>
      <c r="G206" s="23">
        <f t="shared" si="22"/>
        <v>17884337341</v>
      </c>
      <c r="H206" s="23">
        <v>165207028</v>
      </c>
      <c r="I206" s="23">
        <v>10642081625</v>
      </c>
      <c r="J206" s="23">
        <v>4416581164</v>
      </c>
      <c r="K206" s="23">
        <v>4416581164</v>
      </c>
      <c r="L206" s="24"/>
      <c r="M206" s="31">
        <f t="shared" si="20"/>
        <v>0.37091246160902402</v>
      </c>
      <c r="N206" s="31">
        <f t="shared" si="21"/>
        <v>0.15393275950702817</v>
      </c>
    </row>
    <row r="207" spans="1:14" ht="56.25">
      <c r="A207" s="20" t="s">
        <v>34</v>
      </c>
      <c r="B207" s="21" t="s">
        <v>97</v>
      </c>
      <c r="C207" s="22" t="s">
        <v>23</v>
      </c>
      <c r="D207" s="80" t="s">
        <v>98</v>
      </c>
      <c r="E207" s="23">
        <v>764466125</v>
      </c>
      <c r="F207" s="23">
        <v>761466125</v>
      </c>
      <c r="G207" s="23">
        <f t="shared" si="22"/>
        <v>269542850</v>
      </c>
      <c r="H207" s="23">
        <v>3000000</v>
      </c>
      <c r="I207" s="23">
        <v>491923275</v>
      </c>
      <c r="J207" s="23">
        <v>4905600</v>
      </c>
      <c r="K207" s="23">
        <v>4905600</v>
      </c>
      <c r="L207" s="24"/>
      <c r="M207" s="31">
        <f t="shared" si="20"/>
        <v>0.64348603412610339</v>
      </c>
      <c r="N207" s="31">
        <f t="shared" si="21"/>
        <v>6.4170273077829316E-3</v>
      </c>
    </row>
    <row r="208" spans="1:14" ht="67.5">
      <c r="A208" s="20" t="s">
        <v>34</v>
      </c>
      <c r="B208" s="21" t="s">
        <v>99</v>
      </c>
      <c r="C208" s="22" t="s">
        <v>23</v>
      </c>
      <c r="D208" s="80" t="s">
        <v>100</v>
      </c>
      <c r="E208" s="23">
        <v>183480318</v>
      </c>
      <c r="F208" s="23">
        <v>179741480</v>
      </c>
      <c r="G208" s="23">
        <f t="shared" si="22"/>
        <v>50403212</v>
      </c>
      <c r="H208" s="23">
        <v>3738838</v>
      </c>
      <c r="I208" s="23">
        <v>129338268</v>
      </c>
      <c r="J208" s="23">
        <v>19006001</v>
      </c>
      <c r="K208" s="23">
        <v>19006001</v>
      </c>
      <c r="L208" s="24"/>
      <c r="M208" s="31">
        <f t="shared" si="20"/>
        <v>0.70491630606395617</v>
      </c>
      <c r="N208" s="31">
        <f t="shared" si="21"/>
        <v>0.10358604785064739</v>
      </c>
    </row>
    <row r="209" spans="1:14" ht="67.5">
      <c r="A209" s="20" t="s">
        <v>34</v>
      </c>
      <c r="B209" s="21" t="s">
        <v>99</v>
      </c>
      <c r="C209" s="22" t="s">
        <v>18</v>
      </c>
      <c r="D209" s="80" t="s">
        <v>100</v>
      </c>
      <c r="E209" s="23">
        <v>1244190041</v>
      </c>
      <c r="F209" s="23">
        <v>1244190041</v>
      </c>
      <c r="G209" s="23">
        <f t="shared" si="22"/>
        <v>0</v>
      </c>
      <c r="H209" s="23">
        <v>0</v>
      </c>
      <c r="I209" s="23">
        <v>1244190041</v>
      </c>
      <c r="J209" s="23">
        <v>0</v>
      </c>
      <c r="K209" s="23">
        <v>0</v>
      </c>
      <c r="L209" s="24"/>
      <c r="M209" s="31">
        <f t="shared" si="20"/>
        <v>1</v>
      </c>
      <c r="N209" s="31">
        <f t="shared" si="21"/>
        <v>0</v>
      </c>
    </row>
    <row r="210" spans="1:14" ht="33.75">
      <c r="A210" s="20" t="s">
        <v>34</v>
      </c>
      <c r="B210" s="21" t="s">
        <v>103</v>
      </c>
      <c r="C210" s="22" t="s">
        <v>18</v>
      </c>
      <c r="D210" s="80" t="s">
        <v>104</v>
      </c>
      <c r="E210" s="23">
        <v>1474268182</v>
      </c>
      <c r="F210" s="23">
        <v>1415812380</v>
      </c>
      <c r="G210" s="23">
        <f t="shared" si="22"/>
        <v>56735341</v>
      </c>
      <c r="H210" s="23">
        <v>58455802</v>
      </c>
      <c r="I210" s="23">
        <v>1359077039</v>
      </c>
      <c r="J210" s="23">
        <v>403200041</v>
      </c>
      <c r="K210" s="23">
        <v>403200041</v>
      </c>
      <c r="L210" s="24"/>
      <c r="M210" s="31">
        <f t="shared" si="20"/>
        <v>0.92186554359212236</v>
      </c>
      <c r="N210" s="31">
        <f t="shared" si="21"/>
        <v>0.27349165228067035</v>
      </c>
    </row>
    <row r="211" spans="1:14" ht="33.75">
      <c r="A211" s="20" t="s">
        <v>34</v>
      </c>
      <c r="B211" s="21" t="s">
        <v>105</v>
      </c>
      <c r="C211" s="22" t="s">
        <v>18</v>
      </c>
      <c r="D211" s="80" t="s">
        <v>106</v>
      </c>
      <c r="E211" s="23">
        <v>174923914</v>
      </c>
      <c r="F211" s="23">
        <v>142667720</v>
      </c>
      <c r="G211" s="23">
        <f t="shared" si="22"/>
        <v>802367</v>
      </c>
      <c r="H211" s="23">
        <v>32256194</v>
      </c>
      <c r="I211" s="23">
        <v>141865353</v>
      </c>
      <c r="J211" s="23">
        <v>22677306</v>
      </c>
      <c r="K211" s="23">
        <v>22677306</v>
      </c>
      <c r="L211" s="24"/>
      <c r="M211" s="31">
        <f t="shared" si="20"/>
        <v>0.81101176937991448</v>
      </c>
      <c r="N211" s="31">
        <f t="shared" si="21"/>
        <v>0.12964097064510002</v>
      </c>
    </row>
    <row r="212" spans="1:14" ht="20.100000000000001" customHeight="1">
      <c r="A212" s="47" t="s">
        <v>127</v>
      </c>
      <c r="B212" s="48"/>
      <c r="C212" s="52"/>
      <c r="D212" s="82"/>
      <c r="E212" s="49">
        <f>E198+E199+E200+E201+E202+E203+E204+E205+E206+E207+E208+E209+E210+E211</f>
        <v>152751545839</v>
      </c>
      <c r="F212" s="49">
        <f t="shared" ref="F212:K212" si="23">F198+F199+F200+F201+F202+F203+F204+F205+F206+F207+F208+F209+F210+F211</f>
        <v>151957175108</v>
      </c>
      <c r="G212" s="49">
        <f t="shared" si="23"/>
        <v>38535493403.5</v>
      </c>
      <c r="H212" s="49">
        <f t="shared" si="23"/>
        <v>794370731</v>
      </c>
      <c r="I212" s="49">
        <f t="shared" si="23"/>
        <v>113421681704.5</v>
      </c>
      <c r="J212" s="49">
        <f t="shared" si="23"/>
        <v>24841304733</v>
      </c>
      <c r="K212" s="49">
        <f t="shared" si="23"/>
        <v>24841240648</v>
      </c>
      <c r="L212" s="50"/>
      <c r="M212" s="51">
        <f t="shared" si="20"/>
        <v>0.74252395340107624</v>
      </c>
      <c r="N212" s="51">
        <f t="shared" si="21"/>
        <v>0.16262555378118868</v>
      </c>
    </row>
    <row r="213" spans="1:14" ht="22.5">
      <c r="A213" s="20" t="s">
        <v>35</v>
      </c>
      <c r="B213" s="21" t="s">
        <v>69</v>
      </c>
      <c r="C213" s="22" t="s">
        <v>18</v>
      </c>
      <c r="D213" s="80" t="s">
        <v>70</v>
      </c>
      <c r="E213" s="23">
        <v>47207642</v>
      </c>
      <c r="F213" s="23">
        <v>37061320</v>
      </c>
      <c r="G213" s="23">
        <f t="shared" si="22"/>
        <v>30700046</v>
      </c>
      <c r="H213" s="23">
        <v>10146322</v>
      </c>
      <c r="I213" s="23">
        <v>6361274</v>
      </c>
      <c r="J213" s="23">
        <v>6196910</v>
      </c>
      <c r="K213" s="23">
        <v>6196910</v>
      </c>
      <c r="L213" s="24"/>
      <c r="M213" s="31">
        <f t="shared" si="20"/>
        <v>0.13475093714699837</v>
      </c>
      <c r="N213" s="31">
        <f t="shared" si="21"/>
        <v>0.13126921272619377</v>
      </c>
    </row>
    <row r="214" spans="1:14" ht="22.5">
      <c r="A214" s="20" t="s">
        <v>35</v>
      </c>
      <c r="B214" s="21" t="s">
        <v>71</v>
      </c>
      <c r="C214" s="22" t="s">
        <v>18</v>
      </c>
      <c r="D214" s="80" t="s">
        <v>72</v>
      </c>
      <c r="E214" s="23">
        <v>267813927</v>
      </c>
      <c r="F214" s="23">
        <v>159461929</v>
      </c>
      <c r="G214" s="23">
        <f t="shared" si="22"/>
        <v>110112861</v>
      </c>
      <c r="H214" s="23">
        <v>108351998</v>
      </c>
      <c r="I214" s="23">
        <v>49349068</v>
      </c>
      <c r="J214" s="23">
        <v>39145257</v>
      </c>
      <c r="K214" s="23">
        <v>39145257</v>
      </c>
      <c r="L214" s="24"/>
      <c r="M214" s="31">
        <f t="shared" si="20"/>
        <v>0.18426624990267962</v>
      </c>
      <c r="N214" s="31">
        <f t="shared" si="21"/>
        <v>0.14616587508535356</v>
      </c>
    </row>
    <row r="215" spans="1:14" ht="22.5">
      <c r="A215" s="20" t="s">
        <v>35</v>
      </c>
      <c r="B215" s="21" t="s">
        <v>77</v>
      </c>
      <c r="C215" s="22" t="s">
        <v>18</v>
      </c>
      <c r="D215" s="80" t="s">
        <v>78</v>
      </c>
      <c r="E215" s="23">
        <v>21118025</v>
      </c>
      <c r="F215" s="23">
        <v>17120000</v>
      </c>
      <c r="G215" s="23">
        <f t="shared" si="22"/>
        <v>0</v>
      </c>
      <c r="H215" s="23">
        <v>3998025</v>
      </c>
      <c r="I215" s="23">
        <v>17120000</v>
      </c>
      <c r="J215" s="23">
        <v>12360000</v>
      </c>
      <c r="K215" s="23">
        <v>12360000</v>
      </c>
      <c r="L215" s="24"/>
      <c r="M215" s="31">
        <f t="shared" si="20"/>
        <v>0.81068187010859205</v>
      </c>
      <c r="N215" s="31">
        <f t="shared" si="21"/>
        <v>0.58528200435410038</v>
      </c>
    </row>
    <row r="216" spans="1:14" ht="45">
      <c r="A216" s="20" t="s">
        <v>35</v>
      </c>
      <c r="B216" s="21" t="s">
        <v>85</v>
      </c>
      <c r="C216" s="22" t="s">
        <v>18</v>
      </c>
      <c r="D216" s="80" t="s">
        <v>86</v>
      </c>
      <c r="E216" s="23">
        <v>267254510</v>
      </c>
      <c r="F216" s="23">
        <v>165701424</v>
      </c>
      <c r="G216" s="23">
        <f t="shared" si="22"/>
        <v>129850864</v>
      </c>
      <c r="H216" s="23">
        <v>101553086</v>
      </c>
      <c r="I216" s="23">
        <v>35850560</v>
      </c>
      <c r="J216" s="23">
        <v>9157633</v>
      </c>
      <c r="K216" s="23">
        <v>9157633</v>
      </c>
      <c r="L216" s="24"/>
      <c r="M216" s="31">
        <f t="shared" si="20"/>
        <v>0.13414389152871545</v>
      </c>
      <c r="N216" s="31">
        <f t="shared" si="21"/>
        <v>3.4265588258922182E-2</v>
      </c>
    </row>
    <row r="217" spans="1:14" ht="45">
      <c r="A217" s="20" t="s">
        <v>35</v>
      </c>
      <c r="B217" s="21" t="s">
        <v>87</v>
      </c>
      <c r="C217" s="22" t="s">
        <v>18</v>
      </c>
      <c r="D217" s="80" t="s">
        <v>88</v>
      </c>
      <c r="E217" s="23">
        <v>86449143</v>
      </c>
      <c r="F217" s="23">
        <v>82754499</v>
      </c>
      <c r="G217" s="23">
        <f t="shared" si="22"/>
        <v>40772272</v>
      </c>
      <c r="H217" s="23">
        <v>3694644</v>
      </c>
      <c r="I217" s="23">
        <v>41982227</v>
      </c>
      <c r="J217" s="23">
        <v>14050779</v>
      </c>
      <c r="K217" s="23">
        <v>14050779</v>
      </c>
      <c r="L217" s="24"/>
      <c r="M217" s="31">
        <f t="shared" si="20"/>
        <v>0.48562918663057192</v>
      </c>
      <c r="N217" s="31">
        <f t="shared" si="21"/>
        <v>0.16253231104905227</v>
      </c>
    </row>
    <row r="218" spans="1:14" ht="22.5">
      <c r="A218" s="20" t="s">
        <v>35</v>
      </c>
      <c r="B218" s="21" t="s">
        <v>91</v>
      </c>
      <c r="C218" s="22" t="s">
        <v>20</v>
      </c>
      <c r="D218" s="80" t="s">
        <v>92</v>
      </c>
      <c r="E218" s="23">
        <v>86443330836</v>
      </c>
      <c r="F218" s="23">
        <v>52965691728</v>
      </c>
      <c r="G218" s="23">
        <f t="shared" si="22"/>
        <v>53128380</v>
      </c>
      <c r="H218" s="23">
        <v>33477639108</v>
      </c>
      <c r="I218" s="23">
        <v>52912563348</v>
      </c>
      <c r="J218" s="23">
        <v>14157375307.790001</v>
      </c>
      <c r="K218" s="23">
        <v>14157375307.790001</v>
      </c>
      <c r="L218" s="24"/>
      <c r="M218" s="31">
        <f t="shared" si="20"/>
        <v>0.61210694724831394</v>
      </c>
      <c r="N218" s="31">
        <f t="shared" si="21"/>
        <v>0.16377637431219913</v>
      </c>
    </row>
    <row r="219" spans="1:14" ht="22.5">
      <c r="A219" s="20" t="s">
        <v>35</v>
      </c>
      <c r="B219" s="21" t="s">
        <v>91</v>
      </c>
      <c r="C219" s="22" t="s">
        <v>18</v>
      </c>
      <c r="D219" s="80" t="s">
        <v>92</v>
      </c>
      <c r="E219" s="23">
        <v>681137980</v>
      </c>
      <c r="F219" s="23">
        <v>681137980</v>
      </c>
      <c r="G219" s="23">
        <f t="shared" si="22"/>
        <v>352577088</v>
      </c>
      <c r="H219" s="23">
        <v>0</v>
      </c>
      <c r="I219" s="23">
        <v>328560892</v>
      </c>
      <c r="J219" s="23">
        <v>84446103</v>
      </c>
      <c r="K219" s="23">
        <v>84446103</v>
      </c>
      <c r="L219" s="24"/>
      <c r="M219" s="31">
        <f t="shared" si="20"/>
        <v>0.48237053526217993</v>
      </c>
      <c r="N219" s="31">
        <f t="shared" si="21"/>
        <v>0.1239779684580208</v>
      </c>
    </row>
    <row r="220" spans="1:14" ht="33.75">
      <c r="A220" s="20" t="s">
        <v>35</v>
      </c>
      <c r="B220" s="21" t="s">
        <v>93</v>
      </c>
      <c r="C220" s="22" t="s">
        <v>23</v>
      </c>
      <c r="D220" s="80" t="s">
        <v>94</v>
      </c>
      <c r="E220" s="23">
        <v>797949440</v>
      </c>
      <c r="F220" s="23">
        <v>17196000</v>
      </c>
      <c r="G220" s="23">
        <f t="shared" si="22"/>
        <v>0</v>
      </c>
      <c r="H220" s="23">
        <v>780753440</v>
      </c>
      <c r="I220" s="23">
        <v>17196000</v>
      </c>
      <c r="J220" s="23">
        <v>2197267</v>
      </c>
      <c r="K220" s="23">
        <v>2197267</v>
      </c>
      <c r="L220" s="24"/>
      <c r="M220" s="31">
        <f t="shared" si="20"/>
        <v>2.15502375689367E-2</v>
      </c>
      <c r="N220" s="31">
        <f t="shared" si="21"/>
        <v>2.7536418848793228E-3</v>
      </c>
    </row>
    <row r="221" spans="1:14" ht="56.25">
      <c r="A221" s="20" t="s">
        <v>35</v>
      </c>
      <c r="B221" s="21" t="s">
        <v>95</v>
      </c>
      <c r="C221" s="22" t="s">
        <v>22</v>
      </c>
      <c r="D221" s="80" t="s">
        <v>96</v>
      </c>
      <c r="E221" s="23">
        <v>1958631826</v>
      </c>
      <c r="F221" s="23">
        <v>1568842046</v>
      </c>
      <c r="G221" s="23">
        <f t="shared" si="22"/>
        <v>561413348</v>
      </c>
      <c r="H221" s="23">
        <v>389789780</v>
      </c>
      <c r="I221" s="23">
        <v>1007428698</v>
      </c>
      <c r="J221" s="23">
        <v>150590804</v>
      </c>
      <c r="K221" s="23">
        <v>150590804</v>
      </c>
      <c r="L221" s="24"/>
      <c r="M221" s="31">
        <f t="shared" si="20"/>
        <v>0.5143532769287289</v>
      </c>
      <c r="N221" s="31">
        <f t="shared" si="21"/>
        <v>7.6885712772033751E-2</v>
      </c>
    </row>
    <row r="222" spans="1:14" ht="56.25">
      <c r="A222" s="20" t="s">
        <v>35</v>
      </c>
      <c r="B222" s="21" t="s">
        <v>95</v>
      </c>
      <c r="C222" s="22" t="s">
        <v>23</v>
      </c>
      <c r="D222" s="80" t="s">
        <v>96</v>
      </c>
      <c r="E222" s="23">
        <v>3057752846</v>
      </c>
      <c r="F222" s="23">
        <v>2757748734</v>
      </c>
      <c r="G222" s="23">
        <f t="shared" si="22"/>
        <v>7630355</v>
      </c>
      <c r="H222" s="23">
        <v>300004112</v>
      </c>
      <c r="I222" s="23">
        <v>2750118379</v>
      </c>
      <c r="J222" s="23">
        <v>255570622</v>
      </c>
      <c r="K222" s="23">
        <v>255570622</v>
      </c>
      <c r="L222" s="24"/>
      <c r="M222" s="31">
        <f t="shared" si="20"/>
        <v>0.89939197754245181</v>
      </c>
      <c r="N222" s="31">
        <f t="shared" si="21"/>
        <v>8.3581190132591895E-2</v>
      </c>
    </row>
    <row r="223" spans="1:14" ht="56.25">
      <c r="A223" s="20" t="s">
        <v>35</v>
      </c>
      <c r="B223" s="21" t="s">
        <v>97</v>
      </c>
      <c r="C223" s="22" t="s">
        <v>23</v>
      </c>
      <c r="D223" s="80" t="s">
        <v>98</v>
      </c>
      <c r="E223" s="23">
        <v>3006138230</v>
      </c>
      <c r="F223" s="23">
        <v>3004088230</v>
      </c>
      <c r="G223" s="23">
        <f t="shared" si="22"/>
        <v>29552136</v>
      </c>
      <c r="H223" s="23">
        <v>2050000</v>
      </c>
      <c r="I223" s="23">
        <v>2974536094</v>
      </c>
      <c r="J223" s="23">
        <v>7065664</v>
      </c>
      <c r="K223" s="23">
        <v>7065664</v>
      </c>
      <c r="L223" s="24"/>
      <c r="M223" s="31">
        <f t="shared" si="20"/>
        <v>0.98948746412103616</v>
      </c>
      <c r="N223" s="31">
        <f t="shared" si="21"/>
        <v>2.3504122097539075E-3</v>
      </c>
    </row>
    <row r="224" spans="1:14" ht="67.5">
      <c r="A224" s="20" t="s">
        <v>35</v>
      </c>
      <c r="B224" s="21" t="s">
        <v>99</v>
      </c>
      <c r="C224" s="22" t="s">
        <v>23</v>
      </c>
      <c r="D224" s="80" t="s">
        <v>100</v>
      </c>
      <c r="E224" s="23">
        <v>105159016</v>
      </c>
      <c r="F224" s="23">
        <v>78802916</v>
      </c>
      <c r="G224" s="23">
        <f t="shared" si="22"/>
        <v>38013368</v>
      </c>
      <c r="H224" s="23">
        <v>26356100</v>
      </c>
      <c r="I224" s="23">
        <v>40789548</v>
      </c>
      <c r="J224" s="23">
        <v>6922891</v>
      </c>
      <c r="K224" s="23">
        <v>6922891</v>
      </c>
      <c r="L224" s="24"/>
      <c r="M224" s="31">
        <f t="shared" si="20"/>
        <v>0.38788445871345922</v>
      </c>
      <c r="N224" s="31">
        <f t="shared" si="21"/>
        <v>6.5832595847036074E-2</v>
      </c>
    </row>
    <row r="225" spans="1:14" ht="67.5">
      <c r="A225" s="20" t="s">
        <v>35</v>
      </c>
      <c r="B225" s="21" t="s">
        <v>99</v>
      </c>
      <c r="C225" s="22" t="s">
        <v>18</v>
      </c>
      <c r="D225" s="80" t="s">
        <v>100</v>
      </c>
      <c r="E225" s="23">
        <v>5535482325</v>
      </c>
      <c r="F225" s="23">
        <v>5535482325</v>
      </c>
      <c r="G225" s="23">
        <f t="shared" si="22"/>
        <v>1999815937</v>
      </c>
      <c r="H225" s="23">
        <v>0</v>
      </c>
      <c r="I225" s="23">
        <v>3535666388</v>
      </c>
      <c r="J225" s="23">
        <v>644751486</v>
      </c>
      <c r="K225" s="23">
        <v>644751486</v>
      </c>
      <c r="L225" s="24"/>
      <c r="M225" s="31">
        <f t="shared" si="20"/>
        <v>0.63872778927173257</v>
      </c>
      <c r="N225" s="31">
        <f t="shared" si="21"/>
        <v>0.11647611683052389</v>
      </c>
    </row>
    <row r="226" spans="1:14" ht="33.75">
      <c r="A226" s="20" t="s">
        <v>35</v>
      </c>
      <c r="B226" s="21" t="s">
        <v>103</v>
      </c>
      <c r="C226" s="22" t="s">
        <v>18</v>
      </c>
      <c r="D226" s="80" t="s">
        <v>104</v>
      </c>
      <c r="E226" s="23">
        <v>1126094998</v>
      </c>
      <c r="F226" s="23">
        <v>1066084150</v>
      </c>
      <c r="G226" s="23">
        <f t="shared" si="22"/>
        <v>145243799</v>
      </c>
      <c r="H226" s="23">
        <v>60010848</v>
      </c>
      <c r="I226" s="23">
        <v>920840351</v>
      </c>
      <c r="J226" s="23">
        <v>164114370</v>
      </c>
      <c r="K226" s="23">
        <v>164114370</v>
      </c>
      <c r="L226" s="24"/>
      <c r="M226" s="31">
        <f t="shared" si="20"/>
        <v>0.81772883516529038</v>
      </c>
      <c r="N226" s="31">
        <f t="shared" si="21"/>
        <v>0.14573758900579009</v>
      </c>
    </row>
    <row r="227" spans="1:14" ht="33.75">
      <c r="A227" s="20" t="s">
        <v>35</v>
      </c>
      <c r="B227" s="21" t="s">
        <v>105</v>
      </c>
      <c r="C227" s="22" t="s">
        <v>18</v>
      </c>
      <c r="D227" s="80" t="s">
        <v>106</v>
      </c>
      <c r="E227" s="23">
        <v>72041476</v>
      </c>
      <c r="F227" s="23">
        <v>58175784</v>
      </c>
      <c r="G227" s="23">
        <f t="shared" si="22"/>
        <v>52165767</v>
      </c>
      <c r="H227" s="23">
        <v>13865692</v>
      </c>
      <c r="I227" s="23">
        <v>6010017</v>
      </c>
      <c r="J227" s="23">
        <v>1613657</v>
      </c>
      <c r="K227" s="23">
        <v>1613657</v>
      </c>
      <c r="L227" s="24"/>
      <c r="M227" s="31">
        <f t="shared" si="20"/>
        <v>8.342440124352811E-2</v>
      </c>
      <c r="N227" s="31">
        <f t="shared" si="21"/>
        <v>2.2398999709556201E-2</v>
      </c>
    </row>
    <row r="228" spans="1:14" ht="20.100000000000001" customHeight="1">
      <c r="A228" s="47" t="s">
        <v>128</v>
      </c>
      <c r="B228" s="48"/>
      <c r="C228" s="52"/>
      <c r="D228" s="82"/>
      <c r="E228" s="49">
        <f>E213+E214+E215+E216+E217+E218+E219+E220+E221+E222+E223+E224+E225+E226+E227</f>
        <v>103473562220</v>
      </c>
      <c r="F228" s="49">
        <f t="shared" ref="F228:K228" si="24">F213+F214+F215+F216+F217+F218+F219+F220+F221+F222+F223+F224+F225+F226+F227</f>
        <v>68195349065</v>
      </c>
      <c r="G228" s="49">
        <f t="shared" si="24"/>
        <v>3550976221</v>
      </c>
      <c r="H228" s="49">
        <f t="shared" si="24"/>
        <v>35278213155</v>
      </c>
      <c r="I228" s="49">
        <f t="shared" si="24"/>
        <v>64644372844</v>
      </c>
      <c r="J228" s="49">
        <f t="shared" si="24"/>
        <v>15555558750.790001</v>
      </c>
      <c r="K228" s="49">
        <f t="shared" si="24"/>
        <v>15555558750.790001</v>
      </c>
      <c r="L228" s="50"/>
      <c r="M228" s="51">
        <f t="shared" si="20"/>
        <v>0.62474289525817772</v>
      </c>
      <c r="N228" s="51">
        <f t="shared" si="21"/>
        <v>0.15033365448187236</v>
      </c>
    </row>
    <row r="229" spans="1:14" ht="22.5">
      <c r="A229" s="20" t="s">
        <v>36</v>
      </c>
      <c r="B229" s="21" t="s">
        <v>69</v>
      </c>
      <c r="C229" s="22" t="s">
        <v>18</v>
      </c>
      <c r="D229" s="80" t="s">
        <v>70</v>
      </c>
      <c r="E229" s="23">
        <v>42329603</v>
      </c>
      <c r="F229" s="23">
        <v>27165549</v>
      </c>
      <c r="G229" s="23">
        <f t="shared" si="22"/>
        <v>0</v>
      </c>
      <c r="H229" s="23">
        <v>15164054</v>
      </c>
      <c r="I229" s="23">
        <v>27165549</v>
      </c>
      <c r="J229" s="23">
        <v>27104440</v>
      </c>
      <c r="K229" s="23">
        <v>27104440</v>
      </c>
      <c r="L229" s="24"/>
      <c r="M229" s="31">
        <f t="shared" si="20"/>
        <v>0.64176243278256118</v>
      </c>
      <c r="N229" s="31">
        <f t="shared" si="21"/>
        <v>0.64031878588608548</v>
      </c>
    </row>
    <row r="230" spans="1:14" ht="22.5">
      <c r="A230" s="20" t="s">
        <v>36</v>
      </c>
      <c r="B230" s="21" t="s">
        <v>71</v>
      </c>
      <c r="C230" s="22" t="s">
        <v>18</v>
      </c>
      <c r="D230" s="80" t="s">
        <v>72</v>
      </c>
      <c r="E230" s="23">
        <v>469270245</v>
      </c>
      <c r="F230" s="23">
        <v>299797249</v>
      </c>
      <c r="G230" s="23">
        <f t="shared" si="22"/>
        <v>136347614</v>
      </c>
      <c r="H230" s="23">
        <v>169472996</v>
      </c>
      <c r="I230" s="23">
        <v>163449635</v>
      </c>
      <c r="J230" s="23">
        <v>83890882</v>
      </c>
      <c r="K230" s="23">
        <v>83890882</v>
      </c>
      <c r="L230" s="24"/>
      <c r="M230" s="31">
        <f t="shared" si="20"/>
        <v>0.34830598517917966</v>
      </c>
      <c r="N230" s="31">
        <f t="shared" si="21"/>
        <v>0.17876880729993866</v>
      </c>
    </row>
    <row r="231" spans="1:14" ht="45">
      <c r="A231" s="20" t="s">
        <v>36</v>
      </c>
      <c r="B231" s="21" t="s">
        <v>85</v>
      </c>
      <c r="C231" s="22" t="s">
        <v>18</v>
      </c>
      <c r="D231" s="80" t="s">
        <v>86</v>
      </c>
      <c r="E231" s="23">
        <v>231702550</v>
      </c>
      <c r="F231" s="23">
        <v>118537338</v>
      </c>
      <c r="G231" s="23">
        <f t="shared" si="22"/>
        <v>27433900</v>
      </c>
      <c r="H231" s="23">
        <v>113165212</v>
      </c>
      <c r="I231" s="23">
        <v>91103438</v>
      </c>
      <c r="J231" s="23">
        <v>11538683</v>
      </c>
      <c r="K231" s="23">
        <v>11538683</v>
      </c>
      <c r="L231" s="24"/>
      <c r="M231" s="31">
        <f t="shared" si="20"/>
        <v>0.39319134813147288</v>
      </c>
      <c r="N231" s="31">
        <f t="shared" si="21"/>
        <v>4.9799551191818996E-2</v>
      </c>
    </row>
    <row r="232" spans="1:14" ht="45">
      <c r="A232" s="20" t="s">
        <v>36</v>
      </c>
      <c r="B232" s="21" t="s">
        <v>87</v>
      </c>
      <c r="C232" s="22" t="s">
        <v>18</v>
      </c>
      <c r="D232" s="80" t="s">
        <v>88</v>
      </c>
      <c r="E232" s="23">
        <v>35197556</v>
      </c>
      <c r="F232" s="23">
        <v>32412154</v>
      </c>
      <c r="G232" s="23">
        <f t="shared" si="22"/>
        <v>0</v>
      </c>
      <c r="H232" s="23">
        <v>2785402</v>
      </c>
      <c r="I232" s="23">
        <v>32412154</v>
      </c>
      <c r="J232" s="23">
        <v>7033205</v>
      </c>
      <c r="K232" s="23">
        <v>7033205</v>
      </c>
      <c r="L232" s="24"/>
      <c r="M232" s="31">
        <f t="shared" si="20"/>
        <v>0.92086376679108062</v>
      </c>
      <c r="N232" s="31">
        <f t="shared" si="21"/>
        <v>0.19982083415109844</v>
      </c>
    </row>
    <row r="233" spans="1:14" ht="22.5">
      <c r="A233" s="20" t="s">
        <v>36</v>
      </c>
      <c r="B233" s="21" t="s">
        <v>91</v>
      </c>
      <c r="C233" s="22" t="s">
        <v>20</v>
      </c>
      <c r="D233" s="80" t="s">
        <v>92</v>
      </c>
      <c r="E233" s="23">
        <v>622087994</v>
      </c>
      <c r="F233" s="23">
        <v>622087994</v>
      </c>
      <c r="G233" s="23">
        <f t="shared" si="22"/>
        <v>0</v>
      </c>
      <c r="H233" s="23">
        <v>0</v>
      </c>
      <c r="I233" s="23">
        <v>622087994</v>
      </c>
      <c r="J233" s="23">
        <v>613334449</v>
      </c>
      <c r="K233" s="23">
        <v>613334449</v>
      </c>
      <c r="L233" s="24"/>
      <c r="M233" s="31">
        <f t="shared" si="20"/>
        <v>1</v>
      </c>
      <c r="N233" s="31">
        <f t="shared" si="21"/>
        <v>0.985928767176947</v>
      </c>
    </row>
    <row r="234" spans="1:14" ht="22.5">
      <c r="A234" s="20" t="s">
        <v>36</v>
      </c>
      <c r="B234" s="21" t="s">
        <v>91</v>
      </c>
      <c r="C234" s="22" t="s">
        <v>18</v>
      </c>
      <c r="D234" s="80" t="s">
        <v>92</v>
      </c>
      <c r="E234" s="23">
        <v>81192083129</v>
      </c>
      <c r="F234" s="23">
        <v>81122194156</v>
      </c>
      <c r="G234" s="23">
        <f t="shared" si="22"/>
        <v>584690</v>
      </c>
      <c r="H234" s="23">
        <v>69888973</v>
      </c>
      <c r="I234" s="23">
        <v>81121609466</v>
      </c>
      <c r="J234" s="23">
        <v>35711464296</v>
      </c>
      <c r="K234" s="23">
        <v>35711464296</v>
      </c>
      <c r="L234" s="24"/>
      <c r="M234" s="31">
        <f t="shared" si="20"/>
        <v>0.99913201311896349</v>
      </c>
      <c r="N234" s="31">
        <f t="shared" si="21"/>
        <v>0.43983924195245411</v>
      </c>
    </row>
    <row r="235" spans="1:14" ht="33.75">
      <c r="A235" s="20" t="s">
        <v>36</v>
      </c>
      <c r="B235" s="21" t="s">
        <v>93</v>
      </c>
      <c r="C235" s="22" t="s">
        <v>23</v>
      </c>
      <c r="D235" s="80" t="s">
        <v>94</v>
      </c>
      <c r="E235" s="23">
        <v>2662969600</v>
      </c>
      <c r="F235" s="23">
        <v>2657350014</v>
      </c>
      <c r="G235" s="23">
        <f t="shared" si="22"/>
        <v>2628309600</v>
      </c>
      <c r="H235" s="23">
        <v>5619586</v>
      </c>
      <c r="I235" s="23">
        <v>29040414</v>
      </c>
      <c r="J235" s="23">
        <v>4681133</v>
      </c>
      <c r="K235" s="23">
        <v>4681133</v>
      </c>
      <c r="L235" s="24"/>
      <c r="M235" s="31">
        <f t="shared" si="20"/>
        <v>1.0905274322320465E-2</v>
      </c>
      <c r="N235" s="31">
        <f t="shared" si="21"/>
        <v>1.7578619748419208E-3</v>
      </c>
    </row>
    <row r="236" spans="1:14" ht="56.25">
      <c r="A236" s="20" t="s">
        <v>36</v>
      </c>
      <c r="B236" s="21" t="s">
        <v>95</v>
      </c>
      <c r="C236" s="22" t="s">
        <v>22</v>
      </c>
      <c r="D236" s="80" t="s">
        <v>96</v>
      </c>
      <c r="E236" s="23">
        <v>5614798073</v>
      </c>
      <c r="F236" s="23">
        <v>5314075620</v>
      </c>
      <c r="G236" s="23">
        <f t="shared" si="22"/>
        <v>28946599</v>
      </c>
      <c r="H236" s="23">
        <v>300722453</v>
      </c>
      <c r="I236" s="23">
        <v>5285129021</v>
      </c>
      <c r="J236" s="23">
        <v>804150005</v>
      </c>
      <c r="K236" s="23">
        <v>804150005</v>
      </c>
      <c r="L236" s="24"/>
      <c r="M236" s="31">
        <f t="shared" si="20"/>
        <v>0.94128567978512234</v>
      </c>
      <c r="N236" s="31">
        <f t="shared" si="21"/>
        <v>0.14321975510872481</v>
      </c>
    </row>
    <row r="237" spans="1:14" ht="56.25">
      <c r="A237" s="20" t="s">
        <v>36</v>
      </c>
      <c r="B237" s="21" t="s">
        <v>95</v>
      </c>
      <c r="C237" s="22" t="s">
        <v>23</v>
      </c>
      <c r="D237" s="80" t="s">
        <v>96</v>
      </c>
      <c r="E237" s="23">
        <v>7141142153</v>
      </c>
      <c r="F237" s="23">
        <v>6929965792</v>
      </c>
      <c r="G237" s="23">
        <f t="shared" si="22"/>
        <v>3408910838</v>
      </c>
      <c r="H237" s="23">
        <v>211176361</v>
      </c>
      <c r="I237" s="23">
        <v>3521054954</v>
      </c>
      <c r="J237" s="23">
        <v>996789674</v>
      </c>
      <c r="K237" s="23">
        <v>996789674</v>
      </c>
      <c r="L237" s="24"/>
      <c r="M237" s="31">
        <f t="shared" si="20"/>
        <v>0.49306607802517999</v>
      </c>
      <c r="N237" s="31">
        <f t="shared" si="21"/>
        <v>0.13958406829658862</v>
      </c>
    </row>
    <row r="238" spans="1:14" ht="56.25">
      <c r="A238" s="20" t="s">
        <v>36</v>
      </c>
      <c r="B238" s="21" t="s">
        <v>97</v>
      </c>
      <c r="C238" s="22" t="s">
        <v>23</v>
      </c>
      <c r="D238" s="80" t="s">
        <v>98</v>
      </c>
      <c r="E238" s="23">
        <v>608565160</v>
      </c>
      <c r="F238" s="23">
        <v>606269617</v>
      </c>
      <c r="G238" s="23">
        <f t="shared" si="22"/>
        <v>217791400</v>
      </c>
      <c r="H238" s="23">
        <v>2295543</v>
      </c>
      <c r="I238" s="23">
        <v>388478217</v>
      </c>
      <c r="J238" s="23">
        <v>9392828</v>
      </c>
      <c r="K238" s="23">
        <v>9392828</v>
      </c>
      <c r="L238" s="24"/>
      <c r="M238" s="31">
        <f t="shared" si="20"/>
        <v>0.63835106334381675</v>
      </c>
      <c r="N238" s="31">
        <f t="shared" si="21"/>
        <v>1.5434383394540693E-2</v>
      </c>
    </row>
    <row r="239" spans="1:14" ht="67.5">
      <c r="A239" s="20" t="s">
        <v>36</v>
      </c>
      <c r="B239" s="21" t="s">
        <v>99</v>
      </c>
      <c r="C239" s="22" t="s">
        <v>23</v>
      </c>
      <c r="D239" s="80" t="s">
        <v>100</v>
      </c>
      <c r="E239" s="23">
        <v>303787629</v>
      </c>
      <c r="F239" s="23">
        <v>296423741</v>
      </c>
      <c r="G239" s="23">
        <f t="shared" si="22"/>
        <v>0</v>
      </c>
      <c r="H239" s="23">
        <v>7363888</v>
      </c>
      <c r="I239" s="23">
        <v>296423741</v>
      </c>
      <c r="J239" s="23">
        <v>31166745</v>
      </c>
      <c r="K239" s="23">
        <v>31166745</v>
      </c>
      <c r="L239" s="24"/>
      <c r="M239" s="31">
        <f t="shared" si="20"/>
        <v>0.9757597502431542</v>
      </c>
      <c r="N239" s="31">
        <f t="shared" si="21"/>
        <v>0.10259385842206234</v>
      </c>
    </row>
    <row r="240" spans="1:14" ht="33.75">
      <c r="A240" s="20" t="s">
        <v>36</v>
      </c>
      <c r="B240" s="21" t="s">
        <v>103</v>
      </c>
      <c r="C240" s="22" t="s">
        <v>18</v>
      </c>
      <c r="D240" s="80" t="s">
        <v>104</v>
      </c>
      <c r="E240" s="23">
        <v>950171230</v>
      </c>
      <c r="F240" s="23">
        <v>866804705</v>
      </c>
      <c r="G240" s="23">
        <f t="shared" si="22"/>
        <v>14500000</v>
      </c>
      <c r="H240" s="23">
        <v>83366525</v>
      </c>
      <c r="I240" s="23">
        <v>852304705</v>
      </c>
      <c r="J240" s="23">
        <v>209834024</v>
      </c>
      <c r="K240" s="23">
        <v>209834024</v>
      </c>
      <c r="L240" s="24"/>
      <c r="M240" s="31">
        <f t="shared" si="20"/>
        <v>0.89700116998911872</v>
      </c>
      <c r="N240" s="31">
        <f t="shared" si="21"/>
        <v>0.22083811567310874</v>
      </c>
    </row>
    <row r="241" spans="1:14" ht="33.75">
      <c r="A241" s="20" t="s">
        <v>36</v>
      </c>
      <c r="B241" s="21" t="s">
        <v>105</v>
      </c>
      <c r="C241" s="22" t="s">
        <v>18</v>
      </c>
      <c r="D241" s="80" t="s">
        <v>106</v>
      </c>
      <c r="E241" s="23">
        <v>101674249</v>
      </c>
      <c r="F241" s="23">
        <v>76338748</v>
      </c>
      <c r="G241" s="23">
        <f t="shared" si="22"/>
        <v>51789</v>
      </c>
      <c r="H241" s="23">
        <v>25335501</v>
      </c>
      <c r="I241" s="23">
        <v>76286959</v>
      </c>
      <c r="J241" s="23">
        <v>7642659</v>
      </c>
      <c r="K241" s="23">
        <v>7642659</v>
      </c>
      <c r="L241" s="24"/>
      <c r="M241" s="31">
        <f t="shared" si="20"/>
        <v>0.75030757296274697</v>
      </c>
      <c r="N241" s="31">
        <f t="shared" si="21"/>
        <v>7.5168089021242737E-2</v>
      </c>
    </row>
    <row r="242" spans="1:14" ht="20.100000000000001" customHeight="1">
      <c r="A242" s="47" t="s">
        <v>129</v>
      </c>
      <c r="B242" s="48"/>
      <c r="C242" s="52"/>
      <c r="D242" s="82"/>
      <c r="E242" s="49">
        <f>E229+E230+E231+E232+E233+E234+E235+E236+E237+E238+E239+E240+E241</f>
        <v>99975779171</v>
      </c>
      <c r="F242" s="49">
        <f t="shared" ref="F242:K242" si="25">F229+F230+F231+F232+F233+F234+F235+F236+F237+F238+F239+F240+F241</f>
        <v>98969422677</v>
      </c>
      <c r="G242" s="49">
        <f t="shared" si="25"/>
        <v>6462876430</v>
      </c>
      <c r="H242" s="49">
        <f t="shared" si="25"/>
        <v>1006356494</v>
      </c>
      <c r="I242" s="49">
        <f t="shared" si="25"/>
        <v>92506546247</v>
      </c>
      <c r="J242" s="49">
        <f t="shared" si="25"/>
        <v>38518023023</v>
      </c>
      <c r="K242" s="49">
        <f t="shared" si="25"/>
        <v>38518023023</v>
      </c>
      <c r="L242" s="50"/>
      <c r="M242" s="51">
        <f t="shared" si="20"/>
        <v>0.92528957527578237</v>
      </c>
      <c r="N242" s="51">
        <f t="shared" si="21"/>
        <v>0.38527354667692287</v>
      </c>
    </row>
    <row r="243" spans="1:14" ht="22.5">
      <c r="A243" s="20" t="s">
        <v>37</v>
      </c>
      <c r="B243" s="21" t="s">
        <v>69</v>
      </c>
      <c r="C243" s="22" t="s">
        <v>18</v>
      </c>
      <c r="D243" s="80" t="s">
        <v>70</v>
      </c>
      <c r="E243" s="23">
        <v>79396140</v>
      </c>
      <c r="F243" s="23">
        <v>79287169.629999995</v>
      </c>
      <c r="G243" s="23">
        <f t="shared" si="22"/>
        <v>70858161.069999993</v>
      </c>
      <c r="H243" s="23">
        <v>108970.37</v>
      </c>
      <c r="I243" s="23">
        <v>8429008.5600000005</v>
      </c>
      <c r="J243" s="23">
        <v>6587086.3700000001</v>
      </c>
      <c r="K243" s="23">
        <v>6587086.3700000001</v>
      </c>
      <c r="L243" s="24"/>
      <c r="M243" s="31">
        <f t="shared" si="20"/>
        <v>0.10616395910430911</v>
      </c>
      <c r="N243" s="31">
        <f t="shared" si="21"/>
        <v>8.2964818818647854E-2</v>
      </c>
    </row>
    <row r="244" spans="1:14" ht="22.5">
      <c r="A244" s="20" t="s">
        <v>37</v>
      </c>
      <c r="B244" s="21" t="s">
        <v>71</v>
      </c>
      <c r="C244" s="22" t="s">
        <v>18</v>
      </c>
      <c r="D244" s="80" t="s">
        <v>72</v>
      </c>
      <c r="E244" s="23">
        <v>253973337</v>
      </c>
      <c r="F244" s="23">
        <v>126328716.22</v>
      </c>
      <c r="G244" s="23">
        <f t="shared" si="22"/>
        <v>75451539.890000001</v>
      </c>
      <c r="H244" s="23">
        <v>127644620.78</v>
      </c>
      <c r="I244" s="23">
        <v>50877176.329999998</v>
      </c>
      <c r="J244" s="23">
        <v>48303041.229999997</v>
      </c>
      <c r="K244" s="23">
        <v>48303041.229999997</v>
      </c>
      <c r="L244" s="24"/>
      <c r="M244" s="31">
        <f t="shared" si="20"/>
        <v>0.20032487240973645</v>
      </c>
      <c r="N244" s="31">
        <f t="shared" si="21"/>
        <v>0.19018941830889907</v>
      </c>
    </row>
    <row r="245" spans="1:14" ht="45">
      <c r="A245" s="20" t="s">
        <v>37</v>
      </c>
      <c r="B245" s="21" t="s">
        <v>85</v>
      </c>
      <c r="C245" s="22" t="s">
        <v>18</v>
      </c>
      <c r="D245" s="80" t="s">
        <v>86</v>
      </c>
      <c r="E245" s="23">
        <v>226484263</v>
      </c>
      <c r="F245" s="23">
        <v>130525800</v>
      </c>
      <c r="G245" s="23">
        <f t="shared" si="22"/>
        <v>121259067</v>
      </c>
      <c r="H245" s="23">
        <v>95958463</v>
      </c>
      <c r="I245" s="23">
        <v>9266733</v>
      </c>
      <c r="J245" s="23">
        <v>2388333</v>
      </c>
      <c r="K245" s="23">
        <v>2388333</v>
      </c>
      <c r="L245" s="24"/>
      <c r="M245" s="31">
        <f t="shared" si="20"/>
        <v>4.0915571250970319E-2</v>
      </c>
      <c r="N245" s="31">
        <f t="shared" si="21"/>
        <v>1.0545249229965262E-2</v>
      </c>
    </row>
    <row r="246" spans="1:14" ht="45">
      <c r="A246" s="20" t="s">
        <v>37</v>
      </c>
      <c r="B246" s="21" t="s">
        <v>87</v>
      </c>
      <c r="C246" s="22" t="s">
        <v>18</v>
      </c>
      <c r="D246" s="80" t="s">
        <v>88</v>
      </c>
      <c r="E246" s="23">
        <v>49662643</v>
      </c>
      <c r="F246" s="23">
        <v>47878577</v>
      </c>
      <c r="G246" s="23">
        <f t="shared" si="22"/>
        <v>28652334</v>
      </c>
      <c r="H246" s="23">
        <v>1784066</v>
      </c>
      <c r="I246" s="23">
        <v>19226243</v>
      </c>
      <c r="J246" s="23">
        <v>8937932</v>
      </c>
      <c r="K246" s="23">
        <v>8937932</v>
      </c>
      <c r="L246" s="24"/>
      <c r="M246" s="31">
        <f t="shared" si="20"/>
        <v>0.38713692704594882</v>
      </c>
      <c r="N246" s="31">
        <f t="shared" si="21"/>
        <v>0.17997294264020544</v>
      </c>
    </row>
    <row r="247" spans="1:14" ht="22.5">
      <c r="A247" s="20" t="s">
        <v>37</v>
      </c>
      <c r="B247" s="21" t="s">
        <v>91</v>
      </c>
      <c r="C247" s="22" t="s">
        <v>20</v>
      </c>
      <c r="D247" s="80" t="s">
        <v>92</v>
      </c>
      <c r="E247" s="23">
        <v>742523914</v>
      </c>
      <c r="F247" s="23">
        <v>0</v>
      </c>
      <c r="G247" s="23">
        <f t="shared" si="22"/>
        <v>0</v>
      </c>
      <c r="H247" s="23">
        <v>742523914</v>
      </c>
      <c r="I247" s="23">
        <v>0</v>
      </c>
      <c r="J247" s="23">
        <v>0</v>
      </c>
      <c r="K247" s="23">
        <v>0</v>
      </c>
      <c r="L247" s="24"/>
      <c r="M247" s="31">
        <f t="shared" si="20"/>
        <v>0</v>
      </c>
      <c r="N247" s="31">
        <f t="shared" si="21"/>
        <v>0</v>
      </c>
    </row>
    <row r="248" spans="1:14" ht="22.5">
      <c r="A248" s="20" t="s">
        <v>37</v>
      </c>
      <c r="B248" s="21" t="s">
        <v>91</v>
      </c>
      <c r="C248" s="22" t="s">
        <v>18</v>
      </c>
      <c r="D248" s="80" t="s">
        <v>92</v>
      </c>
      <c r="E248" s="23">
        <v>119766034254</v>
      </c>
      <c r="F248" s="23">
        <v>67393319826</v>
      </c>
      <c r="G248" s="23">
        <f t="shared" si="22"/>
        <v>6719549656</v>
      </c>
      <c r="H248" s="23">
        <v>52372714428</v>
      </c>
      <c r="I248" s="23">
        <v>60673770170</v>
      </c>
      <c r="J248" s="23">
        <v>14952687768</v>
      </c>
      <c r="K248" s="23">
        <v>14952687768</v>
      </c>
      <c r="L248" s="24"/>
      <c r="M248" s="31">
        <f t="shared" si="20"/>
        <v>0.50660248164619837</v>
      </c>
      <c r="N248" s="31">
        <f t="shared" si="21"/>
        <v>0.12484915160744418</v>
      </c>
    </row>
    <row r="249" spans="1:14" ht="33.75">
      <c r="A249" s="20" t="s">
        <v>37</v>
      </c>
      <c r="B249" s="21" t="s">
        <v>93</v>
      </c>
      <c r="C249" s="22" t="s">
        <v>23</v>
      </c>
      <c r="D249" s="80" t="s">
        <v>94</v>
      </c>
      <c r="E249" s="23">
        <v>768746000</v>
      </c>
      <c r="F249" s="23">
        <v>758746000</v>
      </c>
      <c r="G249" s="23">
        <f t="shared" si="22"/>
        <v>747282000</v>
      </c>
      <c r="H249" s="23">
        <v>10000000</v>
      </c>
      <c r="I249" s="23">
        <v>11464000</v>
      </c>
      <c r="J249" s="23">
        <v>4681133</v>
      </c>
      <c r="K249" s="23">
        <v>4681133</v>
      </c>
      <c r="L249" s="24"/>
      <c r="M249" s="31">
        <f t="shared" si="20"/>
        <v>1.4912597919208685E-2</v>
      </c>
      <c r="N249" s="31">
        <f t="shared" si="21"/>
        <v>6.089310383403621E-3</v>
      </c>
    </row>
    <row r="250" spans="1:14" ht="56.25">
      <c r="A250" s="20" t="s">
        <v>37</v>
      </c>
      <c r="B250" s="21" t="s">
        <v>95</v>
      </c>
      <c r="C250" s="22" t="s">
        <v>22</v>
      </c>
      <c r="D250" s="80" t="s">
        <v>96</v>
      </c>
      <c r="E250" s="23">
        <v>3975457556</v>
      </c>
      <c r="F250" s="23">
        <v>3849035080</v>
      </c>
      <c r="G250" s="23">
        <f t="shared" si="22"/>
        <v>1029047524</v>
      </c>
      <c r="H250" s="23">
        <v>126422476</v>
      </c>
      <c r="I250" s="23">
        <v>2819987556</v>
      </c>
      <c r="J250" s="23">
        <v>485708109</v>
      </c>
      <c r="K250" s="23">
        <v>485708109</v>
      </c>
      <c r="L250" s="24"/>
      <c r="M250" s="31">
        <f t="shared" si="20"/>
        <v>0.70934917962937494</v>
      </c>
      <c r="N250" s="31">
        <f t="shared" si="21"/>
        <v>0.12217665568254905</v>
      </c>
    </row>
    <row r="251" spans="1:14" ht="56.25">
      <c r="A251" s="20" t="s">
        <v>37</v>
      </c>
      <c r="B251" s="21" t="s">
        <v>95</v>
      </c>
      <c r="C251" s="22" t="s">
        <v>23</v>
      </c>
      <c r="D251" s="80" t="s">
        <v>96</v>
      </c>
      <c r="E251" s="23">
        <v>1722258043</v>
      </c>
      <c r="F251" s="23">
        <v>1572619691</v>
      </c>
      <c r="G251" s="23">
        <f t="shared" si="22"/>
        <v>32606597</v>
      </c>
      <c r="H251" s="23">
        <v>149638352</v>
      </c>
      <c r="I251" s="23">
        <v>1540013094</v>
      </c>
      <c r="J251" s="23">
        <v>248808825</v>
      </c>
      <c r="K251" s="23">
        <v>248808825</v>
      </c>
      <c r="L251" s="24"/>
      <c r="M251" s="31">
        <f t="shared" si="20"/>
        <v>0.89418255310769368</v>
      </c>
      <c r="N251" s="31">
        <f t="shared" si="21"/>
        <v>0.14446663553772704</v>
      </c>
    </row>
    <row r="252" spans="1:14" ht="56.25">
      <c r="A252" s="20" t="s">
        <v>37</v>
      </c>
      <c r="B252" s="21" t="s">
        <v>97</v>
      </c>
      <c r="C252" s="22" t="s">
        <v>23</v>
      </c>
      <c r="D252" s="80" t="s">
        <v>98</v>
      </c>
      <c r="E252" s="23">
        <v>1242346040</v>
      </c>
      <c r="F252" s="23">
        <v>1241880144</v>
      </c>
      <c r="G252" s="23">
        <f t="shared" si="22"/>
        <v>43537200</v>
      </c>
      <c r="H252" s="23">
        <v>465896</v>
      </c>
      <c r="I252" s="23">
        <v>1198342944</v>
      </c>
      <c r="J252" s="23">
        <v>6542254</v>
      </c>
      <c r="K252" s="23">
        <v>6542254</v>
      </c>
      <c r="L252" s="24"/>
      <c r="M252" s="31">
        <f t="shared" si="20"/>
        <v>0.96458064453604242</v>
      </c>
      <c r="N252" s="31">
        <f t="shared" si="21"/>
        <v>5.2660480971952065E-3</v>
      </c>
    </row>
    <row r="253" spans="1:14" ht="67.5">
      <c r="A253" s="20" t="s">
        <v>37</v>
      </c>
      <c r="B253" s="21" t="s">
        <v>99</v>
      </c>
      <c r="C253" s="22" t="s">
        <v>23</v>
      </c>
      <c r="D253" s="80" t="s">
        <v>100</v>
      </c>
      <c r="E253" s="23">
        <v>800316542</v>
      </c>
      <c r="F253" s="23">
        <v>163926791</v>
      </c>
      <c r="G253" s="23">
        <f t="shared" si="22"/>
        <v>100821404</v>
      </c>
      <c r="H253" s="23">
        <v>636389751</v>
      </c>
      <c r="I253" s="23">
        <v>63105387</v>
      </c>
      <c r="J253" s="23">
        <v>23014211.93</v>
      </c>
      <c r="K253" s="23">
        <v>23014211.93</v>
      </c>
      <c r="L253" s="24"/>
      <c r="M253" s="31">
        <f t="shared" si="20"/>
        <v>7.8850534367687727E-2</v>
      </c>
      <c r="N253" s="31">
        <f t="shared" si="21"/>
        <v>2.8756386657318399E-2</v>
      </c>
    </row>
    <row r="254" spans="1:14" ht="67.5">
      <c r="A254" s="20" t="s">
        <v>37</v>
      </c>
      <c r="B254" s="21" t="s">
        <v>99</v>
      </c>
      <c r="C254" s="22" t="s">
        <v>18</v>
      </c>
      <c r="D254" s="80" t="s">
        <v>100</v>
      </c>
      <c r="E254" s="23">
        <v>12559938626</v>
      </c>
      <c r="F254" s="23">
        <v>1582601347</v>
      </c>
      <c r="G254" s="23">
        <f t="shared" si="22"/>
        <v>0</v>
      </c>
      <c r="H254" s="23">
        <v>10977337279</v>
      </c>
      <c r="I254" s="23">
        <v>1582601347</v>
      </c>
      <c r="J254" s="23">
        <v>57738740</v>
      </c>
      <c r="K254" s="23">
        <v>57738740</v>
      </c>
      <c r="L254" s="24"/>
      <c r="M254" s="31">
        <f t="shared" si="20"/>
        <v>0.12600390767227942</v>
      </c>
      <c r="N254" s="31">
        <f t="shared" si="21"/>
        <v>4.5970559028430721E-3</v>
      </c>
    </row>
    <row r="255" spans="1:14" ht="33.75">
      <c r="A255" s="20" t="s">
        <v>37</v>
      </c>
      <c r="B255" s="21" t="s">
        <v>103</v>
      </c>
      <c r="C255" s="22" t="s">
        <v>18</v>
      </c>
      <c r="D255" s="80" t="s">
        <v>104</v>
      </c>
      <c r="E255" s="23">
        <v>439182634</v>
      </c>
      <c r="F255" s="23">
        <v>261332653</v>
      </c>
      <c r="G255" s="23">
        <f t="shared" si="22"/>
        <v>103229230</v>
      </c>
      <c r="H255" s="23">
        <v>177849981</v>
      </c>
      <c r="I255" s="23">
        <v>158103423</v>
      </c>
      <c r="J255" s="23">
        <v>43273231</v>
      </c>
      <c r="K255" s="23">
        <v>43273231</v>
      </c>
      <c r="L255" s="24"/>
      <c r="M255" s="31">
        <f t="shared" si="20"/>
        <v>0.3599947055283611</v>
      </c>
      <c r="N255" s="31">
        <f t="shared" si="21"/>
        <v>9.8531288921592464E-2</v>
      </c>
    </row>
    <row r="256" spans="1:14" ht="33.75">
      <c r="A256" s="20" t="s">
        <v>37</v>
      </c>
      <c r="B256" s="21" t="s">
        <v>105</v>
      </c>
      <c r="C256" s="22" t="s">
        <v>18</v>
      </c>
      <c r="D256" s="80" t="s">
        <v>106</v>
      </c>
      <c r="E256" s="23">
        <v>95092476</v>
      </c>
      <c r="F256" s="23">
        <v>26597211</v>
      </c>
      <c r="G256" s="23">
        <f t="shared" si="22"/>
        <v>10377745</v>
      </c>
      <c r="H256" s="23">
        <v>68495265</v>
      </c>
      <c r="I256" s="23">
        <v>16219466</v>
      </c>
      <c r="J256" s="23">
        <v>3578184</v>
      </c>
      <c r="K256" s="23">
        <v>3578184</v>
      </c>
      <c r="L256" s="24"/>
      <c r="M256" s="31">
        <f t="shared" si="20"/>
        <v>0.1705651875128375</v>
      </c>
      <c r="N256" s="31">
        <f t="shared" si="21"/>
        <v>3.7628465999770579E-2</v>
      </c>
    </row>
    <row r="257" spans="1:14" ht="20.100000000000001" customHeight="1">
      <c r="A257" s="47" t="s">
        <v>130</v>
      </c>
      <c r="B257" s="48"/>
      <c r="C257" s="52"/>
      <c r="D257" s="82"/>
      <c r="E257" s="49">
        <f>E243+E244+E245+E246+E247+E248+E249+E250+E251+E252+E253+E254+E255+E256</f>
        <v>142721412468</v>
      </c>
      <c r="F257" s="49">
        <f t="shared" ref="F257:K257" si="26">F243+F244+F245+F246+F247+F248+F249+F250+F251+F252+F253+F254+F255+F256</f>
        <v>77234079005.850006</v>
      </c>
      <c r="G257" s="49">
        <f t="shared" si="26"/>
        <v>9082672457.9599991</v>
      </c>
      <c r="H257" s="49">
        <f t="shared" si="26"/>
        <v>65487333462.150002</v>
      </c>
      <c r="I257" s="49">
        <f t="shared" si="26"/>
        <v>68151406547.889999</v>
      </c>
      <c r="J257" s="49">
        <f t="shared" si="26"/>
        <v>15892248848.530001</v>
      </c>
      <c r="K257" s="49">
        <f t="shared" si="26"/>
        <v>15892248848.530001</v>
      </c>
      <c r="L257" s="50"/>
      <c r="M257" s="51">
        <f t="shared" si="20"/>
        <v>0.47751353752311293</v>
      </c>
      <c r="N257" s="51">
        <f t="shared" si="21"/>
        <v>0.1113515384532314</v>
      </c>
    </row>
    <row r="258" spans="1:14" ht="22.5">
      <c r="A258" s="20" t="s">
        <v>38</v>
      </c>
      <c r="B258" s="21" t="s">
        <v>69</v>
      </c>
      <c r="C258" s="22" t="s">
        <v>18</v>
      </c>
      <c r="D258" s="80" t="s">
        <v>70</v>
      </c>
      <c r="E258" s="23">
        <v>37264875</v>
      </c>
      <c r="F258" s="23">
        <v>34165017.939999998</v>
      </c>
      <c r="G258" s="23">
        <f t="shared" si="22"/>
        <v>0</v>
      </c>
      <c r="H258" s="23">
        <v>3099857.06</v>
      </c>
      <c r="I258" s="23">
        <v>34165017.939999998</v>
      </c>
      <c r="J258" s="23">
        <v>34155921.359999999</v>
      </c>
      <c r="K258" s="23">
        <v>34155921.359999999</v>
      </c>
      <c r="L258" s="24"/>
      <c r="M258" s="31">
        <f t="shared" si="20"/>
        <v>0.91681557874540032</v>
      </c>
      <c r="N258" s="31">
        <f t="shared" si="21"/>
        <v>0.91657147273404238</v>
      </c>
    </row>
    <row r="259" spans="1:14" ht="22.5">
      <c r="A259" s="20" t="s">
        <v>38</v>
      </c>
      <c r="B259" s="21" t="s">
        <v>71</v>
      </c>
      <c r="C259" s="22" t="s">
        <v>18</v>
      </c>
      <c r="D259" s="80" t="s">
        <v>72</v>
      </c>
      <c r="E259" s="23">
        <v>432013988</v>
      </c>
      <c r="F259" s="23">
        <v>148051871.43000001</v>
      </c>
      <c r="G259" s="23">
        <f t="shared" si="22"/>
        <v>30431022.590000004</v>
      </c>
      <c r="H259" s="23">
        <v>283962116.56999999</v>
      </c>
      <c r="I259" s="23">
        <v>117620848.84</v>
      </c>
      <c r="J259" s="23">
        <v>86637854.739999995</v>
      </c>
      <c r="K259" s="23">
        <v>86637854.739999995</v>
      </c>
      <c r="L259" s="24"/>
      <c r="M259" s="31">
        <f t="shared" si="20"/>
        <v>0.27226166769396365</v>
      </c>
      <c r="N259" s="31">
        <f t="shared" si="21"/>
        <v>0.20054409613236873</v>
      </c>
    </row>
    <row r="260" spans="1:14" ht="45">
      <c r="A260" s="20" t="s">
        <v>38</v>
      </c>
      <c r="B260" s="21" t="s">
        <v>85</v>
      </c>
      <c r="C260" s="22" t="s">
        <v>18</v>
      </c>
      <c r="D260" s="80" t="s">
        <v>86</v>
      </c>
      <c r="E260" s="23">
        <v>275155790</v>
      </c>
      <c r="F260" s="23">
        <v>154320257</v>
      </c>
      <c r="G260" s="23">
        <f t="shared" si="22"/>
        <v>48640646</v>
      </c>
      <c r="H260" s="23">
        <v>120835533</v>
      </c>
      <c r="I260" s="23">
        <v>105679611</v>
      </c>
      <c r="J260" s="23">
        <v>8312111</v>
      </c>
      <c r="K260" s="23">
        <v>8312111</v>
      </c>
      <c r="L260" s="24"/>
      <c r="M260" s="31">
        <f t="shared" si="20"/>
        <v>0.38407191431443255</v>
      </c>
      <c r="N260" s="31">
        <f t="shared" si="21"/>
        <v>3.0208744653347108E-2</v>
      </c>
    </row>
    <row r="261" spans="1:14" ht="45">
      <c r="A261" s="20" t="s">
        <v>38</v>
      </c>
      <c r="B261" s="21" t="s">
        <v>87</v>
      </c>
      <c r="C261" s="22" t="s">
        <v>18</v>
      </c>
      <c r="D261" s="80" t="s">
        <v>88</v>
      </c>
      <c r="E261" s="23">
        <v>83629143</v>
      </c>
      <c r="F261" s="23">
        <v>79142603</v>
      </c>
      <c r="G261" s="23">
        <f t="shared" si="22"/>
        <v>126508</v>
      </c>
      <c r="H261" s="23">
        <v>4486540</v>
      </c>
      <c r="I261" s="23">
        <v>79016095</v>
      </c>
      <c r="J261" s="23">
        <v>13954039</v>
      </c>
      <c r="K261" s="23">
        <v>13954039</v>
      </c>
      <c r="L261" s="24"/>
      <c r="M261" s="31">
        <f t="shared" ref="M261:M324" si="27">I261/E261</f>
        <v>0.94483922907113849</v>
      </c>
      <c r="N261" s="31">
        <f t="shared" ref="N261:N324" si="28">J261/E261</f>
        <v>0.16685617596248714</v>
      </c>
    </row>
    <row r="262" spans="1:14" ht="22.5">
      <c r="A262" s="20" t="s">
        <v>38</v>
      </c>
      <c r="B262" s="21" t="s">
        <v>91</v>
      </c>
      <c r="C262" s="22" t="s">
        <v>23</v>
      </c>
      <c r="D262" s="80" t="s">
        <v>92</v>
      </c>
      <c r="E262" s="23">
        <v>124449002262</v>
      </c>
      <c r="F262" s="23">
        <v>122808577096</v>
      </c>
      <c r="G262" s="23">
        <f t="shared" ref="G262:G325" si="29">F262-I262</f>
        <v>4870963204</v>
      </c>
      <c r="H262" s="23">
        <v>1640425166</v>
      </c>
      <c r="I262" s="23">
        <v>117937613892</v>
      </c>
      <c r="J262" s="23">
        <v>49480201338</v>
      </c>
      <c r="K262" s="23">
        <v>49480201338</v>
      </c>
      <c r="L262" s="24"/>
      <c r="M262" s="31">
        <f t="shared" si="27"/>
        <v>0.94767825975581788</v>
      </c>
      <c r="N262" s="31">
        <f t="shared" si="28"/>
        <v>0.39759419873716884</v>
      </c>
    </row>
    <row r="263" spans="1:14" ht="22.5">
      <c r="A263" s="20" t="s">
        <v>38</v>
      </c>
      <c r="B263" s="21" t="s">
        <v>91</v>
      </c>
      <c r="C263" s="22" t="s">
        <v>20</v>
      </c>
      <c r="D263" s="80" t="s">
        <v>92</v>
      </c>
      <c r="E263" s="23">
        <v>6583166732</v>
      </c>
      <c r="F263" s="23">
        <v>6459000219</v>
      </c>
      <c r="G263" s="23">
        <f t="shared" si="29"/>
        <v>6066800</v>
      </c>
      <c r="H263" s="23">
        <v>124166513</v>
      </c>
      <c r="I263" s="23">
        <v>6452933419</v>
      </c>
      <c r="J263" s="23">
        <v>751407342</v>
      </c>
      <c r="K263" s="23">
        <v>751407342</v>
      </c>
      <c r="L263" s="24"/>
      <c r="M263" s="31">
        <f t="shared" si="27"/>
        <v>0.98021722397414746</v>
      </c>
      <c r="N263" s="31">
        <f t="shared" si="28"/>
        <v>0.11414071260682146</v>
      </c>
    </row>
    <row r="264" spans="1:14" ht="22.5">
      <c r="A264" s="20" t="s">
        <v>38</v>
      </c>
      <c r="B264" s="21" t="s">
        <v>91</v>
      </c>
      <c r="C264" s="22" t="s">
        <v>18</v>
      </c>
      <c r="D264" s="80" t="s">
        <v>92</v>
      </c>
      <c r="E264" s="23">
        <v>809496245</v>
      </c>
      <c r="F264" s="23">
        <v>776062236</v>
      </c>
      <c r="G264" s="23">
        <f t="shared" si="29"/>
        <v>2392488</v>
      </c>
      <c r="H264" s="23">
        <v>33434009</v>
      </c>
      <c r="I264" s="23">
        <v>773669748</v>
      </c>
      <c r="J264" s="23">
        <v>118219496</v>
      </c>
      <c r="K264" s="23">
        <v>118219496</v>
      </c>
      <c r="L264" s="24"/>
      <c r="M264" s="31">
        <f t="shared" si="27"/>
        <v>0.95574223200998298</v>
      </c>
      <c r="N264" s="31">
        <f t="shared" si="28"/>
        <v>0.14604082073289915</v>
      </c>
    </row>
    <row r="265" spans="1:14" ht="33.75">
      <c r="A265" s="20" t="s">
        <v>38</v>
      </c>
      <c r="B265" s="21" t="s">
        <v>93</v>
      </c>
      <c r="C265" s="22" t="s">
        <v>23</v>
      </c>
      <c r="D265" s="80" t="s">
        <v>94</v>
      </c>
      <c r="E265" s="23">
        <v>1232001040</v>
      </c>
      <c r="F265" s="23">
        <v>1226001040</v>
      </c>
      <c r="G265" s="23">
        <f t="shared" si="29"/>
        <v>1197341040</v>
      </c>
      <c r="H265" s="23">
        <v>6000000</v>
      </c>
      <c r="I265" s="23">
        <v>28660000</v>
      </c>
      <c r="J265" s="23">
        <v>4394533</v>
      </c>
      <c r="K265" s="23">
        <v>4394533</v>
      </c>
      <c r="L265" s="24"/>
      <c r="M265" s="31">
        <f t="shared" si="27"/>
        <v>2.3262967375417151E-2</v>
      </c>
      <c r="N265" s="31">
        <f t="shared" si="28"/>
        <v>3.5669880603347542E-3</v>
      </c>
    </row>
    <row r="266" spans="1:14" ht="56.25">
      <c r="A266" s="20" t="s">
        <v>38</v>
      </c>
      <c r="B266" s="21" t="s">
        <v>95</v>
      </c>
      <c r="C266" s="22" t="s">
        <v>22</v>
      </c>
      <c r="D266" s="80" t="s">
        <v>96</v>
      </c>
      <c r="E266" s="23">
        <v>3514603989</v>
      </c>
      <c r="F266" s="23">
        <v>3506726049</v>
      </c>
      <c r="G266" s="23">
        <f t="shared" si="29"/>
        <v>1547217198</v>
      </c>
      <c r="H266" s="23">
        <v>7877940</v>
      </c>
      <c r="I266" s="23">
        <v>1959508851</v>
      </c>
      <c r="J266" s="23">
        <v>397966767</v>
      </c>
      <c r="K266" s="23">
        <v>397966767</v>
      </c>
      <c r="L266" s="24"/>
      <c r="M266" s="31">
        <f t="shared" si="27"/>
        <v>0.55753332584065418</v>
      </c>
      <c r="N266" s="31">
        <f t="shared" si="28"/>
        <v>0.11323232097998964</v>
      </c>
    </row>
    <row r="267" spans="1:14" ht="56.25">
      <c r="A267" s="20" t="s">
        <v>38</v>
      </c>
      <c r="B267" s="21" t="s">
        <v>95</v>
      </c>
      <c r="C267" s="22" t="s">
        <v>23</v>
      </c>
      <c r="D267" s="80" t="s">
        <v>96</v>
      </c>
      <c r="E267" s="23">
        <v>2992180654</v>
      </c>
      <c r="F267" s="23">
        <v>2778728242</v>
      </c>
      <c r="G267" s="23">
        <f t="shared" si="29"/>
        <v>1695169887</v>
      </c>
      <c r="H267" s="23">
        <v>213452412</v>
      </c>
      <c r="I267" s="23">
        <v>1083558355</v>
      </c>
      <c r="J267" s="23">
        <v>329244857.58999997</v>
      </c>
      <c r="K267" s="23">
        <v>329244857.58999997</v>
      </c>
      <c r="L267" s="24"/>
      <c r="M267" s="31">
        <f t="shared" si="27"/>
        <v>0.3621299915670132</v>
      </c>
      <c r="N267" s="31">
        <f t="shared" si="28"/>
        <v>0.11003508666826638</v>
      </c>
    </row>
    <row r="268" spans="1:14" ht="56.25">
      <c r="A268" s="20" t="s">
        <v>38</v>
      </c>
      <c r="B268" s="21" t="s">
        <v>97</v>
      </c>
      <c r="C268" s="22" t="s">
        <v>23</v>
      </c>
      <c r="D268" s="80" t="s">
        <v>98</v>
      </c>
      <c r="E268" s="23">
        <v>1297879904</v>
      </c>
      <c r="F268" s="23">
        <v>1293393152</v>
      </c>
      <c r="G268" s="23">
        <f t="shared" si="29"/>
        <v>939111409</v>
      </c>
      <c r="H268" s="23">
        <v>4486752</v>
      </c>
      <c r="I268" s="23">
        <v>354281743</v>
      </c>
      <c r="J268" s="23">
        <v>8292064</v>
      </c>
      <c r="K268" s="23">
        <v>8292064</v>
      </c>
      <c r="L268" s="24"/>
      <c r="M268" s="31">
        <f t="shared" si="27"/>
        <v>0.27296958825552475</v>
      </c>
      <c r="N268" s="31">
        <f t="shared" si="28"/>
        <v>6.3889301116723356E-3</v>
      </c>
    </row>
    <row r="269" spans="1:14" ht="67.5">
      <c r="A269" s="20" t="s">
        <v>38</v>
      </c>
      <c r="B269" s="21" t="s">
        <v>99</v>
      </c>
      <c r="C269" s="22" t="s">
        <v>23</v>
      </c>
      <c r="D269" s="80" t="s">
        <v>100</v>
      </c>
      <c r="E269" s="23">
        <v>42182798</v>
      </c>
      <c r="F269" s="23">
        <v>38576488</v>
      </c>
      <c r="G269" s="23">
        <f t="shared" si="29"/>
        <v>7396496</v>
      </c>
      <c r="H269" s="23">
        <v>3606310</v>
      </c>
      <c r="I269" s="23">
        <v>31179992</v>
      </c>
      <c r="J269" s="23">
        <v>3265206</v>
      </c>
      <c r="K269" s="23">
        <v>3265206</v>
      </c>
      <c r="L269" s="24"/>
      <c r="M269" s="31">
        <f t="shared" si="27"/>
        <v>0.73916367520238935</v>
      </c>
      <c r="N269" s="31">
        <f t="shared" si="28"/>
        <v>7.7406102838412941E-2</v>
      </c>
    </row>
    <row r="270" spans="1:14" ht="67.5">
      <c r="A270" s="20" t="s">
        <v>38</v>
      </c>
      <c r="B270" s="21" t="s">
        <v>99</v>
      </c>
      <c r="C270" s="22" t="s">
        <v>18</v>
      </c>
      <c r="D270" s="80" t="s">
        <v>100</v>
      </c>
      <c r="E270" s="23">
        <v>3713517801</v>
      </c>
      <c r="F270" s="23">
        <v>3713517801</v>
      </c>
      <c r="G270" s="23">
        <f t="shared" si="29"/>
        <v>823371905</v>
      </c>
      <c r="H270" s="23">
        <v>0</v>
      </c>
      <c r="I270" s="23">
        <v>2890145896</v>
      </c>
      <c r="J270" s="23">
        <v>108702287</v>
      </c>
      <c r="K270" s="23">
        <v>108702287</v>
      </c>
      <c r="L270" s="24"/>
      <c r="M270" s="31">
        <f t="shared" si="27"/>
        <v>0.7782771083584743</v>
      </c>
      <c r="N270" s="31">
        <f t="shared" si="28"/>
        <v>2.9272052222485093E-2</v>
      </c>
    </row>
    <row r="271" spans="1:14" ht="33.75">
      <c r="A271" s="20" t="s">
        <v>38</v>
      </c>
      <c r="B271" s="21" t="s">
        <v>103</v>
      </c>
      <c r="C271" s="22" t="s">
        <v>18</v>
      </c>
      <c r="D271" s="80" t="s">
        <v>104</v>
      </c>
      <c r="E271" s="23">
        <v>447082931</v>
      </c>
      <c r="F271" s="23">
        <v>358852829</v>
      </c>
      <c r="G271" s="23">
        <f t="shared" si="29"/>
        <v>446526</v>
      </c>
      <c r="H271" s="23">
        <v>88230102</v>
      </c>
      <c r="I271" s="23">
        <v>358406303</v>
      </c>
      <c r="J271" s="23">
        <v>75259120</v>
      </c>
      <c r="K271" s="23">
        <v>75259120</v>
      </c>
      <c r="L271" s="24"/>
      <c r="M271" s="31">
        <f t="shared" si="27"/>
        <v>0.801655080408337</v>
      </c>
      <c r="N271" s="31">
        <f t="shared" si="28"/>
        <v>0.16833369109320795</v>
      </c>
    </row>
    <row r="272" spans="1:14" ht="33.75">
      <c r="A272" s="20" t="s">
        <v>38</v>
      </c>
      <c r="B272" s="21" t="s">
        <v>105</v>
      </c>
      <c r="C272" s="22" t="s">
        <v>18</v>
      </c>
      <c r="D272" s="80" t="s">
        <v>106</v>
      </c>
      <c r="E272" s="23">
        <v>72041476</v>
      </c>
      <c r="F272" s="23">
        <v>56024696</v>
      </c>
      <c r="G272" s="23">
        <f t="shared" si="29"/>
        <v>2531116</v>
      </c>
      <c r="H272" s="23">
        <v>16016780</v>
      </c>
      <c r="I272" s="23">
        <v>53493580</v>
      </c>
      <c r="J272" s="23">
        <v>1334200</v>
      </c>
      <c r="K272" s="23">
        <v>1334200</v>
      </c>
      <c r="L272" s="24"/>
      <c r="M272" s="31">
        <f t="shared" si="27"/>
        <v>0.74253864537700476</v>
      </c>
      <c r="N272" s="31">
        <f t="shared" si="28"/>
        <v>1.8519887071719629E-2</v>
      </c>
    </row>
    <row r="273" spans="1:14" ht="20.100000000000001" customHeight="1">
      <c r="A273" s="47" t="s">
        <v>131</v>
      </c>
      <c r="B273" s="48"/>
      <c r="C273" s="52"/>
      <c r="D273" s="82"/>
      <c r="E273" s="49">
        <f>E258+E259+E260+E261+E262+E263+E264+E265+E266+E267+E268+E269+E270+E271+E272</f>
        <v>145981219628</v>
      </c>
      <c r="F273" s="49">
        <f t="shared" ref="F273:K273" si="30">F258+F259+F260+F261+F262+F263+F264+F265+F266+F267+F268+F269+F270+F271+F272</f>
        <v>143431139597.37</v>
      </c>
      <c r="G273" s="49">
        <f t="shared" si="30"/>
        <v>11171206245.59</v>
      </c>
      <c r="H273" s="49">
        <f t="shared" si="30"/>
        <v>2550080030.6300001</v>
      </c>
      <c r="I273" s="49">
        <f t="shared" si="30"/>
        <v>132259933351.78</v>
      </c>
      <c r="J273" s="49">
        <f t="shared" si="30"/>
        <v>51421347136.689995</v>
      </c>
      <c r="K273" s="49">
        <f t="shared" si="30"/>
        <v>51421347136.689995</v>
      </c>
      <c r="L273" s="50"/>
      <c r="M273" s="51">
        <f t="shared" si="27"/>
        <v>0.90600649651245835</v>
      </c>
      <c r="N273" s="51">
        <f t="shared" si="28"/>
        <v>0.35224631817521201</v>
      </c>
    </row>
    <row r="274" spans="1:14" ht="22.5">
      <c r="A274" s="20" t="s">
        <v>39</v>
      </c>
      <c r="B274" s="21" t="s">
        <v>69</v>
      </c>
      <c r="C274" s="22" t="s">
        <v>18</v>
      </c>
      <c r="D274" s="80" t="s">
        <v>70</v>
      </c>
      <c r="E274" s="23">
        <v>39565369</v>
      </c>
      <c r="F274" s="23">
        <v>39565369</v>
      </c>
      <c r="G274" s="23">
        <f t="shared" si="29"/>
        <v>3935910</v>
      </c>
      <c r="H274" s="23">
        <v>0</v>
      </c>
      <c r="I274" s="23">
        <v>35629459</v>
      </c>
      <c r="J274" s="23">
        <v>34338192.539999999</v>
      </c>
      <c r="K274" s="23">
        <v>34338192.539999999</v>
      </c>
      <c r="L274" s="24"/>
      <c r="M274" s="31">
        <f t="shared" si="27"/>
        <v>0.9005213372330737</v>
      </c>
      <c r="N274" s="31">
        <f t="shared" si="28"/>
        <v>0.86788505725802778</v>
      </c>
    </row>
    <row r="275" spans="1:14" ht="22.5">
      <c r="A275" s="20" t="s">
        <v>39</v>
      </c>
      <c r="B275" s="21" t="s">
        <v>71</v>
      </c>
      <c r="C275" s="22" t="s">
        <v>18</v>
      </c>
      <c r="D275" s="80" t="s">
        <v>72</v>
      </c>
      <c r="E275" s="23">
        <v>308341296</v>
      </c>
      <c r="F275" s="23">
        <v>279906082</v>
      </c>
      <c r="G275" s="23">
        <f t="shared" si="29"/>
        <v>192245056.17000002</v>
      </c>
      <c r="H275" s="23">
        <v>28435214</v>
      </c>
      <c r="I275" s="23">
        <v>87661025.829999998</v>
      </c>
      <c r="J275" s="23">
        <v>64966521.539999999</v>
      </c>
      <c r="K275" s="23">
        <v>64960917.810000002</v>
      </c>
      <c r="L275" s="24"/>
      <c r="M275" s="31">
        <f t="shared" si="27"/>
        <v>0.28429868774372669</v>
      </c>
      <c r="N275" s="31">
        <f t="shared" si="28"/>
        <v>0.2106967908054716</v>
      </c>
    </row>
    <row r="276" spans="1:14" ht="45">
      <c r="A276" s="20" t="s">
        <v>39</v>
      </c>
      <c r="B276" s="21" t="s">
        <v>85</v>
      </c>
      <c r="C276" s="22" t="s">
        <v>18</v>
      </c>
      <c r="D276" s="80" t="s">
        <v>86</v>
      </c>
      <c r="E276" s="23">
        <v>139553655</v>
      </c>
      <c r="F276" s="23">
        <v>90082688</v>
      </c>
      <c r="G276" s="23">
        <f t="shared" si="29"/>
        <v>45576180</v>
      </c>
      <c r="H276" s="23">
        <v>49470967</v>
      </c>
      <c r="I276" s="23">
        <v>44506508</v>
      </c>
      <c r="J276" s="23">
        <v>9270816.5999999996</v>
      </c>
      <c r="K276" s="23">
        <v>9270816.5999999996</v>
      </c>
      <c r="L276" s="24"/>
      <c r="M276" s="31">
        <f t="shared" si="27"/>
        <v>0.31892040376871533</v>
      </c>
      <c r="N276" s="31">
        <f t="shared" si="28"/>
        <v>6.6431915380503651E-2</v>
      </c>
    </row>
    <row r="277" spans="1:14" ht="45">
      <c r="A277" s="20" t="s">
        <v>39</v>
      </c>
      <c r="B277" s="21" t="s">
        <v>87</v>
      </c>
      <c r="C277" s="22" t="s">
        <v>18</v>
      </c>
      <c r="D277" s="80" t="s">
        <v>88</v>
      </c>
      <c r="E277" s="23">
        <v>67654238</v>
      </c>
      <c r="F277" s="23">
        <v>67654238</v>
      </c>
      <c r="G277" s="23">
        <f t="shared" si="29"/>
        <v>3154495</v>
      </c>
      <c r="H277" s="23">
        <v>0</v>
      </c>
      <c r="I277" s="23">
        <v>64499743</v>
      </c>
      <c r="J277" s="23">
        <v>12493047</v>
      </c>
      <c r="K277" s="23">
        <v>12493047</v>
      </c>
      <c r="L277" s="24"/>
      <c r="M277" s="31">
        <f t="shared" si="27"/>
        <v>0.95337328313416225</v>
      </c>
      <c r="N277" s="31">
        <f t="shared" si="28"/>
        <v>0.1846602277894254</v>
      </c>
    </row>
    <row r="278" spans="1:14" ht="22.5">
      <c r="A278" s="20" t="s">
        <v>39</v>
      </c>
      <c r="B278" s="21" t="s">
        <v>91</v>
      </c>
      <c r="C278" s="22" t="s">
        <v>20</v>
      </c>
      <c r="D278" s="80" t="s">
        <v>92</v>
      </c>
      <c r="E278" s="23">
        <v>306749197</v>
      </c>
      <c r="F278" s="23">
        <v>306749197</v>
      </c>
      <c r="G278" s="23">
        <f t="shared" si="29"/>
        <v>158652285</v>
      </c>
      <c r="H278" s="23">
        <v>0</v>
      </c>
      <c r="I278" s="23">
        <v>148096912</v>
      </c>
      <c r="J278" s="23">
        <v>34263969</v>
      </c>
      <c r="K278" s="23">
        <v>34263969</v>
      </c>
      <c r="L278" s="24"/>
      <c r="M278" s="31">
        <f t="shared" si="27"/>
        <v>0.48279478299661205</v>
      </c>
      <c r="N278" s="31">
        <f t="shared" si="28"/>
        <v>0.11170027284537602</v>
      </c>
    </row>
    <row r="279" spans="1:14" ht="22.5">
      <c r="A279" s="20" t="s">
        <v>39</v>
      </c>
      <c r="B279" s="21" t="s">
        <v>91</v>
      </c>
      <c r="C279" s="22" t="s">
        <v>18</v>
      </c>
      <c r="D279" s="80" t="s">
        <v>92</v>
      </c>
      <c r="E279" s="23">
        <v>44744565814</v>
      </c>
      <c r="F279" s="23">
        <v>44744565814</v>
      </c>
      <c r="G279" s="23">
        <f t="shared" si="29"/>
        <v>1634136225</v>
      </c>
      <c r="H279" s="23">
        <v>0</v>
      </c>
      <c r="I279" s="23">
        <v>43110429589</v>
      </c>
      <c r="J279" s="23">
        <v>17056393465</v>
      </c>
      <c r="K279" s="23">
        <v>17056393465</v>
      </c>
      <c r="L279" s="24"/>
      <c r="M279" s="31">
        <f t="shared" si="27"/>
        <v>0.96347855442841956</v>
      </c>
      <c r="N279" s="31">
        <f t="shared" si="28"/>
        <v>0.38119474744491261</v>
      </c>
    </row>
    <row r="280" spans="1:14" ht="33.75">
      <c r="A280" s="20" t="s">
        <v>39</v>
      </c>
      <c r="B280" s="21" t="s">
        <v>93</v>
      </c>
      <c r="C280" s="22" t="s">
        <v>23</v>
      </c>
      <c r="D280" s="80" t="s">
        <v>94</v>
      </c>
      <c r="E280" s="23">
        <v>1845273280</v>
      </c>
      <c r="F280" s="23">
        <v>33800200</v>
      </c>
      <c r="G280" s="23">
        <f t="shared" si="29"/>
        <v>6000000</v>
      </c>
      <c r="H280" s="23">
        <v>1811473080</v>
      </c>
      <c r="I280" s="23">
        <v>27800200</v>
      </c>
      <c r="J280" s="23">
        <v>859800</v>
      </c>
      <c r="K280" s="23">
        <v>859800</v>
      </c>
      <c r="L280" s="24"/>
      <c r="M280" s="31">
        <f t="shared" si="27"/>
        <v>1.5065627569267138E-2</v>
      </c>
      <c r="N280" s="31">
        <f t="shared" si="28"/>
        <v>4.6594724441032388E-4</v>
      </c>
    </row>
    <row r="281" spans="1:14" ht="56.25">
      <c r="A281" s="20" t="s">
        <v>39</v>
      </c>
      <c r="B281" s="21" t="s">
        <v>95</v>
      </c>
      <c r="C281" s="22" t="s">
        <v>22</v>
      </c>
      <c r="D281" s="80" t="s">
        <v>96</v>
      </c>
      <c r="E281" s="23">
        <v>5650196054</v>
      </c>
      <c r="F281" s="23">
        <v>5603272284</v>
      </c>
      <c r="G281" s="23">
        <f t="shared" si="29"/>
        <v>468018833</v>
      </c>
      <c r="H281" s="23">
        <v>46923770</v>
      </c>
      <c r="I281" s="23">
        <v>5135253451</v>
      </c>
      <c r="J281" s="23">
        <v>852029918</v>
      </c>
      <c r="K281" s="23">
        <v>852029918</v>
      </c>
      <c r="L281" s="24"/>
      <c r="M281" s="31">
        <f t="shared" si="27"/>
        <v>0.90886287872516358</v>
      </c>
      <c r="N281" s="31">
        <f t="shared" si="28"/>
        <v>0.15079652278557909</v>
      </c>
    </row>
    <row r="282" spans="1:14" ht="56.25">
      <c r="A282" s="20" t="s">
        <v>39</v>
      </c>
      <c r="B282" s="21" t="s">
        <v>95</v>
      </c>
      <c r="C282" s="22" t="s">
        <v>23</v>
      </c>
      <c r="D282" s="80" t="s">
        <v>96</v>
      </c>
      <c r="E282" s="23">
        <v>10889492029</v>
      </c>
      <c r="F282" s="23">
        <v>10872580105</v>
      </c>
      <c r="G282" s="23">
        <f t="shared" si="29"/>
        <v>5448744408</v>
      </c>
      <c r="H282" s="23">
        <v>16911924</v>
      </c>
      <c r="I282" s="23">
        <v>5423835697</v>
      </c>
      <c r="J282" s="23">
        <v>1629100983</v>
      </c>
      <c r="K282" s="23">
        <v>1629100983</v>
      </c>
      <c r="L282" s="24"/>
      <c r="M282" s="31">
        <f t="shared" si="27"/>
        <v>0.4980797710816709</v>
      </c>
      <c r="N282" s="31">
        <f t="shared" si="28"/>
        <v>0.14960302819098562</v>
      </c>
    </row>
    <row r="283" spans="1:14" ht="56.25">
      <c r="A283" s="20" t="s">
        <v>39</v>
      </c>
      <c r="B283" s="21" t="s">
        <v>97</v>
      </c>
      <c r="C283" s="22" t="s">
        <v>23</v>
      </c>
      <c r="D283" s="80" t="s">
        <v>98</v>
      </c>
      <c r="E283" s="23">
        <v>761591581</v>
      </c>
      <c r="F283" s="23">
        <v>761591581</v>
      </c>
      <c r="G283" s="23">
        <f t="shared" si="29"/>
        <v>492738359</v>
      </c>
      <c r="H283" s="23">
        <v>0</v>
      </c>
      <c r="I283" s="23">
        <v>268853222</v>
      </c>
      <c r="J283" s="23">
        <v>6925094</v>
      </c>
      <c r="K283" s="23">
        <v>6925094</v>
      </c>
      <c r="L283" s="24"/>
      <c r="M283" s="31">
        <f t="shared" si="27"/>
        <v>0.35301496065251275</v>
      </c>
      <c r="N283" s="31">
        <f t="shared" si="28"/>
        <v>9.0929235206448529E-3</v>
      </c>
    </row>
    <row r="284" spans="1:14" ht="67.5">
      <c r="A284" s="20" t="s">
        <v>39</v>
      </c>
      <c r="B284" s="21" t="s">
        <v>99</v>
      </c>
      <c r="C284" s="22" t="s">
        <v>23</v>
      </c>
      <c r="D284" s="80" t="s">
        <v>100</v>
      </c>
      <c r="E284" s="23">
        <v>261409381</v>
      </c>
      <c r="F284" s="23">
        <v>230880473</v>
      </c>
      <c r="G284" s="23">
        <f t="shared" si="29"/>
        <v>81951878</v>
      </c>
      <c r="H284" s="23">
        <v>30528908</v>
      </c>
      <c r="I284" s="23">
        <v>148928595</v>
      </c>
      <c r="J284" s="23">
        <v>25014823</v>
      </c>
      <c r="K284" s="23">
        <v>25014823</v>
      </c>
      <c r="L284" s="24"/>
      <c r="M284" s="31">
        <f t="shared" si="27"/>
        <v>0.5697140417466503</v>
      </c>
      <c r="N284" s="31">
        <f t="shared" si="28"/>
        <v>9.5692139678797528E-2</v>
      </c>
    </row>
    <row r="285" spans="1:14" ht="67.5">
      <c r="A285" s="20" t="s">
        <v>39</v>
      </c>
      <c r="B285" s="21" t="s">
        <v>99</v>
      </c>
      <c r="C285" s="22" t="s">
        <v>18</v>
      </c>
      <c r="D285" s="80" t="s">
        <v>100</v>
      </c>
      <c r="E285" s="23">
        <v>2366299511</v>
      </c>
      <c r="F285" s="23">
        <v>2303764101</v>
      </c>
      <c r="G285" s="23">
        <f t="shared" si="29"/>
        <v>1041543700</v>
      </c>
      <c r="H285" s="23">
        <v>62535410</v>
      </c>
      <c r="I285" s="23">
        <v>1262220401</v>
      </c>
      <c r="J285" s="23">
        <v>0</v>
      </c>
      <c r="K285" s="23">
        <v>0</v>
      </c>
      <c r="L285" s="24"/>
      <c r="M285" s="31">
        <f t="shared" si="27"/>
        <v>0.53341531582643342</v>
      </c>
      <c r="N285" s="31">
        <f t="shared" si="28"/>
        <v>0</v>
      </c>
    </row>
    <row r="286" spans="1:14" ht="33.75">
      <c r="A286" s="20" t="s">
        <v>39</v>
      </c>
      <c r="B286" s="21" t="s">
        <v>103</v>
      </c>
      <c r="C286" s="22" t="s">
        <v>18</v>
      </c>
      <c r="D286" s="80" t="s">
        <v>104</v>
      </c>
      <c r="E286" s="23">
        <v>1167404611</v>
      </c>
      <c r="F286" s="23">
        <v>1147829436</v>
      </c>
      <c r="G286" s="23">
        <f t="shared" si="29"/>
        <v>51756909</v>
      </c>
      <c r="H286" s="23">
        <v>19575175</v>
      </c>
      <c r="I286" s="23">
        <v>1096072527</v>
      </c>
      <c r="J286" s="23">
        <v>268568271.13999999</v>
      </c>
      <c r="K286" s="23">
        <v>268568271.13999999</v>
      </c>
      <c r="L286" s="24"/>
      <c r="M286" s="31">
        <f t="shared" si="27"/>
        <v>0.93889686289752028</v>
      </c>
      <c r="N286" s="31">
        <f t="shared" si="28"/>
        <v>0.23005585947612811</v>
      </c>
    </row>
    <row r="287" spans="1:14" ht="33.75">
      <c r="A287" s="20" t="s">
        <v>39</v>
      </c>
      <c r="B287" s="21" t="s">
        <v>105</v>
      </c>
      <c r="C287" s="22" t="s">
        <v>18</v>
      </c>
      <c r="D287" s="80" t="s">
        <v>106</v>
      </c>
      <c r="E287" s="23">
        <v>95092476</v>
      </c>
      <c r="F287" s="23">
        <v>95092476</v>
      </c>
      <c r="G287" s="23">
        <f t="shared" si="29"/>
        <v>29061525</v>
      </c>
      <c r="H287" s="23">
        <v>0</v>
      </c>
      <c r="I287" s="23">
        <v>66030951</v>
      </c>
      <c r="J287" s="23">
        <v>11071578</v>
      </c>
      <c r="K287" s="23">
        <v>11071578</v>
      </c>
      <c r="L287" s="24"/>
      <c r="M287" s="31">
        <f t="shared" si="27"/>
        <v>0.69438670415943315</v>
      </c>
      <c r="N287" s="31">
        <f t="shared" si="28"/>
        <v>0.11642959007608551</v>
      </c>
    </row>
    <row r="288" spans="1:14" ht="20.100000000000001" customHeight="1">
      <c r="A288" s="47" t="s">
        <v>132</v>
      </c>
      <c r="B288" s="48"/>
      <c r="C288" s="52"/>
      <c r="D288" s="82"/>
      <c r="E288" s="49">
        <f>E274+E275+E276+E277+E278+E279+E280+E281+E282+E283+E284+E285+E286+E287</f>
        <v>68643188492</v>
      </c>
      <c r="F288" s="49">
        <f t="shared" ref="F288:K288" si="31">F274+F275+F276+F277+F278+F279+F280+F281+F282+F283+F284+F285+F286+F287</f>
        <v>66577334044</v>
      </c>
      <c r="G288" s="49">
        <f t="shared" si="31"/>
        <v>9657515763.1700001</v>
      </c>
      <c r="H288" s="49">
        <f t="shared" si="31"/>
        <v>2065854448</v>
      </c>
      <c r="I288" s="49">
        <f t="shared" si="31"/>
        <v>56919818280.830002</v>
      </c>
      <c r="J288" s="49">
        <f t="shared" si="31"/>
        <v>20005296478.82</v>
      </c>
      <c r="K288" s="49">
        <f t="shared" si="31"/>
        <v>20005290875.09</v>
      </c>
      <c r="L288" s="50"/>
      <c r="M288" s="51">
        <f t="shared" si="27"/>
        <v>0.82921291290924959</v>
      </c>
      <c r="N288" s="51">
        <f t="shared" si="28"/>
        <v>0.29143891649426384</v>
      </c>
    </row>
    <row r="289" spans="1:14" ht="22.5">
      <c r="A289" s="20" t="s">
        <v>40</v>
      </c>
      <c r="B289" s="21" t="s">
        <v>69</v>
      </c>
      <c r="C289" s="22" t="s">
        <v>18</v>
      </c>
      <c r="D289" s="80" t="s">
        <v>70</v>
      </c>
      <c r="E289" s="23">
        <v>37233488</v>
      </c>
      <c r="F289" s="23">
        <v>37233488</v>
      </c>
      <c r="G289" s="23">
        <f t="shared" si="29"/>
        <v>27989632</v>
      </c>
      <c r="H289" s="23">
        <v>0</v>
      </c>
      <c r="I289" s="23">
        <v>9243856</v>
      </c>
      <c r="J289" s="23">
        <v>7875469</v>
      </c>
      <c r="K289" s="23">
        <v>7875469</v>
      </c>
      <c r="L289" s="24"/>
      <c r="M289" s="31">
        <f t="shared" si="27"/>
        <v>0.24826725876447567</v>
      </c>
      <c r="N289" s="31">
        <f t="shared" si="28"/>
        <v>0.21151574625509165</v>
      </c>
    </row>
    <row r="290" spans="1:14" ht="22.5">
      <c r="A290" s="20" t="s">
        <v>40</v>
      </c>
      <c r="B290" s="21" t="s">
        <v>71</v>
      </c>
      <c r="C290" s="22" t="s">
        <v>18</v>
      </c>
      <c r="D290" s="80" t="s">
        <v>72</v>
      </c>
      <c r="E290" s="23">
        <v>298520894</v>
      </c>
      <c r="F290" s="23">
        <v>265218498</v>
      </c>
      <c r="G290" s="23">
        <f t="shared" si="29"/>
        <v>224489135</v>
      </c>
      <c r="H290" s="23">
        <v>33302396</v>
      </c>
      <c r="I290" s="23">
        <v>40729363</v>
      </c>
      <c r="J290" s="23">
        <v>30787791</v>
      </c>
      <c r="K290" s="23">
        <v>30787791</v>
      </c>
      <c r="L290" s="24"/>
      <c r="M290" s="31">
        <f t="shared" si="27"/>
        <v>0.13643722707061168</v>
      </c>
      <c r="N290" s="31">
        <f t="shared" si="28"/>
        <v>0.10313445932531611</v>
      </c>
    </row>
    <row r="291" spans="1:14" ht="45">
      <c r="A291" s="20" t="s">
        <v>40</v>
      </c>
      <c r="B291" s="21" t="s">
        <v>85</v>
      </c>
      <c r="C291" s="22" t="s">
        <v>18</v>
      </c>
      <c r="D291" s="80" t="s">
        <v>86</v>
      </c>
      <c r="E291" s="23">
        <v>220423696</v>
      </c>
      <c r="F291" s="23">
        <v>152370082</v>
      </c>
      <c r="G291" s="23">
        <f t="shared" si="29"/>
        <v>63967518</v>
      </c>
      <c r="H291" s="23">
        <v>68053614</v>
      </c>
      <c r="I291" s="23">
        <v>88402564</v>
      </c>
      <c r="J291" s="23">
        <v>10528564</v>
      </c>
      <c r="K291" s="23">
        <v>10528564</v>
      </c>
      <c r="L291" s="24"/>
      <c r="M291" s="31">
        <f t="shared" si="27"/>
        <v>0.40105744347921651</v>
      </c>
      <c r="N291" s="31">
        <f t="shared" si="28"/>
        <v>4.7765118683065724E-2</v>
      </c>
    </row>
    <row r="292" spans="1:14" ht="45">
      <c r="A292" s="20" t="s">
        <v>40</v>
      </c>
      <c r="B292" s="21" t="s">
        <v>87</v>
      </c>
      <c r="C292" s="22" t="s">
        <v>18</v>
      </c>
      <c r="D292" s="80" t="s">
        <v>88</v>
      </c>
      <c r="E292" s="23">
        <v>97669579</v>
      </c>
      <c r="F292" s="23">
        <v>97669579</v>
      </c>
      <c r="G292" s="23">
        <f t="shared" si="29"/>
        <v>1956743</v>
      </c>
      <c r="H292" s="23">
        <v>0</v>
      </c>
      <c r="I292" s="23">
        <v>95712836</v>
      </c>
      <c r="J292" s="23">
        <v>20367409</v>
      </c>
      <c r="K292" s="23">
        <v>20367409</v>
      </c>
      <c r="L292" s="24"/>
      <c r="M292" s="31">
        <f t="shared" si="27"/>
        <v>0.97996568614266266</v>
      </c>
      <c r="N292" s="31">
        <f t="shared" si="28"/>
        <v>0.20853380559774912</v>
      </c>
    </row>
    <row r="293" spans="1:14" ht="22.5">
      <c r="A293" s="20" t="s">
        <v>40</v>
      </c>
      <c r="B293" s="21" t="s">
        <v>91</v>
      </c>
      <c r="C293" s="22" t="s">
        <v>23</v>
      </c>
      <c r="D293" s="80" t="s">
        <v>92</v>
      </c>
      <c r="E293" s="23">
        <v>129106076374</v>
      </c>
      <c r="F293" s="23">
        <v>109057509895</v>
      </c>
      <c r="G293" s="23">
        <f t="shared" si="29"/>
        <v>944751895</v>
      </c>
      <c r="H293" s="23">
        <v>20048566479</v>
      </c>
      <c r="I293" s="23">
        <v>108112758000</v>
      </c>
      <c r="J293" s="23">
        <v>27734401449</v>
      </c>
      <c r="K293" s="23">
        <v>27734401449</v>
      </c>
      <c r="L293" s="24"/>
      <c r="M293" s="31">
        <f t="shared" si="27"/>
        <v>0.83739480771466046</v>
      </c>
      <c r="N293" s="31">
        <f t="shared" si="28"/>
        <v>0.21481871518314755</v>
      </c>
    </row>
    <row r="294" spans="1:14" ht="22.5">
      <c r="A294" s="20" t="s">
        <v>40</v>
      </c>
      <c r="B294" s="21" t="s">
        <v>91</v>
      </c>
      <c r="C294" s="22" t="s">
        <v>20</v>
      </c>
      <c r="D294" s="80" t="s">
        <v>92</v>
      </c>
      <c r="E294" s="23">
        <v>1173443116</v>
      </c>
      <c r="F294" s="23">
        <v>948040801</v>
      </c>
      <c r="G294" s="23">
        <f t="shared" si="29"/>
        <v>33697995</v>
      </c>
      <c r="H294" s="23">
        <v>225402315</v>
      </c>
      <c r="I294" s="23">
        <v>914342806</v>
      </c>
      <c r="J294" s="23">
        <v>700035580</v>
      </c>
      <c r="K294" s="23">
        <v>700035580</v>
      </c>
      <c r="L294" s="24"/>
      <c r="M294" s="31">
        <f t="shared" si="27"/>
        <v>0.77919653158543056</v>
      </c>
      <c r="N294" s="31">
        <f t="shared" si="28"/>
        <v>0.59656541544703223</v>
      </c>
    </row>
    <row r="295" spans="1:14" ht="22.5">
      <c r="A295" s="20" t="s">
        <v>40</v>
      </c>
      <c r="B295" s="21" t="s">
        <v>91</v>
      </c>
      <c r="C295" s="22" t="s">
        <v>18</v>
      </c>
      <c r="D295" s="80" t="s">
        <v>92</v>
      </c>
      <c r="E295" s="23">
        <v>843107752</v>
      </c>
      <c r="F295" s="23">
        <v>841292619</v>
      </c>
      <c r="G295" s="23">
        <f t="shared" si="29"/>
        <v>3671134</v>
      </c>
      <c r="H295" s="23">
        <v>1815133</v>
      </c>
      <c r="I295" s="23">
        <v>837621485</v>
      </c>
      <c r="J295" s="23">
        <v>164151634</v>
      </c>
      <c r="K295" s="23">
        <v>164151634</v>
      </c>
      <c r="L295" s="24"/>
      <c r="M295" s="31">
        <f t="shared" si="27"/>
        <v>0.99349280446421517</v>
      </c>
      <c r="N295" s="31">
        <f t="shared" si="28"/>
        <v>0.19469828572991227</v>
      </c>
    </row>
    <row r="296" spans="1:14" ht="33.75">
      <c r="A296" s="20" t="s">
        <v>40</v>
      </c>
      <c r="B296" s="21" t="s">
        <v>93</v>
      </c>
      <c r="C296" s="22" t="s">
        <v>23</v>
      </c>
      <c r="D296" s="80" t="s">
        <v>94</v>
      </c>
      <c r="E296" s="23">
        <v>1056780400</v>
      </c>
      <c r="F296" s="23">
        <v>1056780400</v>
      </c>
      <c r="G296" s="23">
        <f t="shared" si="29"/>
        <v>1027149338</v>
      </c>
      <c r="H296" s="23">
        <v>0</v>
      </c>
      <c r="I296" s="23">
        <v>29631062</v>
      </c>
      <c r="J296" s="23">
        <v>3725800</v>
      </c>
      <c r="K296" s="23">
        <v>3725800</v>
      </c>
      <c r="L296" s="24"/>
      <c r="M296" s="31">
        <f t="shared" si="27"/>
        <v>2.8038996559739373E-2</v>
      </c>
      <c r="N296" s="31">
        <f t="shared" si="28"/>
        <v>3.5256142146466757E-3</v>
      </c>
    </row>
    <row r="297" spans="1:14" ht="56.25">
      <c r="A297" s="20" t="s">
        <v>40</v>
      </c>
      <c r="B297" s="21" t="s">
        <v>95</v>
      </c>
      <c r="C297" s="22" t="s">
        <v>22</v>
      </c>
      <c r="D297" s="80" t="s">
        <v>96</v>
      </c>
      <c r="E297" s="23">
        <v>9773721107</v>
      </c>
      <c r="F297" s="23">
        <v>9676951750</v>
      </c>
      <c r="G297" s="23">
        <f t="shared" si="29"/>
        <v>2217947812</v>
      </c>
      <c r="H297" s="23">
        <v>96769357</v>
      </c>
      <c r="I297" s="23">
        <v>7459003938</v>
      </c>
      <c r="J297" s="23">
        <v>1231972374</v>
      </c>
      <c r="K297" s="23">
        <v>1231972374</v>
      </c>
      <c r="L297" s="24"/>
      <c r="M297" s="31">
        <f t="shared" si="27"/>
        <v>0.76316930433566543</v>
      </c>
      <c r="N297" s="31">
        <f t="shared" si="28"/>
        <v>0.12604947087324334</v>
      </c>
    </row>
    <row r="298" spans="1:14" ht="56.25">
      <c r="A298" s="20" t="s">
        <v>40</v>
      </c>
      <c r="B298" s="21" t="s">
        <v>95</v>
      </c>
      <c r="C298" s="22" t="s">
        <v>23</v>
      </c>
      <c r="D298" s="80" t="s">
        <v>96</v>
      </c>
      <c r="E298" s="23">
        <v>11475491691</v>
      </c>
      <c r="F298" s="23">
        <v>10941554847</v>
      </c>
      <c r="G298" s="23">
        <f t="shared" si="29"/>
        <v>4466345459</v>
      </c>
      <c r="H298" s="23">
        <v>533936844</v>
      </c>
      <c r="I298" s="23">
        <v>6475209388</v>
      </c>
      <c r="J298" s="23">
        <v>1564366549</v>
      </c>
      <c r="K298" s="23">
        <v>1564366549</v>
      </c>
      <c r="L298" s="24"/>
      <c r="M298" s="31">
        <f t="shared" si="27"/>
        <v>0.56426422173076718</v>
      </c>
      <c r="N298" s="31">
        <f t="shared" si="28"/>
        <v>0.13632239830097229</v>
      </c>
    </row>
    <row r="299" spans="1:14" ht="56.25">
      <c r="A299" s="20" t="s">
        <v>40</v>
      </c>
      <c r="B299" s="21" t="s">
        <v>97</v>
      </c>
      <c r="C299" s="22" t="s">
        <v>23</v>
      </c>
      <c r="D299" s="80" t="s">
        <v>98</v>
      </c>
      <c r="E299" s="23">
        <v>2404237125</v>
      </c>
      <c r="F299" s="23">
        <v>2267242450</v>
      </c>
      <c r="G299" s="23">
        <f t="shared" si="29"/>
        <v>798001</v>
      </c>
      <c r="H299" s="23">
        <v>136994675</v>
      </c>
      <c r="I299" s="23">
        <v>2266444449</v>
      </c>
      <c r="J299" s="23">
        <v>10386713</v>
      </c>
      <c r="K299" s="23">
        <v>10386713</v>
      </c>
      <c r="L299" s="24"/>
      <c r="M299" s="31">
        <f t="shared" si="27"/>
        <v>0.94268756830714029</v>
      </c>
      <c r="N299" s="31">
        <f t="shared" si="28"/>
        <v>4.320169958277306E-3</v>
      </c>
    </row>
    <row r="300" spans="1:14" ht="67.5">
      <c r="A300" s="20" t="s">
        <v>40</v>
      </c>
      <c r="B300" s="21" t="s">
        <v>99</v>
      </c>
      <c r="C300" s="22" t="s">
        <v>23</v>
      </c>
      <c r="D300" s="80" t="s">
        <v>100</v>
      </c>
      <c r="E300" s="23">
        <v>238870383</v>
      </c>
      <c r="F300" s="23">
        <v>228918833</v>
      </c>
      <c r="G300" s="23">
        <f t="shared" si="29"/>
        <v>9933004</v>
      </c>
      <c r="H300" s="23">
        <v>9951550</v>
      </c>
      <c r="I300" s="23">
        <v>218985829</v>
      </c>
      <c r="J300" s="23">
        <v>38116897</v>
      </c>
      <c r="K300" s="23">
        <v>38116897</v>
      </c>
      <c r="L300" s="24"/>
      <c r="M300" s="31">
        <f t="shared" si="27"/>
        <v>0.91675588346170145</v>
      </c>
      <c r="N300" s="31">
        <f t="shared" si="28"/>
        <v>0.15957146516569198</v>
      </c>
    </row>
    <row r="301" spans="1:14" ht="67.5">
      <c r="A301" s="20" t="s">
        <v>40</v>
      </c>
      <c r="B301" s="21" t="s">
        <v>99</v>
      </c>
      <c r="C301" s="22" t="s">
        <v>18</v>
      </c>
      <c r="D301" s="80" t="s">
        <v>100</v>
      </c>
      <c r="E301" s="23">
        <v>5170555774</v>
      </c>
      <c r="F301" s="23">
        <v>5170555774</v>
      </c>
      <c r="G301" s="23">
        <f t="shared" si="29"/>
        <v>4821400337</v>
      </c>
      <c r="H301" s="23">
        <v>0</v>
      </c>
      <c r="I301" s="23">
        <v>349155437</v>
      </c>
      <c r="J301" s="23">
        <v>0</v>
      </c>
      <c r="K301" s="23">
        <v>0</v>
      </c>
      <c r="L301" s="24"/>
      <c r="M301" s="31">
        <f t="shared" si="27"/>
        <v>6.7527641565287566E-2</v>
      </c>
      <c r="N301" s="31">
        <f t="shared" si="28"/>
        <v>0</v>
      </c>
    </row>
    <row r="302" spans="1:14" ht="33.75">
      <c r="A302" s="20" t="s">
        <v>40</v>
      </c>
      <c r="B302" s="21" t="s">
        <v>103</v>
      </c>
      <c r="C302" s="22" t="s">
        <v>18</v>
      </c>
      <c r="D302" s="80" t="s">
        <v>104</v>
      </c>
      <c r="E302" s="23">
        <v>1224419164</v>
      </c>
      <c r="F302" s="23">
        <v>1125718839</v>
      </c>
      <c r="G302" s="23">
        <f t="shared" si="29"/>
        <v>121777447</v>
      </c>
      <c r="H302" s="23">
        <v>98700325</v>
      </c>
      <c r="I302" s="23">
        <v>1003941392</v>
      </c>
      <c r="J302" s="23">
        <v>211796423</v>
      </c>
      <c r="K302" s="23">
        <v>211796423</v>
      </c>
      <c r="L302" s="24"/>
      <c r="M302" s="31">
        <f t="shared" si="27"/>
        <v>0.81993276609643129</v>
      </c>
      <c r="N302" s="31">
        <f t="shared" si="28"/>
        <v>0.17297705657276041</v>
      </c>
    </row>
    <row r="303" spans="1:14" ht="33.75">
      <c r="A303" s="20" t="s">
        <v>40</v>
      </c>
      <c r="B303" s="21" t="s">
        <v>105</v>
      </c>
      <c r="C303" s="22" t="s">
        <v>18</v>
      </c>
      <c r="D303" s="80" t="s">
        <v>106</v>
      </c>
      <c r="E303" s="23">
        <v>123491286</v>
      </c>
      <c r="F303" s="23">
        <v>114606685</v>
      </c>
      <c r="G303" s="23">
        <f t="shared" si="29"/>
        <v>23218117</v>
      </c>
      <c r="H303" s="23">
        <v>8884601</v>
      </c>
      <c r="I303" s="23">
        <v>91388568</v>
      </c>
      <c r="J303" s="23">
        <v>8899936</v>
      </c>
      <c r="K303" s="23">
        <v>8899936</v>
      </c>
      <c r="L303" s="24"/>
      <c r="M303" s="31">
        <f t="shared" si="27"/>
        <v>0.74004062116577196</v>
      </c>
      <c r="N303" s="31">
        <f t="shared" si="28"/>
        <v>7.2069344228871346E-2</v>
      </c>
    </row>
    <row r="304" spans="1:14" ht="20.100000000000001" customHeight="1">
      <c r="A304" s="47" t="s">
        <v>133</v>
      </c>
      <c r="B304" s="48"/>
      <c r="C304" s="52"/>
      <c r="D304" s="82"/>
      <c r="E304" s="49">
        <f>E289+E290+E291+E292+E293+E294+E295+E296+E297+E298+E299+E300+E301+E302+E303</f>
        <v>163244041829</v>
      </c>
      <c r="F304" s="49">
        <f t="shared" ref="F304:K304" si="32">F289+F290+F291+F292+F293+F294+F295+F296+F297+F298+F299+F300+F301+F302+F303</f>
        <v>141981664540</v>
      </c>
      <c r="G304" s="49">
        <f t="shared" si="32"/>
        <v>13989093567</v>
      </c>
      <c r="H304" s="49">
        <f t="shared" si="32"/>
        <v>21262377289</v>
      </c>
      <c r="I304" s="49">
        <f t="shared" si="32"/>
        <v>127992570973</v>
      </c>
      <c r="J304" s="49">
        <f t="shared" si="32"/>
        <v>31737412588</v>
      </c>
      <c r="K304" s="49">
        <f t="shared" si="32"/>
        <v>31737412588</v>
      </c>
      <c r="L304" s="50"/>
      <c r="M304" s="51">
        <f t="shared" si="27"/>
        <v>0.78405661572061347</v>
      </c>
      <c r="N304" s="51">
        <f t="shared" si="28"/>
        <v>0.19441697370642969</v>
      </c>
    </row>
    <row r="305" spans="1:14" ht="22.5">
      <c r="A305" s="20" t="s">
        <v>41</v>
      </c>
      <c r="B305" s="21" t="s">
        <v>69</v>
      </c>
      <c r="C305" s="22" t="s">
        <v>18</v>
      </c>
      <c r="D305" s="80" t="s">
        <v>70</v>
      </c>
      <c r="E305" s="23">
        <v>132973523</v>
      </c>
      <c r="F305" s="23">
        <v>132709283.7</v>
      </c>
      <c r="G305" s="23">
        <f t="shared" si="29"/>
        <v>0</v>
      </c>
      <c r="H305" s="23">
        <v>264239.3</v>
      </c>
      <c r="I305" s="23">
        <v>132709283.7</v>
      </c>
      <c r="J305" s="23">
        <v>132709246.09999999</v>
      </c>
      <c r="K305" s="23">
        <v>132709246.09999999</v>
      </c>
      <c r="L305" s="24"/>
      <c r="M305" s="31">
        <f t="shared" si="27"/>
        <v>0.99801284275216207</v>
      </c>
      <c r="N305" s="31">
        <f t="shared" si="28"/>
        <v>0.99801255998910399</v>
      </c>
    </row>
    <row r="306" spans="1:14" ht="22.5">
      <c r="A306" s="20" t="s">
        <v>41</v>
      </c>
      <c r="B306" s="21" t="s">
        <v>71</v>
      </c>
      <c r="C306" s="22" t="s">
        <v>18</v>
      </c>
      <c r="D306" s="80" t="s">
        <v>72</v>
      </c>
      <c r="E306" s="23">
        <v>356219676</v>
      </c>
      <c r="F306" s="23">
        <v>158344552</v>
      </c>
      <c r="G306" s="23">
        <f t="shared" si="29"/>
        <v>97995609</v>
      </c>
      <c r="H306" s="23">
        <v>197875124</v>
      </c>
      <c r="I306" s="23">
        <v>60348943</v>
      </c>
      <c r="J306" s="23">
        <v>50077962.119999997</v>
      </c>
      <c r="K306" s="23">
        <v>50077140.350000001</v>
      </c>
      <c r="L306" s="24"/>
      <c r="M306" s="31">
        <f t="shared" si="27"/>
        <v>0.16941496235598172</v>
      </c>
      <c r="N306" s="31">
        <f t="shared" si="28"/>
        <v>0.14058168454456738</v>
      </c>
    </row>
    <row r="307" spans="1:14" ht="45">
      <c r="A307" s="20" t="s">
        <v>41</v>
      </c>
      <c r="B307" s="21" t="s">
        <v>85</v>
      </c>
      <c r="C307" s="22" t="s">
        <v>18</v>
      </c>
      <c r="D307" s="80" t="s">
        <v>86</v>
      </c>
      <c r="E307" s="23">
        <v>310108564</v>
      </c>
      <c r="F307" s="23">
        <v>212707346</v>
      </c>
      <c r="G307" s="23">
        <f t="shared" si="29"/>
        <v>7191636</v>
      </c>
      <c r="H307" s="23">
        <v>97401218</v>
      </c>
      <c r="I307" s="23">
        <v>205515710</v>
      </c>
      <c r="J307" s="23">
        <v>19165084.800000001</v>
      </c>
      <c r="K307" s="23">
        <v>19165084.800000001</v>
      </c>
      <c r="L307" s="24"/>
      <c r="M307" s="31">
        <f t="shared" si="27"/>
        <v>0.66272181377099926</v>
      </c>
      <c r="N307" s="31">
        <f t="shared" si="28"/>
        <v>6.1801211010734942E-2</v>
      </c>
    </row>
    <row r="308" spans="1:14" ht="45">
      <c r="A308" s="20" t="s">
        <v>41</v>
      </c>
      <c r="B308" s="21" t="s">
        <v>87</v>
      </c>
      <c r="C308" s="22" t="s">
        <v>18</v>
      </c>
      <c r="D308" s="80" t="s">
        <v>88</v>
      </c>
      <c r="E308" s="23">
        <v>47643850</v>
      </c>
      <c r="F308" s="23">
        <v>44014490</v>
      </c>
      <c r="G308" s="23">
        <f t="shared" si="29"/>
        <v>0</v>
      </c>
      <c r="H308" s="23">
        <v>3629360</v>
      </c>
      <c r="I308" s="23">
        <v>44014490</v>
      </c>
      <c r="J308" s="23">
        <v>10258901</v>
      </c>
      <c r="K308" s="23">
        <v>10258901</v>
      </c>
      <c r="L308" s="24"/>
      <c r="M308" s="31">
        <f t="shared" si="27"/>
        <v>0.92382311672965134</v>
      </c>
      <c r="N308" s="31">
        <f t="shared" si="28"/>
        <v>0.21532476909401738</v>
      </c>
    </row>
    <row r="309" spans="1:14" ht="22.5">
      <c r="A309" s="20" t="s">
        <v>41</v>
      </c>
      <c r="B309" s="21" t="s">
        <v>91</v>
      </c>
      <c r="C309" s="22" t="s">
        <v>20</v>
      </c>
      <c r="D309" s="80" t="s">
        <v>92</v>
      </c>
      <c r="E309" s="23">
        <v>354662364</v>
      </c>
      <c r="F309" s="23">
        <v>354662364</v>
      </c>
      <c r="G309" s="23">
        <f t="shared" si="29"/>
        <v>0</v>
      </c>
      <c r="H309" s="23">
        <v>0</v>
      </c>
      <c r="I309" s="23">
        <v>354662364</v>
      </c>
      <c r="J309" s="23">
        <v>0</v>
      </c>
      <c r="K309" s="23">
        <v>0</v>
      </c>
      <c r="L309" s="24"/>
      <c r="M309" s="31">
        <f t="shared" si="27"/>
        <v>1</v>
      </c>
      <c r="N309" s="31">
        <f t="shared" si="28"/>
        <v>0</v>
      </c>
    </row>
    <row r="310" spans="1:14" ht="22.5">
      <c r="A310" s="20" t="s">
        <v>41</v>
      </c>
      <c r="B310" s="21" t="s">
        <v>91</v>
      </c>
      <c r="C310" s="22" t="s">
        <v>18</v>
      </c>
      <c r="D310" s="80" t="s">
        <v>92</v>
      </c>
      <c r="E310" s="23">
        <v>80774704496</v>
      </c>
      <c r="F310" s="23">
        <v>79779284579</v>
      </c>
      <c r="G310" s="23">
        <f t="shared" si="29"/>
        <v>25794000</v>
      </c>
      <c r="H310" s="23">
        <v>995419917</v>
      </c>
      <c r="I310" s="23">
        <v>79753490579</v>
      </c>
      <c r="J310" s="23">
        <v>17945235394</v>
      </c>
      <c r="K310" s="23">
        <v>17945235394</v>
      </c>
      <c r="L310" s="24"/>
      <c r="M310" s="31">
        <f t="shared" si="27"/>
        <v>0.98735725592099721</v>
      </c>
      <c r="N310" s="31">
        <f t="shared" si="28"/>
        <v>0.22216404883150834</v>
      </c>
    </row>
    <row r="311" spans="1:14" ht="33.75">
      <c r="A311" s="20" t="s">
        <v>41</v>
      </c>
      <c r="B311" s="21" t="s">
        <v>93</v>
      </c>
      <c r="C311" s="22" t="s">
        <v>23</v>
      </c>
      <c r="D311" s="80" t="s">
        <v>94</v>
      </c>
      <c r="E311" s="23">
        <v>1640849200</v>
      </c>
      <c r="F311" s="23">
        <v>1635427222</v>
      </c>
      <c r="G311" s="23">
        <f t="shared" si="29"/>
        <v>1606189200</v>
      </c>
      <c r="H311" s="23">
        <v>5421978</v>
      </c>
      <c r="I311" s="23">
        <v>29238022</v>
      </c>
      <c r="J311" s="23">
        <v>4681133</v>
      </c>
      <c r="K311" s="23">
        <v>4681133</v>
      </c>
      <c r="L311" s="24"/>
      <c r="M311" s="31">
        <f t="shared" si="27"/>
        <v>1.7818835515171046E-2</v>
      </c>
      <c r="N311" s="31">
        <f t="shared" si="28"/>
        <v>2.8528721591234586E-3</v>
      </c>
    </row>
    <row r="312" spans="1:14" ht="56.25">
      <c r="A312" s="20" t="s">
        <v>41</v>
      </c>
      <c r="B312" s="21" t="s">
        <v>95</v>
      </c>
      <c r="C312" s="22" t="s">
        <v>22</v>
      </c>
      <c r="D312" s="80" t="s">
        <v>96</v>
      </c>
      <c r="E312" s="23">
        <v>6484536534</v>
      </c>
      <c r="F312" s="23">
        <v>6427224680</v>
      </c>
      <c r="G312" s="23">
        <f t="shared" si="29"/>
        <v>25794000</v>
      </c>
      <c r="H312" s="23">
        <v>57311854</v>
      </c>
      <c r="I312" s="23">
        <v>6401430680</v>
      </c>
      <c r="J312" s="23">
        <v>906015778</v>
      </c>
      <c r="K312" s="23">
        <v>906015778</v>
      </c>
      <c r="L312" s="24"/>
      <c r="M312" s="31">
        <f t="shared" si="27"/>
        <v>0.98718399479064456</v>
      </c>
      <c r="N312" s="31">
        <f t="shared" si="28"/>
        <v>0.13971943457324038</v>
      </c>
    </row>
    <row r="313" spans="1:14" ht="56.25">
      <c r="A313" s="20" t="s">
        <v>41</v>
      </c>
      <c r="B313" s="21" t="s">
        <v>95</v>
      </c>
      <c r="C313" s="22" t="s">
        <v>23</v>
      </c>
      <c r="D313" s="80" t="s">
        <v>96</v>
      </c>
      <c r="E313" s="23">
        <v>6058202029</v>
      </c>
      <c r="F313" s="23">
        <v>3746554838</v>
      </c>
      <c r="G313" s="23">
        <f t="shared" si="29"/>
        <v>318821290</v>
      </c>
      <c r="H313" s="23">
        <v>2311647191</v>
      </c>
      <c r="I313" s="23">
        <v>3427733548</v>
      </c>
      <c r="J313" s="23">
        <v>792524591</v>
      </c>
      <c r="K313" s="23">
        <v>792524591</v>
      </c>
      <c r="L313" s="24"/>
      <c r="M313" s="31">
        <f t="shared" si="27"/>
        <v>0.56580046878459755</v>
      </c>
      <c r="N313" s="31">
        <f t="shared" si="28"/>
        <v>0.13081844864305697</v>
      </c>
    </row>
    <row r="314" spans="1:14" ht="56.25">
      <c r="A314" s="20" t="s">
        <v>41</v>
      </c>
      <c r="B314" s="21" t="s">
        <v>97</v>
      </c>
      <c r="C314" s="22" t="s">
        <v>23</v>
      </c>
      <c r="D314" s="80" t="s">
        <v>98</v>
      </c>
      <c r="E314" s="23">
        <v>1191503320</v>
      </c>
      <c r="F314" s="23">
        <v>1189041778</v>
      </c>
      <c r="G314" s="23">
        <f t="shared" si="29"/>
        <v>865235000</v>
      </c>
      <c r="H314" s="23">
        <v>2461542</v>
      </c>
      <c r="I314" s="23">
        <v>323806778</v>
      </c>
      <c r="J314" s="23">
        <v>9442958</v>
      </c>
      <c r="K314" s="23">
        <v>9442958</v>
      </c>
      <c r="L314" s="24"/>
      <c r="M314" s="31">
        <f t="shared" si="27"/>
        <v>0.2717632192581721</v>
      </c>
      <c r="N314" s="31">
        <f t="shared" si="28"/>
        <v>7.9252469057324998E-3</v>
      </c>
    </row>
    <row r="315" spans="1:14" ht="67.5">
      <c r="A315" s="20" t="s">
        <v>41</v>
      </c>
      <c r="B315" s="21" t="s">
        <v>99</v>
      </c>
      <c r="C315" s="22" t="s">
        <v>23</v>
      </c>
      <c r="D315" s="80" t="s">
        <v>100</v>
      </c>
      <c r="E315" s="23">
        <v>73582171</v>
      </c>
      <c r="F315" s="23">
        <v>66179866</v>
      </c>
      <c r="G315" s="23">
        <f t="shared" si="29"/>
        <v>0</v>
      </c>
      <c r="H315" s="23">
        <v>7402305</v>
      </c>
      <c r="I315" s="23">
        <v>66179866</v>
      </c>
      <c r="J315" s="23">
        <v>11403600</v>
      </c>
      <c r="K315" s="23">
        <v>11403600</v>
      </c>
      <c r="L315" s="24"/>
      <c r="M315" s="31">
        <f t="shared" si="27"/>
        <v>0.89940083447660168</v>
      </c>
      <c r="N315" s="31">
        <f t="shared" si="28"/>
        <v>0.15497775949013518</v>
      </c>
    </row>
    <row r="316" spans="1:14" ht="67.5">
      <c r="A316" s="20" t="s">
        <v>41</v>
      </c>
      <c r="B316" s="21" t="s">
        <v>99</v>
      </c>
      <c r="C316" s="22" t="s">
        <v>18</v>
      </c>
      <c r="D316" s="80" t="s">
        <v>100</v>
      </c>
      <c r="E316" s="23">
        <v>806322678</v>
      </c>
      <c r="F316" s="23">
        <v>806322678</v>
      </c>
      <c r="G316" s="23">
        <f t="shared" si="29"/>
        <v>0</v>
      </c>
      <c r="H316" s="23">
        <v>0</v>
      </c>
      <c r="I316" s="23">
        <v>806322678</v>
      </c>
      <c r="J316" s="23">
        <v>0</v>
      </c>
      <c r="K316" s="23">
        <v>0</v>
      </c>
      <c r="L316" s="24"/>
      <c r="M316" s="31">
        <f t="shared" si="27"/>
        <v>1</v>
      </c>
      <c r="N316" s="31">
        <f t="shared" si="28"/>
        <v>0</v>
      </c>
    </row>
    <row r="317" spans="1:14" ht="33.75">
      <c r="A317" s="20" t="s">
        <v>41</v>
      </c>
      <c r="B317" s="21" t="s">
        <v>103</v>
      </c>
      <c r="C317" s="22" t="s">
        <v>18</v>
      </c>
      <c r="D317" s="80" t="s">
        <v>104</v>
      </c>
      <c r="E317" s="23">
        <v>503789948</v>
      </c>
      <c r="F317" s="23">
        <v>451624745</v>
      </c>
      <c r="G317" s="23">
        <f t="shared" si="29"/>
        <v>17300000</v>
      </c>
      <c r="H317" s="23">
        <v>52165203</v>
      </c>
      <c r="I317" s="23">
        <v>434324745</v>
      </c>
      <c r="J317" s="23">
        <v>103186601.70999999</v>
      </c>
      <c r="K317" s="23">
        <v>103186601.70999999</v>
      </c>
      <c r="L317" s="24"/>
      <c r="M317" s="31">
        <f t="shared" si="27"/>
        <v>0.86211474985602532</v>
      </c>
      <c r="N317" s="31">
        <f t="shared" si="28"/>
        <v>0.20482068393710784</v>
      </c>
    </row>
    <row r="318" spans="1:14" ht="33.75">
      <c r="A318" s="20" t="s">
        <v>41</v>
      </c>
      <c r="B318" s="21" t="s">
        <v>105</v>
      </c>
      <c r="C318" s="22" t="s">
        <v>18</v>
      </c>
      <c r="D318" s="80" t="s">
        <v>106</v>
      </c>
      <c r="E318" s="23">
        <v>79865803</v>
      </c>
      <c r="F318" s="23">
        <v>58281384</v>
      </c>
      <c r="G318" s="23">
        <f t="shared" si="29"/>
        <v>23051000</v>
      </c>
      <c r="H318" s="23">
        <v>21584419</v>
      </c>
      <c r="I318" s="23">
        <v>35230384</v>
      </c>
      <c r="J318" s="23">
        <v>766130</v>
      </c>
      <c r="K318" s="23">
        <v>766130</v>
      </c>
      <c r="L318" s="24"/>
      <c r="M318" s="31">
        <f t="shared" si="27"/>
        <v>0.44111976185852658</v>
      </c>
      <c r="N318" s="31">
        <f t="shared" si="28"/>
        <v>9.5927164220711587E-3</v>
      </c>
    </row>
    <row r="319" spans="1:14" ht="20.100000000000001" customHeight="1">
      <c r="A319" s="47" t="s">
        <v>134</v>
      </c>
      <c r="B319" s="48"/>
      <c r="C319" s="52"/>
      <c r="D319" s="82"/>
      <c r="E319" s="49">
        <f>E305+E306+E307+E308+E309+E310+E311+E312+E313+E314+E315+E316+E317+E318</f>
        <v>98814964156</v>
      </c>
      <c r="F319" s="49">
        <f t="shared" ref="F319:K319" si="33">F305+F306+F307+F308+F309+F310+F311+F312+F313+F314+F315+F316+F317+F318</f>
        <v>95062379805.699997</v>
      </c>
      <c r="G319" s="49">
        <f t="shared" si="33"/>
        <v>2987371735</v>
      </c>
      <c r="H319" s="49">
        <f t="shared" si="33"/>
        <v>3752584350.3000002</v>
      </c>
      <c r="I319" s="49">
        <f t="shared" si="33"/>
        <v>92075008070.699997</v>
      </c>
      <c r="J319" s="49">
        <f t="shared" si="33"/>
        <v>19985467379.73</v>
      </c>
      <c r="K319" s="49">
        <f t="shared" si="33"/>
        <v>19985466557.959999</v>
      </c>
      <c r="L319" s="50"/>
      <c r="M319" s="51">
        <f t="shared" si="27"/>
        <v>0.93179215169617857</v>
      </c>
      <c r="N319" s="51">
        <f t="shared" si="28"/>
        <v>0.20225142568668827</v>
      </c>
    </row>
    <row r="320" spans="1:14" ht="22.5">
      <c r="A320" s="20" t="s">
        <v>42</v>
      </c>
      <c r="B320" s="21" t="s">
        <v>69</v>
      </c>
      <c r="C320" s="22" t="s">
        <v>18</v>
      </c>
      <c r="D320" s="80" t="s">
        <v>70</v>
      </c>
      <c r="E320" s="23">
        <v>36266525</v>
      </c>
      <c r="F320" s="23">
        <v>30926192</v>
      </c>
      <c r="G320" s="23">
        <f t="shared" si="29"/>
        <v>5372461</v>
      </c>
      <c r="H320" s="23">
        <v>5340333</v>
      </c>
      <c r="I320" s="23">
        <v>25553731</v>
      </c>
      <c r="J320" s="23">
        <v>25553731</v>
      </c>
      <c r="K320" s="23">
        <v>25553731</v>
      </c>
      <c r="L320" s="24"/>
      <c r="M320" s="31">
        <f t="shared" si="27"/>
        <v>0.70460930568892388</v>
      </c>
      <c r="N320" s="31">
        <f t="shared" si="28"/>
        <v>0.70460930568892388</v>
      </c>
    </row>
    <row r="321" spans="1:14" ht="22.5">
      <c r="A321" s="20" t="s">
        <v>42</v>
      </c>
      <c r="B321" s="21" t="s">
        <v>71</v>
      </c>
      <c r="C321" s="22" t="s">
        <v>18</v>
      </c>
      <c r="D321" s="80" t="s">
        <v>72</v>
      </c>
      <c r="E321" s="23">
        <v>147054056</v>
      </c>
      <c r="F321" s="23">
        <v>109442692</v>
      </c>
      <c r="G321" s="23">
        <f t="shared" si="29"/>
        <v>88382714</v>
      </c>
      <c r="H321" s="23">
        <v>37611364</v>
      </c>
      <c r="I321" s="23">
        <v>21059978</v>
      </c>
      <c r="J321" s="23">
        <v>20964328</v>
      </c>
      <c r="K321" s="23">
        <v>20462328</v>
      </c>
      <c r="L321" s="24"/>
      <c r="M321" s="31">
        <f t="shared" si="27"/>
        <v>0.14321249323446067</v>
      </c>
      <c r="N321" s="31">
        <f t="shared" si="28"/>
        <v>0.14256205214768097</v>
      </c>
    </row>
    <row r="322" spans="1:14" ht="45">
      <c r="A322" s="20" t="s">
        <v>42</v>
      </c>
      <c r="B322" s="21" t="s">
        <v>85</v>
      </c>
      <c r="C322" s="22" t="s">
        <v>18</v>
      </c>
      <c r="D322" s="80" t="s">
        <v>86</v>
      </c>
      <c r="E322" s="23">
        <v>106875280</v>
      </c>
      <c r="F322" s="23">
        <v>106496080</v>
      </c>
      <c r="G322" s="23">
        <f t="shared" si="29"/>
        <v>26364950</v>
      </c>
      <c r="H322" s="23">
        <v>379200</v>
      </c>
      <c r="I322" s="23">
        <v>80131130</v>
      </c>
      <c r="J322" s="23">
        <v>9993315</v>
      </c>
      <c r="K322" s="23">
        <v>9993315</v>
      </c>
      <c r="L322" s="24"/>
      <c r="M322" s="31">
        <f t="shared" si="27"/>
        <v>0.74976299477297281</v>
      </c>
      <c r="N322" s="31">
        <f t="shared" si="28"/>
        <v>9.3504456783645384E-2</v>
      </c>
    </row>
    <row r="323" spans="1:14" ht="45">
      <c r="A323" s="20" t="s">
        <v>42</v>
      </c>
      <c r="B323" s="21" t="s">
        <v>87</v>
      </c>
      <c r="C323" s="22" t="s">
        <v>18</v>
      </c>
      <c r="D323" s="80" t="s">
        <v>88</v>
      </c>
      <c r="E323" s="23">
        <v>82363950</v>
      </c>
      <c r="F323" s="23">
        <v>80419911</v>
      </c>
      <c r="G323" s="23">
        <f t="shared" si="29"/>
        <v>0</v>
      </c>
      <c r="H323" s="23">
        <v>1944039</v>
      </c>
      <c r="I323" s="23">
        <v>80419911</v>
      </c>
      <c r="J323" s="23">
        <v>14151267</v>
      </c>
      <c r="K323" s="23">
        <v>14151267</v>
      </c>
      <c r="L323" s="24"/>
      <c r="M323" s="31">
        <f t="shared" si="27"/>
        <v>0.97639696736254145</v>
      </c>
      <c r="N323" s="31">
        <f t="shared" si="28"/>
        <v>0.17181384574197814</v>
      </c>
    </row>
    <row r="324" spans="1:14" ht="22.5">
      <c r="A324" s="20" t="s">
        <v>42</v>
      </c>
      <c r="B324" s="21" t="s">
        <v>91</v>
      </c>
      <c r="C324" s="22" t="s">
        <v>20</v>
      </c>
      <c r="D324" s="80" t="s">
        <v>92</v>
      </c>
      <c r="E324" s="23">
        <v>347475708</v>
      </c>
      <c r="F324" s="23">
        <v>347475708</v>
      </c>
      <c r="G324" s="23">
        <f t="shared" si="29"/>
        <v>0</v>
      </c>
      <c r="H324" s="23">
        <v>0</v>
      </c>
      <c r="I324" s="23">
        <v>347475708</v>
      </c>
      <c r="J324" s="23">
        <v>105845020</v>
      </c>
      <c r="K324" s="23">
        <v>105845020</v>
      </c>
      <c r="L324" s="24"/>
      <c r="M324" s="31">
        <f t="shared" si="27"/>
        <v>1</v>
      </c>
      <c r="N324" s="31">
        <f t="shared" si="28"/>
        <v>0.30461127947395966</v>
      </c>
    </row>
    <row r="325" spans="1:14" ht="22.5">
      <c r="A325" s="20" t="s">
        <v>42</v>
      </c>
      <c r="B325" s="21" t="s">
        <v>91</v>
      </c>
      <c r="C325" s="22" t="s">
        <v>18</v>
      </c>
      <c r="D325" s="80" t="s">
        <v>92</v>
      </c>
      <c r="E325" s="23">
        <v>24705235949</v>
      </c>
      <c r="F325" s="23">
        <v>24640874523</v>
      </c>
      <c r="G325" s="23">
        <f t="shared" si="29"/>
        <v>55187</v>
      </c>
      <c r="H325" s="23">
        <v>64361426</v>
      </c>
      <c r="I325" s="23">
        <v>24640819336</v>
      </c>
      <c r="J325" s="23">
        <v>10415510683</v>
      </c>
      <c r="K325" s="23">
        <v>10415510683</v>
      </c>
      <c r="L325" s="24"/>
      <c r="M325" s="31">
        <f t="shared" ref="M325:M388" si="34">I325/E325</f>
        <v>0.99739259268225655</v>
      </c>
      <c r="N325" s="31">
        <f t="shared" ref="N325:N388" si="35">J325/E325</f>
        <v>0.4215912248116615</v>
      </c>
    </row>
    <row r="326" spans="1:14" ht="33.75">
      <c r="A326" s="20" t="s">
        <v>42</v>
      </c>
      <c r="B326" s="21" t="s">
        <v>93</v>
      </c>
      <c r="C326" s="22" t="s">
        <v>23</v>
      </c>
      <c r="D326" s="80" t="s">
        <v>94</v>
      </c>
      <c r="E326" s="23">
        <v>1289407920</v>
      </c>
      <c r="F326" s="23">
        <v>1283964330</v>
      </c>
      <c r="G326" s="23">
        <f t="shared" ref="G326:G389" si="36">F326-I326</f>
        <v>1255747920</v>
      </c>
      <c r="H326" s="23">
        <v>5443590</v>
      </c>
      <c r="I326" s="23">
        <v>28216410</v>
      </c>
      <c r="J326" s="23">
        <v>1241933</v>
      </c>
      <c r="K326" s="23">
        <v>1241933</v>
      </c>
      <c r="L326" s="24"/>
      <c r="M326" s="31">
        <f t="shared" si="34"/>
        <v>2.188322994014183E-2</v>
      </c>
      <c r="N326" s="31">
        <f t="shared" si="35"/>
        <v>9.6318083729468639E-4</v>
      </c>
    </row>
    <row r="327" spans="1:14" ht="56.25">
      <c r="A327" s="20" t="s">
        <v>42</v>
      </c>
      <c r="B327" s="21" t="s">
        <v>95</v>
      </c>
      <c r="C327" s="22" t="s">
        <v>22</v>
      </c>
      <c r="D327" s="80" t="s">
        <v>96</v>
      </c>
      <c r="E327" s="23">
        <v>10051447931</v>
      </c>
      <c r="F327" s="23">
        <v>9844232211</v>
      </c>
      <c r="G327" s="23">
        <f t="shared" si="36"/>
        <v>284239796</v>
      </c>
      <c r="H327" s="23">
        <v>207215720</v>
      </c>
      <c r="I327" s="23">
        <v>9559992415</v>
      </c>
      <c r="J327" s="23">
        <v>1386458994</v>
      </c>
      <c r="K327" s="23">
        <v>1386458994</v>
      </c>
      <c r="L327" s="24"/>
      <c r="M327" s="31">
        <f t="shared" si="34"/>
        <v>0.95110599792450934</v>
      </c>
      <c r="N327" s="31">
        <f t="shared" si="35"/>
        <v>0.13793624595357812</v>
      </c>
    </row>
    <row r="328" spans="1:14" ht="56.25">
      <c r="A328" s="20" t="s">
        <v>42</v>
      </c>
      <c r="B328" s="21" t="s">
        <v>95</v>
      </c>
      <c r="C328" s="22" t="s">
        <v>23</v>
      </c>
      <c r="D328" s="80" t="s">
        <v>96</v>
      </c>
      <c r="E328" s="23">
        <v>9643171291</v>
      </c>
      <c r="F328" s="23">
        <v>9524017420</v>
      </c>
      <c r="G328" s="23">
        <f t="shared" si="36"/>
        <v>3285812</v>
      </c>
      <c r="H328" s="23">
        <v>119153871</v>
      </c>
      <c r="I328" s="23">
        <v>9520731608</v>
      </c>
      <c r="J328" s="23">
        <v>1312922463</v>
      </c>
      <c r="K328" s="23">
        <v>1312922463</v>
      </c>
      <c r="L328" s="24"/>
      <c r="M328" s="31">
        <f t="shared" si="34"/>
        <v>0.98730296504073578</v>
      </c>
      <c r="N328" s="31">
        <f t="shared" si="35"/>
        <v>0.13615048653396361</v>
      </c>
    </row>
    <row r="329" spans="1:14" ht="56.25">
      <c r="A329" s="20" t="s">
        <v>42</v>
      </c>
      <c r="B329" s="21" t="s">
        <v>97</v>
      </c>
      <c r="C329" s="22" t="s">
        <v>23</v>
      </c>
      <c r="D329" s="80" t="s">
        <v>98</v>
      </c>
      <c r="E329" s="23">
        <v>494132343</v>
      </c>
      <c r="F329" s="23">
        <v>492353031</v>
      </c>
      <c r="G329" s="23">
        <f t="shared" si="36"/>
        <v>0</v>
      </c>
      <c r="H329" s="23">
        <v>1779312</v>
      </c>
      <c r="I329" s="23">
        <v>492353031</v>
      </c>
      <c r="J329" s="23">
        <v>9187210</v>
      </c>
      <c r="K329" s="23">
        <v>9187210</v>
      </c>
      <c r="L329" s="24"/>
      <c r="M329" s="31">
        <f t="shared" si="34"/>
        <v>0.99639911852521668</v>
      </c>
      <c r="N329" s="31">
        <f t="shared" si="35"/>
        <v>1.8592610117812103E-2</v>
      </c>
    </row>
    <row r="330" spans="1:14" ht="67.5">
      <c r="A330" s="20" t="s">
        <v>42</v>
      </c>
      <c r="B330" s="21" t="s">
        <v>99</v>
      </c>
      <c r="C330" s="22" t="s">
        <v>23</v>
      </c>
      <c r="D330" s="80" t="s">
        <v>100</v>
      </c>
      <c r="E330" s="23">
        <v>125396583</v>
      </c>
      <c r="F330" s="23">
        <v>120602824</v>
      </c>
      <c r="G330" s="23">
        <f t="shared" si="36"/>
        <v>0</v>
      </c>
      <c r="H330" s="23">
        <v>4793759</v>
      </c>
      <c r="I330" s="23">
        <v>120602824</v>
      </c>
      <c r="J330" s="23">
        <v>17343618</v>
      </c>
      <c r="K330" s="23">
        <v>17343618</v>
      </c>
      <c r="L330" s="24"/>
      <c r="M330" s="31">
        <f t="shared" si="34"/>
        <v>0.9617712150896488</v>
      </c>
      <c r="N330" s="31">
        <f t="shared" si="35"/>
        <v>0.13831013242202939</v>
      </c>
    </row>
    <row r="331" spans="1:14" ht="33.75">
      <c r="A331" s="20" t="s">
        <v>42</v>
      </c>
      <c r="B331" s="21" t="s">
        <v>103</v>
      </c>
      <c r="C331" s="22" t="s">
        <v>18</v>
      </c>
      <c r="D331" s="80" t="s">
        <v>104</v>
      </c>
      <c r="E331" s="23">
        <v>380529776</v>
      </c>
      <c r="F331" s="23">
        <v>353239063</v>
      </c>
      <c r="G331" s="23">
        <f t="shared" si="36"/>
        <v>14034708</v>
      </c>
      <c r="H331" s="23">
        <v>27290713</v>
      </c>
      <c r="I331" s="23">
        <v>339204355</v>
      </c>
      <c r="J331" s="23">
        <v>79613388</v>
      </c>
      <c r="K331" s="23">
        <v>79613388</v>
      </c>
      <c r="L331" s="24"/>
      <c r="M331" s="31">
        <f t="shared" si="34"/>
        <v>0.89140029609667126</v>
      </c>
      <c r="N331" s="31">
        <f t="shared" si="35"/>
        <v>0.2092172361302943</v>
      </c>
    </row>
    <row r="332" spans="1:14" ht="33.75">
      <c r="A332" s="20" t="s">
        <v>42</v>
      </c>
      <c r="B332" s="21" t="s">
        <v>105</v>
      </c>
      <c r="C332" s="22" t="s">
        <v>18</v>
      </c>
      <c r="D332" s="80" t="s">
        <v>106</v>
      </c>
      <c r="E332" s="23">
        <v>51484176</v>
      </c>
      <c r="F332" s="23">
        <v>51441673</v>
      </c>
      <c r="G332" s="23">
        <f t="shared" si="36"/>
        <v>10500233</v>
      </c>
      <c r="H332" s="23">
        <v>42503</v>
      </c>
      <c r="I332" s="23">
        <v>40941440</v>
      </c>
      <c r="J332" s="23">
        <v>8911528</v>
      </c>
      <c r="K332" s="23">
        <v>8911528</v>
      </c>
      <c r="L332" s="24"/>
      <c r="M332" s="31">
        <f t="shared" si="34"/>
        <v>0.79522375962664726</v>
      </c>
      <c r="N332" s="31">
        <f t="shared" si="35"/>
        <v>0.17309256343152893</v>
      </c>
    </row>
    <row r="333" spans="1:14" ht="20.100000000000001" customHeight="1">
      <c r="A333" s="47" t="s">
        <v>135</v>
      </c>
      <c r="B333" s="48"/>
      <c r="C333" s="52"/>
      <c r="D333" s="82"/>
      <c r="E333" s="49">
        <f>E320+E321+E322+E323+E324+E325+E326+E327+E328+E329+E330+E331+E332</f>
        <v>47460841488</v>
      </c>
      <c r="F333" s="49">
        <f t="shared" ref="F333:K333" si="37">F320+F321+F322+F323+F324+F325+F326+F327+F328+F329+F330+F331+F332</f>
        <v>46985485658</v>
      </c>
      <c r="G333" s="49">
        <f t="shared" si="37"/>
        <v>1687983781</v>
      </c>
      <c r="H333" s="49">
        <f t="shared" si="37"/>
        <v>475355830</v>
      </c>
      <c r="I333" s="49">
        <f t="shared" si="37"/>
        <v>45297501877</v>
      </c>
      <c r="J333" s="49">
        <f t="shared" si="37"/>
        <v>13407697478</v>
      </c>
      <c r="K333" s="49">
        <f t="shared" si="37"/>
        <v>13407195478</v>
      </c>
      <c r="L333" s="50"/>
      <c r="M333" s="51">
        <f t="shared" si="34"/>
        <v>0.95441843121245584</v>
      </c>
      <c r="N333" s="51">
        <f t="shared" si="35"/>
        <v>0.28250020559348915</v>
      </c>
    </row>
    <row r="334" spans="1:14" ht="22.5">
      <c r="A334" s="20" t="s">
        <v>43</v>
      </c>
      <c r="B334" s="21" t="s">
        <v>69</v>
      </c>
      <c r="C334" s="22" t="s">
        <v>18</v>
      </c>
      <c r="D334" s="80" t="s">
        <v>70</v>
      </c>
      <c r="E334" s="23">
        <v>30552072</v>
      </c>
      <c r="F334" s="23">
        <v>29937446</v>
      </c>
      <c r="G334" s="23">
        <f t="shared" si="36"/>
        <v>0</v>
      </c>
      <c r="H334" s="23">
        <v>614626</v>
      </c>
      <c r="I334" s="23">
        <v>29937446</v>
      </c>
      <c r="J334" s="23">
        <v>29937446</v>
      </c>
      <c r="K334" s="23">
        <v>29937446</v>
      </c>
      <c r="L334" s="24"/>
      <c r="M334" s="31">
        <f t="shared" si="34"/>
        <v>0.97988267375122706</v>
      </c>
      <c r="N334" s="31">
        <f t="shared" si="35"/>
        <v>0.97988267375122706</v>
      </c>
    </row>
    <row r="335" spans="1:14" ht="22.5">
      <c r="A335" s="20" t="s">
        <v>43</v>
      </c>
      <c r="B335" s="21" t="s">
        <v>71</v>
      </c>
      <c r="C335" s="22" t="s">
        <v>18</v>
      </c>
      <c r="D335" s="80" t="s">
        <v>72</v>
      </c>
      <c r="E335" s="23">
        <v>216776021</v>
      </c>
      <c r="F335" s="23">
        <v>152874702</v>
      </c>
      <c r="G335" s="23">
        <f t="shared" si="36"/>
        <v>113748747</v>
      </c>
      <c r="H335" s="23">
        <v>63901319</v>
      </c>
      <c r="I335" s="23">
        <v>39125955</v>
      </c>
      <c r="J335" s="23">
        <v>38003897</v>
      </c>
      <c r="K335" s="23">
        <v>38003897</v>
      </c>
      <c r="L335" s="24"/>
      <c r="M335" s="31">
        <f t="shared" si="34"/>
        <v>0.18049023512614432</v>
      </c>
      <c r="N335" s="31">
        <f t="shared" si="35"/>
        <v>0.17531411834522048</v>
      </c>
    </row>
    <row r="336" spans="1:14" ht="45">
      <c r="A336" s="20" t="s">
        <v>43</v>
      </c>
      <c r="B336" s="21" t="s">
        <v>85</v>
      </c>
      <c r="C336" s="22" t="s">
        <v>18</v>
      </c>
      <c r="D336" s="80" t="s">
        <v>86</v>
      </c>
      <c r="E336" s="23">
        <v>140802970</v>
      </c>
      <c r="F336" s="23">
        <v>93225700</v>
      </c>
      <c r="G336" s="23">
        <f t="shared" si="36"/>
        <v>24693000</v>
      </c>
      <c r="H336" s="23">
        <v>47577270</v>
      </c>
      <c r="I336" s="23">
        <v>68532700</v>
      </c>
      <c r="J336" s="23">
        <v>9521367</v>
      </c>
      <c r="K336" s="23">
        <v>9521367</v>
      </c>
      <c r="L336" s="24"/>
      <c r="M336" s="31">
        <f t="shared" si="34"/>
        <v>0.48672765922480188</v>
      </c>
      <c r="N336" s="31">
        <f t="shared" si="35"/>
        <v>6.7621918770605471E-2</v>
      </c>
    </row>
    <row r="337" spans="1:14" ht="45">
      <c r="A337" s="20" t="s">
        <v>43</v>
      </c>
      <c r="B337" s="21" t="s">
        <v>87</v>
      </c>
      <c r="C337" s="22" t="s">
        <v>18</v>
      </c>
      <c r="D337" s="80" t="s">
        <v>88</v>
      </c>
      <c r="E337" s="23">
        <v>48037000</v>
      </c>
      <c r="F337" s="23">
        <v>46198709</v>
      </c>
      <c r="G337" s="23">
        <f t="shared" si="36"/>
        <v>0</v>
      </c>
      <c r="H337" s="23">
        <v>1838291</v>
      </c>
      <c r="I337" s="23">
        <v>46198709</v>
      </c>
      <c r="J337" s="23">
        <v>8262533</v>
      </c>
      <c r="K337" s="23">
        <v>8262533</v>
      </c>
      <c r="L337" s="24"/>
      <c r="M337" s="31">
        <f t="shared" si="34"/>
        <v>0.96173176926119452</v>
      </c>
      <c r="N337" s="31">
        <f t="shared" si="35"/>
        <v>0.17200351812144804</v>
      </c>
    </row>
    <row r="338" spans="1:14" ht="22.5">
      <c r="A338" s="20" t="s">
        <v>43</v>
      </c>
      <c r="B338" s="21" t="s">
        <v>91</v>
      </c>
      <c r="C338" s="22" t="s">
        <v>20</v>
      </c>
      <c r="D338" s="80" t="s">
        <v>92</v>
      </c>
      <c r="E338" s="23">
        <v>279044864</v>
      </c>
      <c r="F338" s="23">
        <v>279044864</v>
      </c>
      <c r="G338" s="23">
        <f t="shared" si="36"/>
        <v>0</v>
      </c>
      <c r="H338" s="23">
        <v>0</v>
      </c>
      <c r="I338" s="23">
        <v>279044864</v>
      </c>
      <c r="J338" s="23">
        <v>260189880</v>
      </c>
      <c r="K338" s="23">
        <v>260189880</v>
      </c>
      <c r="L338" s="24"/>
      <c r="M338" s="31">
        <f t="shared" si="34"/>
        <v>1</v>
      </c>
      <c r="N338" s="31">
        <f t="shared" si="35"/>
        <v>0.93243027759149155</v>
      </c>
    </row>
    <row r="339" spans="1:14" ht="22.5">
      <c r="A339" s="20" t="s">
        <v>43</v>
      </c>
      <c r="B339" s="21" t="s">
        <v>91</v>
      </c>
      <c r="C339" s="22" t="s">
        <v>18</v>
      </c>
      <c r="D339" s="80" t="s">
        <v>92</v>
      </c>
      <c r="E339" s="23">
        <v>44709148582</v>
      </c>
      <c r="F339" s="23">
        <v>44682870314</v>
      </c>
      <c r="G339" s="23">
        <f t="shared" si="36"/>
        <v>67520</v>
      </c>
      <c r="H339" s="23">
        <v>26278268</v>
      </c>
      <c r="I339" s="23">
        <v>44682802794</v>
      </c>
      <c r="J339" s="23">
        <v>16859547839</v>
      </c>
      <c r="K339" s="23">
        <v>16859547839</v>
      </c>
      <c r="L339" s="24"/>
      <c r="M339" s="31">
        <f t="shared" si="34"/>
        <v>0.99941072937339259</v>
      </c>
      <c r="N339" s="31">
        <f t="shared" si="35"/>
        <v>0.37709391419249011</v>
      </c>
    </row>
    <row r="340" spans="1:14" ht="33.75">
      <c r="A340" s="20" t="s">
        <v>43</v>
      </c>
      <c r="B340" s="21" t="s">
        <v>93</v>
      </c>
      <c r="C340" s="22" t="s">
        <v>23</v>
      </c>
      <c r="D340" s="80" t="s">
        <v>94</v>
      </c>
      <c r="E340" s="23">
        <v>1201797600</v>
      </c>
      <c r="F340" s="23">
        <v>1196797600</v>
      </c>
      <c r="G340" s="23">
        <f t="shared" si="36"/>
        <v>1168137600</v>
      </c>
      <c r="H340" s="23">
        <v>5000000</v>
      </c>
      <c r="I340" s="23">
        <v>28660000</v>
      </c>
      <c r="J340" s="23">
        <v>3152600</v>
      </c>
      <c r="K340" s="23">
        <v>3152600</v>
      </c>
      <c r="L340" s="24"/>
      <c r="M340" s="31">
        <f t="shared" si="34"/>
        <v>2.3847609614131366E-2</v>
      </c>
      <c r="N340" s="31">
        <f t="shared" si="35"/>
        <v>2.62323705755445E-3</v>
      </c>
    </row>
    <row r="341" spans="1:14" ht="56.25">
      <c r="A341" s="20" t="s">
        <v>43</v>
      </c>
      <c r="B341" s="21" t="s">
        <v>95</v>
      </c>
      <c r="C341" s="22" t="s">
        <v>22</v>
      </c>
      <c r="D341" s="80" t="s">
        <v>96</v>
      </c>
      <c r="E341" s="23">
        <v>8105737112</v>
      </c>
      <c r="F341" s="23">
        <v>7890389917</v>
      </c>
      <c r="G341" s="23">
        <f t="shared" si="36"/>
        <v>2256507643</v>
      </c>
      <c r="H341" s="23">
        <v>215347195</v>
      </c>
      <c r="I341" s="23">
        <v>5633882274</v>
      </c>
      <c r="J341" s="23">
        <v>1130287279</v>
      </c>
      <c r="K341" s="23">
        <v>1130287279</v>
      </c>
      <c r="L341" s="24"/>
      <c r="M341" s="31">
        <f t="shared" si="34"/>
        <v>0.69504872859242073</v>
      </c>
      <c r="N341" s="31">
        <f t="shared" si="35"/>
        <v>0.13944287402643316</v>
      </c>
    </row>
    <row r="342" spans="1:14" ht="56.25">
      <c r="A342" s="20" t="s">
        <v>43</v>
      </c>
      <c r="B342" s="21" t="s">
        <v>95</v>
      </c>
      <c r="C342" s="22" t="s">
        <v>23</v>
      </c>
      <c r="D342" s="80" t="s">
        <v>96</v>
      </c>
      <c r="E342" s="23">
        <v>11554561799</v>
      </c>
      <c r="F342" s="23">
        <v>10483047980</v>
      </c>
      <c r="G342" s="23">
        <f t="shared" si="36"/>
        <v>2337869</v>
      </c>
      <c r="H342" s="23">
        <v>1071513819</v>
      </c>
      <c r="I342" s="23">
        <v>10480710111</v>
      </c>
      <c r="J342" s="23">
        <v>1750770422</v>
      </c>
      <c r="K342" s="23">
        <v>1750770422</v>
      </c>
      <c r="L342" s="24"/>
      <c r="M342" s="31">
        <f t="shared" si="34"/>
        <v>0.90706253454865438</v>
      </c>
      <c r="N342" s="31">
        <f t="shared" si="35"/>
        <v>0.15152200944145905</v>
      </c>
    </row>
    <row r="343" spans="1:14" ht="56.25">
      <c r="A343" s="20" t="s">
        <v>43</v>
      </c>
      <c r="B343" s="21" t="s">
        <v>97</v>
      </c>
      <c r="C343" s="22" t="s">
        <v>23</v>
      </c>
      <c r="D343" s="80" t="s">
        <v>98</v>
      </c>
      <c r="E343" s="23">
        <v>616683325</v>
      </c>
      <c r="F343" s="23">
        <v>611338566</v>
      </c>
      <c r="G343" s="23">
        <f t="shared" si="36"/>
        <v>0</v>
      </c>
      <c r="H343" s="23">
        <v>5344759</v>
      </c>
      <c r="I343" s="23">
        <v>611338566</v>
      </c>
      <c r="J343" s="23">
        <v>6155040</v>
      </c>
      <c r="K343" s="23">
        <v>6155040</v>
      </c>
      <c r="L343" s="24"/>
      <c r="M343" s="31">
        <f t="shared" si="34"/>
        <v>0.99133305736781518</v>
      </c>
      <c r="N343" s="31">
        <f t="shared" si="35"/>
        <v>9.9808763274083986E-3</v>
      </c>
    </row>
    <row r="344" spans="1:14" ht="67.5">
      <c r="A344" s="20" t="s">
        <v>43</v>
      </c>
      <c r="B344" s="21" t="s">
        <v>99</v>
      </c>
      <c r="C344" s="22" t="s">
        <v>23</v>
      </c>
      <c r="D344" s="80" t="s">
        <v>100</v>
      </c>
      <c r="E344" s="23">
        <v>2402400</v>
      </c>
      <c r="F344" s="23">
        <v>302094</v>
      </c>
      <c r="G344" s="23">
        <f t="shared" si="36"/>
        <v>0</v>
      </c>
      <c r="H344" s="23">
        <v>2100306</v>
      </c>
      <c r="I344" s="23">
        <v>302094</v>
      </c>
      <c r="J344" s="23">
        <v>91615</v>
      </c>
      <c r="K344" s="23">
        <v>91615</v>
      </c>
      <c r="L344" s="24"/>
      <c r="M344" s="31">
        <f t="shared" si="34"/>
        <v>0.12574675324675325</v>
      </c>
      <c r="N344" s="31">
        <f t="shared" si="35"/>
        <v>3.8134781884781886E-2</v>
      </c>
    </row>
    <row r="345" spans="1:14" ht="67.5">
      <c r="A345" s="20" t="s">
        <v>43</v>
      </c>
      <c r="B345" s="21" t="s">
        <v>99</v>
      </c>
      <c r="C345" s="22" t="s">
        <v>18</v>
      </c>
      <c r="D345" s="80" t="s">
        <v>100</v>
      </c>
      <c r="E345" s="23">
        <v>1099792798</v>
      </c>
      <c r="F345" s="23">
        <v>1095747607</v>
      </c>
      <c r="G345" s="23">
        <f t="shared" si="36"/>
        <v>455073752</v>
      </c>
      <c r="H345" s="23">
        <v>4045191</v>
      </c>
      <c r="I345" s="23">
        <v>640673855</v>
      </c>
      <c r="J345" s="23">
        <v>95888836</v>
      </c>
      <c r="K345" s="23">
        <v>95888836</v>
      </c>
      <c r="L345" s="24"/>
      <c r="M345" s="31">
        <f t="shared" si="34"/>
        <v>0.58254050778026645</v>
      </c>
      <c r="N345" s="31">
        <f t="shared" si="35"/>
        <v>8.7188092315549054E-2</v>
      </c>
    </row>
    <row r="346" spans="1:14" ht="33.75">
      <c r="A346" s="20" t="s">
        <v>43</v>
      </c>
      <c r="B346" s="21" t="s">
        <v>103</v>
      </c>
      <c r="C346" s="22" t="s">
        <v>18</v>
      </c>
      <c r="D346" s="80" t="s">
        <v>104</v>
      </c>
      <c r="E346" s="23">
        <v>665988232</v>
      </c>
      <c r="F346" s="23">
        <v>637478909</v>
      </c>
      <c r="G346" s="23">
        <f t="shared" si="36"/>
        <v>45528533</v>
      </c>
      <c r="H346" s="23">
        <v>28509323</v>
      </c>
      <c r="I346" s="23">
        <v>591950376</v>
      </c>
      <c r="J346" s="23">
        <v>150875118</v>
      </c>
      <c r="K346" s="23">
        <v>150875118</v>
      </c>
      <c r="L346" s="24"/>
      <c r="M346" s="31">
        <f t="shared" si="34"/>
        <v>0.88883008371235006</v>
      </c>
      <c r="N346" s="31">
        <f t="shared" si="35"/>
        <v>0.22654321916006467</v>
      </c>
    </row>
    <row r="347" spans="1:14" ht="33.75">
      <c r="A347" s="20" t="s">
        <v>43</v>
      </c>
      <c r="B347" s="21" t="s">
        <v>105</v>
      </c>
      <c r="C347" s="22" t="s">
        <v>18</v>
      </c>
      <c r="D347" s="80" t="s">
        <v>106</v>
      </c>
      <c r="E347" s="23">
        <v>73284030</v>
      </c>
      <c r="F347" s="23">
        <v>57952339</v>
      </c>
      <c r="G347" s="23">
        <f t="shared" si="36"/>
        <v>0</v>
      </c>
      <c r="H347" s="23">
        <v>15331691</v>
      </c>
      <c r="I347" s="23">
        <v>57952339</v>
      </c>
      <c r="J347" s="23">
        <v>9666327</v>
      </c>
      <c r="K347" s="23">
        <v>9666327</v>
      </c>
      <c r="L347" s="24"/>
      <c r="M347" s="31">
        <f t="shared" si="34"/>
        <v>0.79079083123567306</v>
      </c>
      <c r="N347" s="31">
        <f t="shared" si="35"/>
        <v>0.13190223026763129</v>
      </c>
    </row>
    <row r="348" spans="1:14" ht="20.100000000000001" customHeight="1">
      <c r="A348" s="47" t="s">
        <v>136</v>
      </c>
      <c r="B348" s="48"/>
      <c r="C348" s="52"/>
      <c r="D348" s="82"/>
      <c r="E348" s="49">
        <f>E334+E335+E336+E337+E338+E339+E340+E341+E342+E343+E344+E345+E346+E347</f>
        <v>68744608805</v>
      </c>
      <c r="F348" s="49">
        <f t="shared" ref="F348:K348" si="38">F334+F335+F336+F337+F338+F339+F340+F341+F342+F343+F344+F345+F346+F347</f>
        <v>67257206747</v>
      </c>
      <c r="G348" s="49">
        <f t="shared" si="38"/>
        <v>4066094664</v>
      </c>
      <c r="H348" s="49">
        <f t="shared" si="38"/>
        <v>1487402058</v>
      </c>
      <c r="I348" s="49">
        <f t="shared" si="38"/>
        <v>63191112083</v>
      </c>
      <c r="J348" s="49">
        <f t="shared" si="38"/>
        <v>20352350199</v>
      </c>
      <c r="K348" s="49">
        <f t="shared" si="38"/>
        <v>20352350199</v>
      </c>
      <c r="L348" s="50"/>
      <c r="M348" s="51">
        <f t="shared" si="34"/>
        <v>0.91921553095526409</v>
      </c>
      <c r="N348" s="51">
        <f t="shared" si="35"/>
        <v>0.2960574007589627</v>
      </c>
    </row>
    <row r="349" spans="1:14" ht="22.5">
      <c r="A349" s="20" t="s">
        <v>44</v>
      </c>
      <c r="B349" s="21" t="s">
        <v>69</v>
      </c>
      <c r="C349" s="22" t="s">
        <v>18</v>
      </c>
      <c r="D349" s="80" t="s">
        <v>70</v>
      </c>
      <c r="E349" s="23">
        <v>105215696</v>
      </c>
      <c r="F349" s="23">
        <v>89228575</v>
      </c>
      <c r="G349" s="23">
        <f t="shared" si="36"/>
        <v>12675616</v>
      </c>
      <c r="H349" s="23">
        <v>15987121</v>
      </c>
      <c r="I349" s="23">
        <v>76552959</v>
      </c>
      <c r="J349" s="23">
        <v>76252318.75</v>
      </c>
      <c r="K349" s="23">
        <v>76252318.75</v>
      </c>
      <c r="L349" s="24"/>
      <c r="M349" s="31">
        <f t="shared" si="34"/>
        <v>0.72758116811773021</v>
      </c>
      <c r="N349" s="31">
        <f t="shared" si="35"/>
        <v>0.72472379738855697</v>
      </c>
    </row>
    <row r="350" spans="1:14" ht="22.5">
      <c r="A350" s="20" t="s">
        <v>44</v>
      </c>
      <c r="B350" s="21" t="s">
        <v>71</v>
      </c>
      <c r="C350" s="22" t="s">
        <v>18</v>
      </c>
      <c r="D350" s="80" t="s">
        <v>72</v>
      </c>
      <c r="E350" s="23">
        <v>602039776</v>
      </c>
      <c r="F350" s="23">
        <v>600535776</v>
      </c>
      <c r="G350" s="23">
        <f t="shared" si="36"/>
        <v>453763040</v>
      </c>
      <c r="H350" s="23">
        <v>1504000</v>
      </c>
      <c r="I350" s="23">
        <v>146772736</v>
      </c>
      <c r="J350" s="23">
        <v>123582902</v>
      </c>
      <c r="K350" s="23">
        <v>123582902</v>
      </c>
      <c r="L350" s="24"/>
      <c r="M350" s="31">
        <f t="shared" si="34"/>
        <v>0.24379242344279922</v>
      </c>
      <c r="N350" s="31">
        <f t="shared" si="35"/>
        <v>0.20527364956032407</v>
      </c>
    </row>
    <row r="351" spans="1:14" ht="45">
      <c r="A351" s="20" t="s">
        <v>44</v>
      </c>
      <c r="B351" s="21" t="s">
        <v>85</v>
      </c>
      <c r="C351" s="22" t="s">
        <v>18</v>
      </c>
      <c r="D351" s="80" t="s">
        <v>86</v>
      </c>
      <c r="E351" s="23">
        <v>223471924</v>
      </c>
      <c r="F351" s="23">
        <v>218285538</v>
      </c>
      <c r="G351" s="23">
        <f t="shared" si="36"/>
        <v>174813338</v>
      </c>
      <c r="H351" s="23">
        <v>5186386</v>
      </c>
      <c r="I351" s="23">
        <v>43472200</v>
      </c>
      <c r="J351" s="23">
        <v>9777800</v>
      </c>
      <c r="K351" s="23">
        <v>9777800</v>
      </c>
      <c r="L351" s="24"/>
      <c r="M351" s="31">
        <f t="shared" si="34"/>
        <v>0.19453092460957197</v>
      </c>
      <c r="N351" s="31">
        <f t="shared" si="35"/>
        <v>4.3754042230378792E-2</v>
      </c>
    </row>
    <row r="352" spans="1:14" ht="45">
      <c r="A352" s="20" t="s">
        <v>44</v>
      </c>
      <c r="B352" s="21" t="s">
        <v>87</v>
      </c>
      <c r="C352" s="22" t="s">
        <v>18</v>
      </c>
      <c r="D352" s="80" t="s">
        <v>88</v>
      </c>
      <c r="E352" s="23">
        <v>86931024</v>
      </c>
      <c r="F352" s="23">
        <v>86931024</v>
      </c>
      <c r="G352" s="23">
        <f t="shared" si="36"/>
        <v>2614537</v>
      </c>
      <c r="H352" s="23">
        <v>0</v>
      </c>
      <c r="I352" s="23">
        <v>84316487</v>
      </c>
      <c r="J352" s="23">
        <v>16194485</v>
      </c>
      <c r="K352" s="23">
        <v>16194485</v>
      </c>
      <c r="L352" s="24"/>
      <c r="M352" s="31">
        <f t="shared" si="34"/>
        <v>0.96992400549658775</v>
      </c>
      <c r="N352" s="31">
        <f t="shared" si="35"/>
        <v>0.186291202551577</v>
      </c>
    </row>
    <row r="353" spans="1:14" ht="22.5">
      <c r="A353" s="20" t="s">
        <v>44</v>
      </c>
      <c r="B353" s="21" t="s">
        <v>91</v>
      </c>
      <c r="C353" s="22" t="s">
        <v>20</v>
      </c>
      <c r="D353" s="80" t="s">
        <v>92</v>
      </c>
      <c r="E353" s="23">
        <v>759177960</v>
      </c>
      <c r="F353" s="23">
        <v>759177960</v>
      </c>
      <c r="G353" s="23">
        <f t="shared" si="36"/>
        <v>157961895</v>
      </c>
      <c r="H353" s="23">
        <v>0</v>
      </c>
      <c r="I353" s="23">
        <v>601216065</v>
      </c>
      <c r="J353" s="23">
        <v>205085112</v>
      </c>
      <c r="K353" s="23">
        <v>205085112</v>
      </c>
      <c r="L353" s="24"/>
      <c r="M353" s="31">
        <f t="shared" si="34"/>
        <v>0.79193034660806017</v>
      </c>
      <c r="N353" s="31">
        <f t="shared" si="35"/>
        <v>0.27014102464196932</v>
      </c>
    </row>
    <row r="354" spans="1:14" ht="22.5">
      <c r="A354" s="20" t="s">
        <v>44</v>
      </c>
      <c r="B354" s="21" t="s">
        <v>91</v>
      </c>
      <c r="C354" s="22" t="s">
        <v>18</v>
      </c>
      <c r="D354" s="80" t="s">
        <v>92</v>
      </c>
      <c r="E354" s="23">
        <v>98037468851</v>
      </c>
      <c r="F354" s="23">
        <v>97931482827</v>
      </c>
      <c r="G354" s="23">
        <f t="shared" si="36"/>
        <v>6100055168</v>
      </c>
      <c r="H354" s="23">
        <v>105986024</v>
      </c>
      <c r="I354" s="23">
        <v>91831427659</v>
      </c>
      <c r="J354" s="23">
        <v>32045189370</v>
      </c>
      <c r="K354" s="23">
        <v>32045189370</v>
      </c>
      <c r="L354" s="24"/>
      <c r="M354" s="31">
        <f t="shared" si="34"/>
        <v>0.93669725193097231</v>
      </c>
      <c r="N354" s="31">
        <f t="shared" si="35"/>
        <v>0.32686675559426309</v>
      </c>
    </row>
    <row r="355" spans="1:14" ht="33.75">
      <c r="A355" s="20" t="s">
        <v>44</v>
      </c>
      <c r="B355" s="21" t="s">
        <v>93</v>
      </c>
      <c r="C355" s="22" t="s">
        <v>23</v>
      </c>
      <c r="D355" s="80" t="s">
        <v>94</v>
      </c>
      <c r="E355" s="23">
        <v>2341731760</v>
      </c>
      <c r="F355" s="23">
        <v>28660000</v>
      </c>
      <c r="G355" s="23">
        <f t="shared" si="36"/>
        <v>0</v>
      </c>
      <c r="H355" s="23">
        <v>2313071760</v>
      </c>
      <c r="I355" s="23">
        <v>28660000</v>
      </c>
      <c r="J355" s="23">
        <v>4394533</v>
      </c>
      <c r="K355" s="23">
        <v>4394533</v>
      </c>
      <c r="L355" s="24"/>
      <c r="M355" s="31">
        <f t="shared" si="34"/>
        <v>1.2238805694807675E-2</v>
      </c>
      <c r="N355" s="31">
        <f t="shared" si="35"/>
        <v>1.876616730859046E-3</v>
      </c>
    </row>
    <row r="356" spans="1:14" ht="56.25">
      <c r="A356" s="20" t="s">
        <v>44</v>
      </c>
      <c r="B356" s="21" t="s">
        <v>95</v>
      </c>
      <c r="C356" s="22" t="s">
        <v>22</v>
      </c>
      <c r="D356" s="80" t="s">
        <v>96</v>
      </c>
      <c r="E356" s="23">
        <v>14562543994</v>
      </c>
      <c r="F356" s="23">
        <v>12484425352</v>
      </c>
      <c r="G356" s="23">
        <f t="shared" si="36"/>
        <v>276668303</v>
      </c>
      <c r="H356" s="23">
        <v>2078118642</v>
      </c>
      <c r="I356" s="23">
        <v>12207757049</v>
      </c>
      <c r="J356" s="23">
        <v>1816949609</v>
      </c>
      <c r="K356" s="23">
        <v>1816949609</v>
      </c>
      <c r="L356" s="24"/>
      <c r="M356" s="31">
        <f t="shared" si="34"/>
        <v>0.83829838069706708</v>
      </c>
      <c r="N356" s="31">
        <f t="shared" si="35"/>
        <v>0.1247686949305432</v>
      </c>
    </row>
    <row r="357" spans="1:14" ht="56.25">
      <c r="A357" s="20" t="s">
        <v>44</v>
      </c>
      <c r="B357" s="21" t="s">
        <v>95</v>
      </c>
      <c r="C357" s="22" t="s">
        <v>23</v>
      </c>
      <c r="D357" s="80" t="s">
        <v>96</v>
      </c>
      <c r="E357" s="23">
        <v>17659438394</v>
      </c>
      <c r="F357" s="23">
        <v>17443990208</v>
      </c>
      <c r="G357" s="23">
        <f t="shared" si="36"/>
        <v>4158020072</v>
      </c>
      <c r="H357" s="23">
        <v>215448186</v>
      </c>
      <c r="I357" s="23">
        <v>13285970136</v>
      </c>
      <c r="J357" s="23">
        <v>2383868994</v>
      </c>
      <c r="K357" s="23">
        <v>2383868994</v>
      </c>
      <c r="L357" s="24"/>
      <c r="M357" s="31">
        <f t="shared" si="34"/>
        <v>0.75234386505258644</v>
      </c>
      <c r="N357" s="31">
        <f t="shared" si="35"/>
        <v>0.13499121211068338</v>
      </c>
    </row>
    <row r="358" spans="1:14" ht="56.25">
      <c r="A358" s="20" t="s">
        <v>44</v>
      </c>
      <c r="B358" s="21" t="s">
        <v>97</v>
      </c>
      <c r="C358" s="22" t="s">
        <v>23</v>
      </c>
      <c r="D358" s="80" t="s">
        <v>98</v>
      </c>
      <c r="E358" s="23">
        <v>700338390</v>
      </c>
      <c r="F358" s="23">
        <v>700338390</v>
      </c>
      <c r="G358" s="23">
        <f t="shared" si="36"/>
        <v>1894986</v>
      </c>
      <c r="H358" s="23">
        <v>0</v>
      </c>
      <c r="I358" s="23">
        <v>698443404</v>
      </c>
      <c r="J358" s="23">
        <v>9485414</v>
      </c>
      <c r="K358" s="23">
        <v>9485414</v>
      </c>
      <c r="L358" s="24"/>
      <c r="M358" s="31">
        <f t="shared" si="34"/>
        <v>0.99729418517239932</v>
      </c>
      <c r="N358" s="31">
        <f t="shared" si="35"/>
        <v>1.3544044044194122E-2</v>
      </c>
    </row>
    <row r="359" spans="1:14" ht="67.5">
      <c r="A359" s="20" t="s">
        <v>44</v>
      </c>
      <c r="B359" s="21" t="s">
        <v>99</v>
      </c>
      <c r="C359" s="22" t="s">
        <v>23</v>
      </c>
      <c r="D359" s="80" t="s">
        <v>100</v>
      </c>
      <c r="E359" s="23">
        <v>119050403</v>
      </c>
      <c r="F359" s="23">
        <v>119050403</v>
      </c>
      <c r="G359" s="23">
        <f t="shared" si="36"/>
        <v>8701335</v>
      </c>
      <c r="H359" s="23">
        <v>0</v>
      </c>
      <c r="I359" s="23">
        <v>110349068</v>
      </c>
      <c r="J359" s="23">
        <v>15662462</v>
      </c>
      <c r="K359" s="23">
        <v>15662462</v>
      </c>
      <c r="L359" s="24"/>
      <c r="M359" s="31">
        <f t="shared" si="34"/>
        <v>0.92691049521268731</v>
      </c>
      <c r="N359" s="31">
        <f t="shared" si="35"/>
        <v>0.13156160420557333</v>
      </c>
    </row>
    <row r="360" spans="1:14" ht="33.75">
      <c r="A360" s="20" t="s">
        <v>44</v>
      </c>
      <c r="B360" s="21" t="s">
        <v>103</v>
      </c>
      <c r="C360" s="22" t="s">
        <v>18</v>
      </c>
      <c r="D360" s="80" t="s">
        <v>104</v>
      </c>
      <c r="E360" s="23">
        <v>1174269494</v>
      </c>
      <c r="F360" s="23">
        <v>1165073769</v>
      </c>
      <c r="G360" s="23">
        <f t="shared" si="36"/>
        <v>307624795</v>
      </c>
      <c r="H360" s="23">
        <v>9195725</v>
      </c>
      <c r="I360" s="23">
        <v>857448974</v>
      </c>
      <c r="J360" s="23">
        <v>217405219</v>
      </c>
      <c r="K360" s="23">
        <v>217405219</v>
      </c>
      <c r="L360" s="24"/>
      <c r="M360" s="31">
        <f t="shared" si="34"/>
        <v>0.73019777689975485</v>
      </c>
      <c r="N360" s="31">
        <f t="shared" si="35"/>
        <v>0.18514082168603113</v>
      </c>
    </row>
    <row r="361" spans="1:14" ht="33.75">
      <c r="A361" s="20" t="s">
        <v>44</v>
      </c>
      <c r="B361" s="21" t="s">
        <v>105</v>
      </c>
      <c r="C361" s="22" t="s">
        <v>18</v>
      </c>
      <c r="D361" s="80" t="s">
        <v>106</v>
      </c>
      <c r="E361" s="23">
        <v>146542286</v>
      </c>
      <c r="F361" s="23">
        <v>146542286</v>
      </c>
      <c r="G361" s="23">
        <f t="shared" si="36"/>
        <v>25055190</v>
      </c>
      <c r="H361" s="23">
        <v>0</v>
      </c>
      <c r="I361" s="23">
        <v>121487096</v>
      </c>
      <c r="J361" s="23">
        <v>18230011</v>
      </c>
      <c r="K361" s="23">
        <v>18230011</v>
      </c>
      <c r="L361" s="24"/>
      <c r="M361" s="31">
        <f t="shared" si="34"/>
        <v>0.8290241630323687</v>
      </c>
      <c r="N361" s="31">
        <f t="shared" si="35"/>
        <v>0.12440102783711181</v>
      </c>
    </row>
    <row r="362" spans="1:14" ht="20.100000000000001" customHeight="1">
      <c r="A362" s="47" t="s">
        <v>137</v>
      </c>
      <c r="B362" s="48"/>
      <c r="C362" s="52"/>
      <c r="D362" s="82"/>
      <c r="E362" s="49">
        <f>E349+E350+E351+E352+E353+E354+E355+E356+E357+E358+E359+E360+E361</f>
        <v>136518219952</v>
      </c>
      <c r="F362" s="49">
        <f t="shared" ref="F362:K362" si="39">F349+F350+F351+F352+F353+F354+F355+F356+F357+F358+F359+F360+F361</f>
        <v>131773722108</v>
      </c>
      <c r="G362" s="49">
        <f t="shared" si="39"/>
        <v>11679848275</v>
      </c>
      <c r="H362" s="49">
        <f t="shared" si="39"/>
        <v>4744497844</v>
      </c>
      <c r="I362" s="49">
        <f t="shared" si="39"/>
        <v>120093873833</v>
      </c>
      <c r="J362" s="49">
        <f t="shared" si="39"/>
        <v>36942078229.75</v>
      </c>
      <c r="K362" s="49">
        <f t="shared" si="39"/>
        <v>36942078229.75</v>
      </c>
      <c r="L362" s="50"/>
      <c r="M362" s="51">
        <f t="shared" si="34"/>
        <v>0.87969117876884984</v>
      </c>
      <c r="N362" s="51">
        <f t="shared" si="35"/>
        <v>0.27060181595349608</v>
      </c>
    </row>
    <row r="363" spans="1:14" ht="22.5">
      <c r="A363" s="20" t="s">
        <v>45</v>
      </c>
      <c r="B363" s="21" t="s">
        <v>65</v>
      </c>
      <c r="C363" s="22" t="s">
        <v>18</v>
      </c>
      <c r="D363" s="80" t="s">
        <v>66</v>
      </c>
      <c r="E363" s="23">
        <v>19370500</v>
      </c>
      <c r="F363" s="23">
        <v>19370500</v>
      </c>
      <c r="G363" s="23">
        <f t="shared" si="36"/>
        <v>0</v>
      </c>
      <c r="H363" s="23">
        <v>0</v>
      </c>
      <c r="I363" s="23">
        <v>19370500</v>
      </c>
      <c r="J363" s="23">
        <v>5029533</v>
      </c>
      <c r="K363" s="23">
        <v>5029533</v>
      </c>
      <c r="L363" s="24"/>
      <c r="M363" s="31">
        <f t="shared" si="34"/>
        <v>1</v>
      </c>
      <c r="N363" s="31">
        <f t="shared" si="35"/>
        <v>0.25964910559871968</v>
      </c>
    </row>
    <row r="364" spans="1:14" ht="22.5">
      <c r="A364" s="20" t="s">
        <v>45</v>
      </c>
      <c r="B364" s="21" t="s">
        <v>69</v>
      </c>
      <c r="C364" s="22" t="s">
        <v>18</v>
      </c>
      <c r="D364" s="80" t="s">
        <v>70</v>
      </c>
      <c r="E364" s="23">
        <v>24938255</v>
      </c>
      <c r="F364" s="23">
        <v>24938255</v>
      </c>
      <c r="G364" s="23">
        <f t="shared" si="36"/>
        <v>4926590</v>
      </c>
      <c r="H364" s="23">
        <v>0</v>
      </c>
      <c r="I364" s="23">
        <v>20011665</v>
      </c>
      <c r="J364" s="23">
        <v>19999133.850000001</v>
      </c>
      <c r="K364" s="23">
        <v>19999133.850000001</v>
      </c>
      <c r="L364" s="24"/>
      <c r="M364" s="31">
        <f t="shared" si="34"/>
        <v>0.80244848727386897</v>
      </c>
      <c r="N364" s="31">
        <f t="shared" si="35"/>
        <v>0.80194600023137153</v>
      </c>
    </row>
    <row r="365" spans="1:14" ht="22.5">
      <c r="A365" s="20" t="s">
        <v>45</v>
      </c>
      <c r="B365" s="21" t="s">
        <v>71</v>
      </c>
      <c r="C365" s="22" t="s">
        <v>18</v>
      </c>
      <c r="D365" s="80" t="s">
        <v>72</v>
      </c>
      <c r="E365" s="23">
        <v>355340749</v>
      </c>
      <c r="F365" s="23">
        <v>104016508</v>
      </c>
      <c r="G365" s="23">
        <f t="shared" si="36"/>
        <v>20841312</v>
      </c>
      <c r="H365" s="23">
        <v>251324241</v>
      </c>
      <c r="I365" s="23">
        <v>83175196</v>
      </c>
      <c r="J365" s="23">
        <v>60436611.590000004</v>
      </c>
      <c r="K365" s="23">
        <v>60433835.130000003</v>
      </c>
      <c r="L365" s="24"/>
      <c r="M365" s="31">
        <f t="shared" si="34"/>
        <v>0.23407165160222027</v>
      </c>
      <c r="N365" s="31">
        <f t="shared" si="35"/>
        <v>0.17008072324967155</v>
      </c>
    </row>
    <row r="366" spans="1:14" ht="45">
      <c r="A366" s="20" t="s">
        <v>45</v>
      </c>
      <c r="B366" s="21" t="s">
        <v>85</v>
      </c>
      <c r="C366" s="22" t="s">
        <v>18</v>
      </c>
      <c r="D366" s="80" t="s">
        <v>86</v>
      </c>
      <c r="E366" s="23">
        <v>248376967</v>
      </c>
      <c r="F366" s="23">
        <v>238398349</v>
      </c>
      <c r="G366" s="23">
        <f t="shared" si="36"/>
        <v>117932000</v>
      </c>
      <c r="H366" s="23">
        <v>9978618</v>
      </c>
      <c r="I366" s="23">
        <v>120466349</v>
      </c>
      <c r="J366" s="23">
        <v>11489251</v>
      </c>
      <c r="K366" s="23">
        <v>11489251</v>
      </c>
      <c r="L366" s="24"/>
      <c r="M366" s="31">
        <f t="shared" si="34"/>
        <v>0.48501417202666786</v>
      </c>
      <c r="N366" s="31">
        <f t="shared" si="35"/>
        <v>4.6257312579229617E-2</v>
      </c>
    </row>
    <row r="367" spans="1:14" ht="45">
      <c r="A367" s="20" t="s">
        <v>45</v>
      </c>
      <c r="B367" s="21" t="s">
        <v>87</v>
      </c>
      <c r="C367" s="22" t="s">
        <v>18</v>
      </c>
      <c r="D367" s="80" t="s">
        <v>88</v>
      </c>
      <c r="E367" s="23">
        <v>141536238</v>
      </c>
      <c r="F367" s="23">
        <v>138820808</v>
      </c>
      <c r="G367" s="23">
        <f t="shared" si="36"/>
        <v>0</v>
      </c>
      <c r="H367" s="23">
        <v>2715430</v>
      </c>
      <c r="I367" s="23">
        <v>138820808</v>
      </c>
      <c r="J367" s="23">
        <v>29185374</v>
      </c>
      <c r="K367" s="23">
        <v>29185374</v>
      </c>
      <c r="L367" s="24"/>
      <c r="M367" s="31">
        <f t="shared" si="34"/>
        <v>0.98081459534059401</v>
      </c>
      <c r="N367" s="31">
        <f t="shared" si="35"/>
        <v>0.20620425138048393</v>
      </c>
    </row>
    <row r="368" spans="1:14" ht="22.5">
      <c r="A368" s="20" t="s">
        <v>45</v>
      </c>
      <c r="B368" s="21" t="s">
        <v>91</v>
      </c>
      <c r="C368" s="22" t="s">
        <v>20</v>
      </c>
      <c r="D368" s="80" t="s">
        <v>92</v>
      </c>
      <c r="E368" s="23">
        <v>875428351</v>
      </c>
      <c r="F368" s="23">
        <v>0</v>
      </c>
      <c r="G368" s="23">
        <f t="shared" si="36"/>
        <v>0</v>
      </c>
      <c r="H368" s="23">
        <v>875428351</v>
      </c>
      <c r="I368" s="23">
        <v>0</v>
      </c>
      <c r="J368" s="23">
        <v>0</v>
      </c>
      <c r="K368" s="23">
        <v>0</v>
      </c>
      <c r="L368" s="24"/>
      <c r="M368" s="31">
        <f t="shared" si="34"/>
        <v>0</v>
      </c>
      <c r="N368" s="31">
        <f t="shared" si="35"/>
        <v>0</v>
      </c>
    </row>
    <row r="369" spans="1:14" ht="22.5">
      <c r="A369" s="20" t="s">
        <v>45</v>
      </c>
      <c r="B369" s="21" t="s">
        <v>91</v>
      </c>
      <c r="C369" s="22" t="s">
        <v>18</v>
      </c>
      <c r="D369" s="80" t="s">
        <v>92</v>
      </c>
      <c r="E369" s="23">
        <v>83185512661</v>
      </c>
      <c r="F369" s="23">
        <v>36159367907</v>
      </c>
      <c r="G369" s="23">
        <f t="shared" si="36"/>
        <v>284215361</v>
      </c>
      <c r="H369" s="23">
        <v>47026144754</v>
      </c>
      <c r="I369" s="23">
        <v>35875152546</v>
      </c>
      <c r="J369" s="23">
        <v>9352946357</v>
      </c>
      <c r="K369" s="23">
        <v>9352946357</v>
      </c>
      <c r="L369" s="24"/>
      <c r="M369" s="31">
        <f t="shared" si="34"/>
        <v>0.43126683238942648</v>
      </c>
      <c r="N369" s="31">
        <f t="shared" si="35"/>
        <v>0.11243479853415578</v>
      </c>
    </row>
    <row r="370" spans="1:14" ht="33.75">
      <c r="A370" s="20" t="s">
        <v>45</v>
      </c>
      <c r="B370" s="21" t="s">
        <v>93</v>
      </c>
      <c r="C370" s="22" t="s">
        <v>23</v>
      </c>
      <c r="D370" s="80" t="s">
        <v>94</v>
      </c>
      <c r="E370" s="23">
        <v>34660000</v>
      </c>
      <c r="F370" s="23">
        <v>28660000</v>
      </c>
      <c r="G370" s="23">
        <f t="shared" si="36"/>
        <v>0</v>
      </c>
      <c r="H370" s="23">
        <v>6000000</v>
      </c>
      <c r="I370" s="23">
        <v>28660000</v>
      </c>
      <c r="J370" s="23">
        <v>3630264</v>
      </c>
      <c r="K370" s="23">
        <v>3630264</v>
      </c>
      <c r="L370" s="24"/>
      <c r="M370" s="31">
        <f t="shared" si="34"/>
        <v>0.8268897864974033</v>
      </c>
      <c r="N370" s="31">
        <f t="shared" si="35"/>
        <v>0.10473929601846509</v>
      </c>
    </row>
    <row r="371" spans="1:14" ht="56.25">
      <c r="A371" s="20" t="s">
        <v>45</v>
      </c>
      <c r="B371" s="21" t="s">
        <v>95</v>
      </c>
      <c r="C371" s="22" t="s">
        <v>22</v>
      </c>
      <c r="D371" s="80" t="s">
        <v>96</v>
      </c>
      <c r="E371" s="23">
        <v>3771043976</v>
      </c>
      <c r="F371" s="23">
        <v>3143610075</v>
      </c>
      <c r="G371" s="23">
        <f t="shared" si="36"/>
        <v>103815296</v>
      </c>
      <c r="H371" s="23">
        <v>627433901</v>
      </c>
      <c r="I371" s="23">
        <v>3039794779</v>
      </c>
      <c r="J371" s="23">
        <v>542238162</v>
      </c>
      <c r="K371" s="23">
        <v>542238162</v>
      </c>
      <c r="L371" s="24"/>
      <c r="M371" s="31">
        <f t="shared" si="34"/>
        <v>0.80608839312034586</v>
      </c>
      <c r="N371" s="31">
        <f t="shared" si="35"/>
        <v>0.1437899333582314</v>
      </c>
    </row>
    <row r="372" spans="1:14" ht="56.25">
      <c r="A372" s="20" t="s">
        <v>45</v>
      </c>
      <c r="B372" s="21" t="s">
        <v>95</v>
      </c>
      <c r="C372" s="22" t="s">
        <v>23</v>
      </c>
      <c r="D372" s="80" t="s">
        <v>96</v>
      </c>
      <c r="E372" s="23">
        <v>3103550967</v>
      </c>
      <c r="F372" s="23">
        <v>2924677658</v>
      </c>
      <c r="G372" s="23">
        <f t="shared" si="36"/>
        <v>0</v>
      </c>
      <c r="H372" s="23">
        <v>178873309</v>
      </c>
      <c r="I372" s="23">
        <v>2924677658</v>
      </c>
      <c r="J372" s="23">
        <v>440555048</v>
      </c>
      <c r="K372" s="23">
        <v>440555048</v>
      </c>
      <c r="L372" s="24"/>
      <c r="M372" s="31">
        <f t="shared" si="34"/>
        <v>0.94236495198501435</v>
      </c>
      <c r="N372" s="31">
        <f t="shared" si="35"/>
        <v>0.14195192947833424</v>
      </c>
    </row>
    <row r="373" spans="1:14" ht="56.25">
      <c r="A373" s="20" t="s">
        <v>45</v>
      </c>
      <c r="B373" s="21" t="s">
        <v>97</v>
      </c>
      <c r="C373" s="22" t="s">
        <v>23</v>
      </c>
      <c r="D373" s="80" t="s">
        <v>98</v>
      </c>
      <c r="E373" s="23">
        <v>856574700</v>
      </c>
      <c r="F373" s="23">
        <v>855404767</v>
      </c>
      <c r="G373" s="23">
        <f t="shared" si="36"/>
        <v>0</v>
      </c>
      <c r="H373" s="23">
        <v>1169933</v>
      </c>
      <c r="I373" s="23">
        <v>855404767</v>
      </c>
      <c r="J373" s="23">
        <v>9801667</v>
      </c>
      <c r="K373" s="23">
        <v>9801667</v>
      </c>
      <c r="L373" s="24"/>
      <c r="M373" s="31">
        <f t="shared" si="34"/>
        <v>0.99863417282812583</v>
      </c>
      <c r="N373" s="31">
        <f t="shared" si="35"/>
        <v>1.1442863068451589E-2</v>
      </c>
    </row>
    <row r="374" spans="1:14" ht="67.5">
      <c r="A374" s="20" t="s">
        <v>45</v>
      </c>
      <c r="B374" s="21" t="s">
        <v>99</v>
      </c>
      <c r="C374" s="22" t="s">
        <v>23</v>
      </c>
      <c r="D374" s="80" t="s">
        <v>100</v>
      </c>
      <c r="E374" s="23">
        <v>478615641</v>
      </c>
      <c r="F374" s="23">
        <v>473698237</v>
      </c>
      <c r="G374" s="23">
        <f t="shared" si="36"/>
        <v>0</v>
      </c>
      <c r="H374" s="23">
        <v>4917404</v>
      </c>
      <c r="I374" s="23">
        <v>473698237</v>
      </c>
      <c r="J374" s="23">
        <v>44168426</v>
      </c>
      <c r="K374" s="23">
        <v>44168426</v>
      </c>
      <c r="L374" s="24"/>
      <c r="M374" s="31">
        <f t="shared" si="34"/>
        <v>0.9897257766383778</v>
      </c>
      <c r="N374" s="31">
        <f t="shared" si="35"/>
        <v>9.2283707878238766E-2</v>
      </c>
    </row>
    <row r="375" spans="1:14" ht="67.5">
      <c r="A375" s="20" t="s">
        <v>45</v>
      </c>
      <c r="B375" s="21" t="s">
        <v>99</v>
      </c>
      <c r="C375" s="22" t="s">
        <v>18</v>
      </c>
      <c r="D375" s="80" t="s">
        <v>100</v>
      </c>
      <c r="E375" s="23">
        <v>1101940398</v>
      </c>
      <c r="F375" s="23">
        <v>1101940398</v>
      </c>
      <c r="G375" s="23">
        <f t="shared" si="36"/>
        <v>0</v>
      </c>
      <c r="H375" s="23">
        <v>0</v>
      </c>
      <c r="I375" s="23">
        <v>1101940398</v>
      </c>
      <c r="J375" s="23">
        <v>33698416</v>
      </c>
      <c r="K375" s="23">
        <v>33698416</v>
      </c>
      <c r="L375" s="24"/>
      <c r="M375" s="31">
        <f t="shared" si="34"/>
        <v>1</v>
      </c>
      <c r="N375" s="31">
        <f t="shared" si="35"/>
        <v>3.0580978845282339E-2</v>
      </c>
    </row>
    <row r="376" spans="1:14" ht="33.75">
      <c r="A376" s="20" t="s">
        <v>45</v>
      </c>
      <c r="B376" s="21" t="s">
        <v>103</v>
      </c>
      <c r="C376" s="22" t="s">
        <v>18</v>
      </c>
      <c r="D376" s="80" t="s">
        <v>104</v>
      </c>
      <c r="E376" s="23">
        <v>885998611</v>
      </c>
      <c r="F376" s="23">
        <v>832993187</v>
      </c>
      <c r="G376" s="23">
        <f t="shared" si="36"/>
        <v>0</v>
      </c>
      <c r="H376" s="23">
        <v>53005424</v>
      </c>
      <c r="I376" s="23">
        <v>832993187</v>
      </c>
      <c r="J376" s="23">
        <v>184423984</v>
      </c>
      <c r="K376" s="23">
        <v>184423984</v>
      </c>
      <c r="L376" s="24"/>
      <c r="M376" s="31">
        <f t="shared" si="34"/>
        <v>0.94017437122144654</v>
      </c>
      <c r="N376" s="31">
        <f t="shared" si="35"/>
        <v>0.2081538071395464</v>
      </c>
    </row>
    <row r="377" spans="1:14" ht="33.75">
      <c r="A377" s="20" t="s">
        <v>45</v>
      </c>
      <c r="B377" s="21" t="s">
        <v>105</v>
      </c>
      <c r="C377" s="22" t="s">
        <v>18</v>
      </c>
      <c r="D377" s="80" t="s">
        <v>106</v>
      </c>
      <c r="E377" s="23">
        <v>72041476</v>
      </c>
      <c r="F377" s="23">
        <v>54757968</v>
      </c>
      <c r="G377" s="23">
        <f t="shared" si="36"/>
        <v>0</v>
      </c>
      <c r="H377" s="23">
        <v>17283508</v>
      </c>
      <c r="I377" s="23">
        <v>54757968</v>
      </c>
      <c r="J377" s="23">
        <v>4719925</v>
      </c>
      <c r="K377" s="23">
        <v>4719925</v>
      </c>
      <c r="L377" s="24"/>
      <c r="M377" s="31">
        <f t="shared" si="34"/>
        <v>0.76008947956591011</v>
      </c>
      <c r="N377" s="31">
        <f t="shared" si="35"/>
        <v>6.5516772588057465E-2</v>
      </c>
    </row>
    <row r="378" spans="1:14" ht="20.100000000000001" customHeight="1">
      <c r="A378" s="47" t="s">
        <v>138</v>
      </c>
      <c r="B378" s="48"/>
      <c r="C378" s="52"/>
      <c r="D378" s="82"/>
      <c r="E378" s="49">
        <f>E363+E364+E365+E366+E367+E368+E369+E370+E371+E372+E373+E374+E375+E376+E377</f>
        <v>95154929490</v>
      </c>
      <c r="F378" s="49">
        <f t="shared" ref="F378:K378" si="40">F363+F364+F365+F366+F367+F368+F369+F370+F371+F372+F373+F374+F375+F376+F377</f>
        <v>46100654617</v>
      </c>
      <c r="G378" s="49">
        <f t="shared" si="40"/>
        <v>531730559</v>
      </c>
      <c r="H378" s="49">
        <f t="shared" si="40"/>
        <v>49054274873</v>
      </c>
      <c r="I378" s="49">
        <f t="shared" si="40"/>
        <v>45568924058</v>
      </c>
      <c r="J378" s="49">
        <f t="shared" si="40"/>
        <v>10742322152.440001</v>
      </c>
      <c r="K378" s="49">
        <f t="shared" si="40"/>
        <v>10742319375.98</v>
      </c>
      <c r="L378" s="50"/>
      <c r="M378" s="51">
        <f t="shared" si="34"/>
        <v>0.4788918903333213</v>
      </c>
      <c r="N378" s="51">
        <f t="shared" si="35"/>
        <v>0.11289296529371008</v>
      </c>
    </row>
    <row r="379" spans="1:14" ht="22.5">
      <c r="A379" s="20" t="s">
        <v>46</v>
      </c>
      <c r="B379" s="21" t="s">
        <v>69</v>
      </c>
      <c r="C379" s="22" t="s">
        <v>18</v>
      </c>
      <c r="D379" s="80" t="s">
        <v>70</v>
      </c>
      <c r="E379" s="23">
        <v>161591672</v>
      </c>
      <c r="F379" s="23">
        <v>91033207.109999999</v>
      </c>
      <c r="G379" s="23">
        <f t="shared" si="36"/>
        <v>0</v>
      </c>
      <c r="H379" s="23">
        <v>70558464.890000001</v>
      </c>
      <c r="I379" s="23">
        <v>91033207.109999999</v>
      </c>
      <c r="J379" s="23">
        <v>91033207.109999999</v>
      </c>
      <c r="K379" s="23">
        <v>91033207.109999999</v>
      </c>
      <c r="L379" s="24"/>
      <c r="M379" s="31">
        <f t="shared" si="34"/>
        <v>0.56335333364209517</v>
      </c>
      <c r="N379" s="31">
        <f t="shared" si="35"/>
        <v>0.56335333364209517</v>
      </c>
    </row>
    <row r="380" spans="1:14" ht="22.5">
      <c r="A380" s="20" t="s">
        <v>46</v>
      </c>
      <c r="B380" s="21" t="s">
        <v>71</v>
      </c>
      <c r="C380" s="22" t="s">
        <v>18</v>
      </c>
      <c r="D380" s="80" t="s">
        <v>72</v>
      </c>
      <c r="E380" s="23">
        <v>355436191</v>
      </c>
      <c r="F380" s="23">
        <v>198567562.81999999</v>
      </c>
      <c r="G380" s="23">
        <f t="shared" si="36"/>
        <v>131738364</v>
      </c>
      <c r="H380" s="23">
        <v>156868628.18000001</v>
      </c>
      <c r="I380" s="23">
        <v>66829198.82</v>
      </c>
      <c r="J380" s="23">
        <v>61876823.82</v>
      </c>
      <c r="K380" s="23">
        <v>61876823.82</v>
      </c>
      <c r="L380" s="24"/>
      <c r="M380" s="31">
        <f t="shared" si="34"/>
        <v>0.18802024248566179</v>
      </c>
      <c r="N380" s="31">
        <f t="shared" si="35"/>
        <v>0.17408701023357523</v>
      </c>
    </row>
    <row r="381" spans="1:14" ht="22.5">
      <c r="A381" s="20" t="s">
        <v>46</v>
      </c>
      <c r="B381" s="21" t="s">
        <v>77</v>
      </c>
      <c r="C381" s="22" t="s">
        <v>18</v>
      </c>
      <c r="D381" s="80" t="s">
        <v>78</v>
      </c>
      <c r="E381" s="23">
        <v>3998025</v>
      </c>
      <c r="F381" s="23">
        <v>3998025</v>
      </c>
      <c r="G381" s="23">
        <f t="shared" si="36"/>
        <v>3998025</v>
      </c>
      <c r="H381" s="23">
        <v>0</v>
      </c>
      <c r="I381" s="23">
        <v>0</v>
      </c>
      <c r="J381" s="23">
        <v>0</v>
      </c>
      <c r="K381" s="23">
        <v>0</v>
      </c>
      <c r="L381" s="24"/>
      <c r="M381" s="31">
        <f t="shared" si="34"/>
        <v>0</v>
      </c>
      <c r="N381" s="31">
        <f t="shared" si="35"/>
        <v>0</v>
      </c>
    </row>
    <row r="382" spans="1:14" ht="45">
      <c r="A382" s="20" t="s">
        <v>46</v>
      </c>
      <c r="B382" s="21" t="s">
        <v>85</v>
      </c>
      <c r="C382" s="22" t="s">
        <v>18</v>
      </c>
      <c r="D382" s="80" t="s">
        <v>86</v>
      </c>
      <c r="E382" s="23">
        <v>215164498</v>
      </c>
      <c r="F382" s="23">
        <v>198955646</v>
      </c>
      <c r="G382" s="23">
        <f t="shared" si="36"/>
        <v>106536446</v>
      </c>
      <c r="H382" s="23">
        <v>16208852</v>
      </c>
      <c r="I382" s="23">
        <v>92419200</v>
      </c>
      <c r="J382" s="23">
        <v>10594952</v>
      </c>
      <c r="K382" s="23">
        <v>10594952</v>
      </c>
      <c r="L382" s="24"/>
      <c r="M382" s="31">
        <f t="shared" si="34"/>
        <v>0.42952810923296464</v>
      </c>
      <c r="N382" s="31">
        <f t="shared" si="35"/>
        <v>4.9241171747580775E-2</v>
      </c>
    </row>
    <row r="383" spans="1:14" ht="45">
      <c r="A383" s="20" t="s">
        <v>46</v>
      </c>
      <c r="B383" s="21" t="s">
        <v>87</v>
      </c>
      <c r="C383" s="22" t="s">
        <v>18</v>
      </c>
      <c r="D383" s="80" t="s">
        <v>88</v>
      </c>
      <c r="E383" s="23">
        <v>149249580</v>
      </c>
      <c r="F383" s="23">
        <v>142008053</v>
      </c>
      <c r="G383" s="23">
        <f t="shared" si="36"/>
        <v>0</v>
      </c>
      <c r="H383" s="23">
        <v>7241527</v>
      </c>
      <c r="I383" s="23">
        <v>142008053</v>
      </c>
      <c r="J383" s="23">
        <v>32651581</v>
      </c>
      <c r="K383" s="23">
        <v>32651581</v>
      </c>
      <c r="L383" s="24"/>
      <c r="M383" s="31">
        <f t="shared" si="34"/>
        <v>0.95148041957639007</v>
      </c>
      <c r="N383" s="31">
        <f t="shared" si="35"/>
        <v>0.2187716776154412</v>
      </c>
    </row>
    <row r="384" spans="1:14" ht="22.5">
      <c r="A384" s="20" t="s">
        <v>46</v>
      </c>
      <c r="B384" s="21" t="s">
        <v>91</v>
      </c>
      <c r="C384" s="22" t="s">
        <v>20</v>
      </c>
      <c r="D384" s="80" t="s">
        <v>92</v>
      </c>
      <c r="E384" s="23">
        <v>148361910</v>
      </c>
      <c r="F384" s="23">
        <v>1516700</v>
      </c>
      <c r="G384" s="23">
        <f t="shared" si="36"/>
        <v>0</v>
      </c>
      <c r="H384" s="23">
        <v>146845210</v>
      </c>
      <c r="I384" s="23">
        <v>1516700</v>
      </c>
      <c r="J384" s="23">
        <v>0</v>
      </c>
      <c r="K384" s="23">
        <v>0</v>
      </c>
      <c r="L384" s="24"/>
      <c r="M384" s="31">
        <f t="shared" si="34"/>
        <v>1.0222974346987041E-2</v>
      </c>
      <c r="N384" s="31">
        <f t="shared" si="35"/>
        <v>0</v>
      </c>
    </row>
    <row r="385" spans="1:14" ht="22.5">
      <c r="A385" s="20" t="s">
        <v>46</v>
      </c>
      <c r="B385" s="21" t="s">
        <v>91</v>
      </c>
      <c r="C385" s="22" t="s">
        <v>18</v>
      </c>
      <c r="D385" s="80" t="s">
        <v>92</v>
      </c>
      <c r="E385" s="23">
        <v>85612682992</v>
      </c>
      <c r="F385" s="23">
        <v>80955956351</v>
      </c>
      <c r="G385" s="23">
        <f t="shared" si="36"/>
        <v>203168799</v>
      </c>
      <c r="H385" s="23">
        <v>4656726641</v>
      </c>
      <c r="I385" s="23">
        <v>80752787552</v>
      </c>
      <c r="J385" s="23">
        <v>28993081995</v>
      </c>
      <c r="K385" s="23">
        <v>28993081995</v>
      </c>
      <c r="L385" s="24"/>
      <c r="M385" s="31">
        <f t="shared" si="34"/>
        <v>0.94323393135040368</v>
      </c>
      <c r="N385" s="31">
        <f t="shared" si="35"/>
        <v>0.3386540519669175</v>
      </c>
    </row>
    <row r="386" spans="1:14" ht="33.75">
      <c r="A386" s="20" t="s">
        <v>46</v>
      </c>
      <c r="B386" s="21" t="s">
        <v>93</v>
      </c>
      <c r="C386" s="22" t="s">
        <v>23</v>
      </c>
      <c r="D386" s="80" t="s">
        <v>94</v>
      </c>
      <c r="E386" s="23">
        <v>2341731760</v>
      </c>
      <c r="F386" s="23">
        <v>2337466185</v>
      </c>
      <c r="G386" s="23">
        <f t="shared" si="36"/>
        <v>2307206109</v>
      </c>
      <c r="H386" s="23">
        <v>4265575</v>
      </c>
      <c r="I386" s="23">
        <v>30260076</v>
      </c>
      <c r="J386" s="23">
        <v>5732000</v>
      </c>
      <c r="K386" s="23">
        <v>5732000</v>
      </c>
      <c r="L386" s="24"/>
      <c r="M386" s="31">
        <f t="shared" si="34"/>
        <v>1.2922093177742953E-2</v>
      </c>
      <c r="N386" s="31">
        <f t="shared" si="35"/>
        <v>2.4477611389615351E-3</v>
      </c>
    </row>
    <row r="387" spans="1:14" ht="56.25">
      <c r="A387" s="20" t="s">
        <v>46</v>
      </c>
      <c r="B387" s="21" t="s">
        <v>95</v>
      </c>
      <c r="C387" s="22" t="s">
        <v>22</v>
      </c>
      <c r="D387" s="80" t="s">
        <v>96</v>
      </c>
      <c r="E387" s="23">
        <v>15238426824</v>
      </c>
      <c r="F387" s="23">
        <v>14864461433</v>
      </c>
      <c r="G387" s="23">
        <f t="shared" si="36"/>
        <v>489866940</v>
      </c>
      <c r="H387" s="23">
        <v>373965391</v>
      </c>
      <c r="I387" s="23">
        <v>14374594493</v>
      </c>
      <c r="J387" s="23">
        <v>2290998589</v>
      </c>
      <c r="K387" s="23">
        <v>2290998589</v>
      </c>
      <c r="L387" s="24"/>
      <c r="M387" s="31">
        <f t="shared" si="34"/>
        <v>0.94331223682227527</v>
      </c>
      <c r="N387" s="31">
        <f t="shared" si="35"/>
        <v>0.15034351087946662</v>
      </c>
    </row>
    <row r="388" spans="1:14" ht="56.25">
      <c r="A388" s="20" t="s">
        <v>46</v>
      </c>
      <c r="B388" s="21" t="s">
        <v>95</v>
      </c>
      <c r="C388" s="22" t="s">
        <v>23</v>
      </c>
      <c r="D388" s="80" t="s">
        <v>96</v>
      </c>
      <c r="E388" s="23">
        <v>23512949301</v>
      </c>
      <c r="F388" s="23">
        <v>21927213236</v>
      </c>
      <c r="G388" s="23">
        <f t="shared" si="36"/>
        <v>67707691</v>
      </c>
      <c r="H388" s="23">
        <v>1585736065</v>
      </c>
      <c r="I388" s="23">
        <v>21859505545</v>
      </c>
      <c r="J388" s="23">
        <v>3113009079</v>
      </c>
      <c r="K388" s="23">
        <v>3113009079</v>
      </c>
      <c r="L388" s="24"/>
      <c r="M388" s="31">
        <f t="shared" si="34"/>
        <v>0.92967944025934346</v>
      </c>
      <c r="N388" s="31">
        <f t="shared" si="35"/>
        <v>0.13239551700422389</v>
      </c>
    </row>
    <row r="389" spans="1:14" ht="56.25">
      <c r="A389" s="20" t="s">
        <v>46</v>
      </c>
      <c r="B389" s="21" t="s">
        <v>97</v>
      </c>
      <c r="C389" s="22" t="s">
        <v>23</v>
      </c>
      <c r="D389" s="80" t="s">
        <v>98</v>
      </c>
      <c r="E389" s="23">
        <v>951609933</v>
      </c>
      <c r="F389" s="23">
        <v>948816526</v>
      </c>
      <c r="G389" s="23">
        <f t="shared" si="36"/>
        <v>26544850</v>
      </c>
      <c r="H389" s="23">
        <v>2793407</v>
      </c>
      <c r="I389" s="23">
        <v>922271676</v>
      </c>
      <c r="J389" s="23">
        <v>9725325</v>
      </c>
      <c r="K389" s="23">
        <v>9725325</v>
      </c>
      <c r="L389" s="24"/>
      <c r="M389" s="31">
        <f t="shared" ref="M389:M452" si="41">I389/E389</f>
        <v>0.96916987099166818</v>
      </c>
      <c r="N389" s="31">
        <f t="shared" ref="N389:N452" si="42">J389/E389</f>
        <v>1.0219864949644237E-2</v>
      </c>
    </row>
    <row r="390" spans="1:14" ht="67.5">
      <c r="A390" s="20" t="s">
        <v>46</v>
      </c>
      <c r="B390" s="21" t="s">
        <v>99</v>
      </c>
      <c r="C390" s="22" t="s">
        <v>23</v>
      </c>
      <c r="D390" s="80" t="s">
        <v>100</v>
      </c>
      <c r="E390" s="23">
        <v>81362889</v>
      </c>
      <c r="F390" s="23">
        <v>48065313</v>
      </c>
      <c r="G390" s="23">
        <f t="shared" ref="G390:G453" si="43">F390-I390</f>
        <v>503108</v>
      </c>
      <c r="H390" s="23">
        <v>33297576</v>
      </c>
      <c r="I390" s="23">
        <v>47562205</v>
      </c>
      <c r="J390" s="23">
        <v>11243082</v>
      </c>
      <c r="K390" s="23">
        <v>11243082</v>
      </c>
      <c r="L390" s="24"/>
      <c r="M390" s="31">
        <f t="shared" si="41"/>
        <v>0.58456878294968118</v>
      </c>
      <c r="N390" s="31">
        <f t="shared" si="42"/>
        <v>0.1381844000155894</v>
      </c>
    </row>
    <row r="391" spans="1:14" ht="67.5">
      <c r="A391" s="20" t="s">
        <v>46</v>
      </c>
      <c r="B391" s="21" t="s">
        <v>99</v>
      </c>
      <c r="C391" s="22" t="s">
        <v>18</v>
      </c>
      <c r="D391" s="80" t="s">
        <v>100</v>
      </c>
      <c r="E391" s="23">
        <v>862195715</v>
      </c>
      <c r="F391" s="23">
        <v>784986572</v>
      </c>
      <c r="G391" s="23">
        <f t="shared" si="43"/>
        <v>225777244</v>
      </c>
      <c r="H391" s="23">
        <v>77209143</v>
      </c>
      <c r="I391" s="23">
        <v>559209328</v>
      </c>
      <c r="J391" s="23">
        <v>55777574</v>
      </c>
      <c r="K391" s="23">
        <v>55777574</v>
      </c>
      <c r="L391" s="24"/>
      <c r="M391" s="31">
        <f t="shared" si="41"/>
        <v>0.64858745905504767</v>
      </c>
      <c r="N391" s="31">
        <f t="shared" si="42"/>
        <v>6.4692474144342038E-2</v>
      </c>
    </row>
    <row r="392" spans="1:14" ht="33.75">
      <c r="A392" s="20" t="s">
        <v>46</v>
      </c>
      <c r="B392" s="21" t="s">
        <v>103</v>
      </c>
      <c r="C392" s="22" t="s">
        <v>18</v>
      </c>
      <c r="D392" s="80" t="s">
        <v>104</v>
      </c>
      <c r="E392" s="23">
        <v>892810744</v>
      </c>
      <c r="F392" s="23">
        <v>780610685.60000002</v>
      </c>
      <c r="G392" s="23">
        <f t="shared" si="43"/>
        <v>765470</v>
      </c>
      <c r="H392" s="23">
        <v>112200058.40000001</v>
      </c>
      <c r="I392" s="23">
        <v>779845215.60000002</v>
      </c>
      <c r="J392" s="23">
        <v>183220848.59999999</v>
      </c>
      <c r="K392" s="23">
        <v>183220848.59999999</v>
      </c>
      <c r="L392" s="24"/>
      <c r="M392" s="31">
        <f t="shared" si="41"/>
        <v>0.87347203294856413</v>
      </c>
      <c r="N392" s="31">
        <f t="shared" si="42"/>
        <v>0.20521801493912128</v>
      </c>
    </row>
    <row r="393" spans="1:14" ht="33.75">
      <c r="A393" s="20" t="s">
        <v>46</v>
      </c>
      <c r="B393" s="21" t="s">
        <v>105</v>
      </c>
      <c r="C393" s="22" t="s">
        <v>18</v>
      </c>
      <c r="D393" s="80" t="s">
        <v>106</v>
      </c>
      <c r="E393" s="23">
        <v>95092476</v>
      </c>
      <c r="F393" s="23">
        <v>83668377</v>
      </c>
      <c r="G393" s="23">
        <f t="shared" si="43"/>
        <v>16529416</v>
      </c>
      <c r="H393" s="23">
        <v>11424099</v>
      </c>
      <c r="I393" s="23">
        <v>67138961</v>
      </c>
      <c r="J393" s="23">
        <v>8631043</v>
      </c>
      <c r="K393" s="23">
        <v>8631043</v>
      </c>
      <c r="L393" s="24"/>
      <c r="M393" s="31">
        <f t="shared" si="41"/>
        <v>0.70603862496965586</v>
      </c>
      <c r="N393" s="31">
        <f t="shared" si="42"/>
        <v>9.0764730955159897E-2</v>
      </c>
    </row>
    <row r="394" spans="1:14" ht="20.100000000000001" customHeight="1">
      <c r="A394" s="47" t="s">
        <v>139</v>
      </c>
      <c r="B394" s="48"/>
      <c r="C394" s="52"/>
      <c r="D394" s="82"/>
      <c r="E394" s="49">
        <f>E379+E380+E381+E382+E383+E384+E385+E386+E387+E388+E389+E390+E391+E392+E393</f>
        <v>130622664510</v>
      </c>
      <c r="F394" s="49">
        <f t="shared" ref="F394:K394" si="44">F379+F380+F381+F382+F383+F384+F385+F386+F387+F388+F389+F390+F391+F392+F393</f>
        <v>123367323872.53</v>
      </c>
      <c r="G394" s="49">
        <f t="shared" si="44"/>
        <v>3580342462</v>
      </c>
      <c r="H394" s="49">
        <f t="shared" si="44"/>
        <v>7255340637.4699993</v>
      </c>
      <c r="I394" s="49">
        <f t="shared" si="44"/>
        <v>119786981410.53</v>
      </c>
      <c r="J394" s="49">
        <f t="shared" si="44"/>
        <v>34867576099.529999</v>
      </c>
      <c r="K394" s="49">
        <f t="shared" si="44"/>
        <v>34867576099.529999</v>
      </c>
      <c r="L394" s="50"/>
      <c r="M394" s="51">
        <f t="shared" si="41"/>
        <v>0.91704591894433096</v>
      </c>
      <c r="N394" s="51">
        <f t="shared" si="42"/>
        <v>0.26693358484400431</v>
      </c>
    </row>
    <row r="395" spans="1:14" ht="22.5">
      <c r="A395" s="20" t="s">
        <v>47</v>
      </c>
      <c r="B395" s="21" t="s">
        <v>69</v>
      </c>
      <c r="C395" s="22" t="s">
        <v>18</v>
      </c>
      <c r="D395" s="80" t="s">
        <v>70</v>
      </c>
      <c r="E395" s="23">
        <v>216810010</v>
      </c>
      <c r="F395" s="23">
        <v>215126492</v>
      </c>
      <c r="G395" s="23">
        <f t="shared" si="43"/>
        <v>76756416</v>
      </c>
      <c r="H395" s="23">
        <v>1683518</v>
      </c>
      <c r="I395" s="23">
        <v>138370076</v>
      </c>
      <c r="J395" s="23">
        <v>134536111.71000001</v>
      </c>
      <c r="K395" s="23">
        <v>134536111.71000001</v>
      </c>
      <c r="L395" s="24"/>
      <c r="M395" s="31">
        <f t="shared" si="41"/>
        <v>0.63820889081643417</v>
      </c>
      <c r="N395" s="31">
        <f t="shared" si="42"/>
        <v>0.62052537016164522</v>
      </c>
    </row>
    <row r="396" spans="1:14" ht="22.5">
      <c r="A396" s="20" t="s">
        <v>47</v>
      </c>
      <c r="B396" s="21" t="s">
        <v>71</v>
      </c>
      <c r="C396" s="22" t="s">
        <v>18</v>
      </c>
      <c r="D396" s="80" t="s">
        <v>72</v>
      </c>
      <c r="E396" s="23">
        <v>1485177333</v>
      </c>
      <c r="F396" s="23">
        <v>869163371</v>
      </c>
      <c r="G396" s="23">
        <f t="shared" si="43"/>
        <v>449288833</v>
      </c>
      <c r="H396" s="23">
        <v>616013962</v>
      </c>
      <c r="I396" s="23">
        <v>419874538</v>
      </c>
      <c r="J396" s="23">
        <v>145219834.55000001</v>
      </c>
      <c r="K396" s="23">
        <v>145219834.55000001</v>
      </c>
      <c r="L396" s="24"/>
      <c r="M396" s="31">
        <f t="shared" si="41"/>
        <v>0.28271003648558918</v>
      </c>
      <c r="N396" s="31">
        <f t="shared" si="42"/>
        <v>9.7779457929553532E-2</v>
      </c>
    </row>
    <row r="397" spans="1:14" ht="45">
      <c r="A397" s="20" t="s">
        <v>47</v>
      </c>
      <c r="B397" s="21" t="s">
        <v>85</v>
      </c>
      <c r="C397" s="22" t="s">
        <v>18</v>
      </c>
      <c r="D397" s="80" t="s">
        <v>86</v>
      </c>
      <c r="E397" s="23">
        <v>274244283</v>
      </c>
      <c r="F397" s="23">
        <v>248384948</v>
      </c>
      <c r="G397" s="23">
        <f t="shared" si="43"/>
        <v>93328259</v>
      </c>
      <c r="H397" s="23">
        <v>25859335</v>
      </c>
      <c r="I397" s="23">
        <v>155056689</v>
      </c>
      <c r="J397" s="23">
        <v>11643432</v>
      </c>
      <c r="K397" s="23">
        <v>11643432</v>
      </c>
      <c r="L397" s="24"/>
      <c r="M397" s="31">
        <f t="shared" si="41"/>
        <v>0.56539624929938836</v>
      </c>
      <c r="N397" s="31">
        <f t="shared" si="42"/>
        <v>4.2456425609426467E-2</v>
      </c>
    </row>
    <row r="398" spans="1:14" ht="45">
      <c r="A398" s="20" t="s">
        <v>47</v>
      </c>
      <c r="B398" s="21" t="s">
        <v>87</v>
      </c>
      <c r="C398" s="22" t="s">
        <v>18</v>
      </c>
      <c r="D398" s="80" t="s">
        <v>88</v>
      </c>
      <c r="E398" s="23">
        <v>150049580</v>
      </c>
      <c r="F398" s="23">
        <v>140624704</v>
      </c>
      <c r="G398" s="23">
        <f t="shared" si="43"/>
        <v>117916</v>
      </c>
      <c r="H398" s="23">
        <v>9424876</v>
      </c>
      <c r="I398" s="23">
        <v>140506788</v>
      </c>
      <c r="J398" s="23">
        <v>26833978</v>
      </c>
      <c r="K398" s="23">
        <v>26833978</v>
      </c>
      <c r="L398" s="24"/>
      <c r="M398" s="31">
        <f t="shared" si="41"/>
        <v>0.93640240779081152</v>
      </c>
      <c r="N398" s="31">
        <f t="shared" si="42"/>
        <v>0.17883407604339846</v>
      </c>
    </row>
    <row r="399" spans="1:14" ht="22.5">
      <c r="A399" s="20" t="s">
        <v>47</v>
      </c>
      <c r="B399" s="21" t="s">
        <v>91</v>
      </c>
      <c r="C399" s="22" t="s">
        <v>23</v>
      </c>
      <c r="D399" s="80" t="s">
        <v>92</v>
      </c>
      <c r="E399" s="23">
        <v>184998992548</v>
      </c>
      <c r="F399" s="23">
        <v>176225362793</v>
      </c>
      <c r="G399" s="23">
        <f t="shared" si="43"/>
        <v>6691942713</v>
      </c>
      <c r="H399" s="23">
        <v>8773629755</v>
      </c>
      <c r="I399" s="23">
        <v>169533420080</v>
      </c>
      <c r="J399" s="23">
        <v>65818939319</v>
      </c>
      <c r="K399" s="23">
        <v>65818939319</v>
      </c>
      <c r="L399" s="24"/>
      <c r="M399" s="31">
        <f t="shared" si="41"/>
        <v>0.91640185573449928</v>
      </c>
      <c r="N399" s="31">
        <f t="shared" si="42"/>
        <v>0.35577998783924492</v>
      </c>
    </row>
    <row r="400" spans="1:14" ht="22.5">
      <c r="A400" s="20" t="s">
        <v>47</v>
      </c>
      <c r="B400" s="21" t="s">
        <v>91</v>
      </c>
      <c r="C400" s="22" t="s">
        <v>20</v>
      </c>
      <c r="D400" s="80" t="s">
        <v>92</v>
      </c>
      <c r="E400" s="23">
        <v>2624271611</v>
      </c>
      <c r="F400" s="23">
        <v>653107075</v>
      </c>
      <c r="G400" s="23">
        <f t="shared" si="43"/>
        <v>384826725</v>
      </c>
      <c r="H400" s="23">
        <v>1971164536</v>
      </c>
      <c r="I400" s="23">
        <v>268280350</v>
      </c>
      <c r="J400" s="23">
        <v>90393550</v>
      </c>
      <c r="K400" s="23">
        <v>90393550</v>
      </c>
      <c r="L400" s="24"/>
      <c r="M400" s="31">
        <f t="shared" si="41"/>
        <v>0.10223040514383708</v>
      </c>
      <c r="N400" s="31">
        <f t="shared" si="42"/>
        <v>3.4445196000712289E-2</v>
      </c>
    </row>
    <row r="401" spans="1:14" ht="22.5">
      <c r="A401" s="20" t="s">
        <v>47</v>
      </c>
      <c r="B401" s="21" t="s">
        <v>91</v>
      </c>
      <c r="C401" s="22" t="s">
        <v>18</v>
      </c>
      <c r="D401" s="80" t="s">
        <v>92</v>
      </c>
      <c r="E401" s="23">
        <v>1327657514</v>
      </c>
      <c r="F401" s="23">
        <v>1290267628</v>
      </c>
      <c r="G401" s="23">
        <f t="shared" si="43"/>
        <v>44062799</v>
      </c>
      <c r="H401" s="23">
        <v>37389886</v>
      </c>
      <c r="I401" s="23">
        <v>1246204829</v>
      </c>
      <c r="J401" s="23">
        <v>189554857</v>
      </c>
      <c r="K401" s="23">
        <v>189554857</v>
      </c>
      <c r="L401" s="24"/>
      <c r="M401" s="31">
        <f t="shared" si="41"/>
        <v>0.93864932473842799</v>
      </c>
      <c r="N401" s="31">
        <f t="shared" si="42"/>
        <v>0.14277391194729455</v>
      </c>
    </row>
    <row r="402" spans="1:14" ht="33.75">
      <c r="A402" s="20" t="s">
        <v>47</v>
      </c>
      <c r="B402" s="21" t="s">
        <v>93</v>
      </c>
      <c r="C402" s="22" t="s">
        <v>23</v>
      </c>
      <c r="D402" s="80" t="s">
        <v>94</v>
      </c>
      <c r="E402" s="23">
        <v>2079900800</v>
      </c>
      <c r="F402" s="23">
        <v>2072900800</v>
      </c>
      <c r="G402" s="23">
        <f t="shared" si="43"/>
        <v>2044240800</v>
      </c>
      <c r="H402" s="23">
        <v>7000000</v>
      </c>
      <c r="I402" s="23">
        <v>28660000</v>
      </c>
      <c r="J402" s="23">
        <v>3152600</v>
      </c>
      <c r="K402" s="23">
        <v>3152600</v>
      </c>
      <c r="L402" s="24"/>
      <c r="M402" s="31">
        <f t="shared" si="41"/>
        <v>1.3779503330158822E-2</v>
      </c>
      <c r="N402" s="31">
        <f t="shared" si="42"/>
        <v>1.5157453663174705E-3</v>
      </c>
    </row>
    <row r="403" spans="1:14" ht="56.25">
      <c r="A403" s="20" t="s">
        <v>47</v>
      </c>
      <c r="B403" s="21" t="s">
        <v>95</v>
      </c>
      <c r="C403" s="22" t="s">
        <v>22</v>
      </c>
      <c r="D403" s="80" t="s">
        <v>96</v>
      </c>
      <c r="E403" s="23">
        <v>51323032986</v>
      </c>
      <c r="F403" s="23">
        <v>50695298645</v>
      </c>
      <c r="G403" s="23">
        <f t="shared" si="43"/>
        <v>24048271875</v>
      </c>
      <c r="H403" s="23">
        <v>627734341</v>
      </c>
      <c r="I403" s="23">
        <v>26647026770</v>
      </c>
      <c r="J403" s="23">
        <v>7277216184</v>
      </c>
      <c r="K403" s="23">
        <v>7277216184</v>
      </c>
      <c r="L403" s="24"/>
      <c r="M403" s="31">
        <f t="shared" si="41"/>
        <v>0.51920210516920984</v>
      </c>
      <c r="N403" s="31">
        <f t="shared" si="42"/>
        <v>0.14179240314938313</v>
      </c>
    </row>
    <row r="404" spans="1:14" ht="56.25">
      <c r="A404" s="20" t="s">
        <v>47</v>
      </c>
      <c r="B404" s="21" t="s">
        <v>95</v>
      </c>
      <c r="C404" s="22" t="s">
        <v>23</v>
      </c>
      <c r="D404" s="80" t="s">
        <v>96</v>
      </c>
      <c r="E404" s="23">
        <v>44502267689</v>
      </c>
      <c r="F404" s="23">
        <v>43710681169</v>
      </c>
      <c r="G404" s="23">
        <f t="shared" si="43"/>
        <v>22329749521</v>
      </c>
      <c r="H404" s="23">
        <v>791586520</v>
      </c>
      <c r="I404" s="23">
        <v>21380931648</v>
      </c>
      <c r="J404" s="23">
        <v>6760877106</v>
      </c>
      <c r="K404" s="23">
        <v>6760877106</v>
      </c>
      <c r="L404" s="24"/>
      <c r="M404" s="31">
        <f t="shared" si="41"/>
        <v>0.48044589092445067</v>
      </c>
      <c r="N404" s="31">
        <f t="shared" si="42"/>
        <v>0.15192208076333924</v>
      </c>
    </row>
    <row r="405" spans="1:14" ht="56.25">
      <c r="A405" s="20" t="s">
        <v>47</v>
      </c>
      <c r="B405" s="21" t="s">
        <v>97</v>
      </c>
      <c r="C405" s="22" t="s">
        <v>23</v>
      </c>
      <c r="D405" s="80" t="s">
        <v>98</v>
      </c>
      <c r="E405" s="23">
        <v>1787509949</v>
      </c>
      <c r="F405" s="23">
        <v>1768609505</v>
      </c>
      <c r="G405" s="23">
        <f t="shared" si="43"/>
        <v>446142264</v>
      </c>
      <c r="H405" s="23">
        <v>18900444</v>
      </c>
      <c r="I405" s="23">
        <v>1322467241</v>
      </c>
      <c r="J405" s="23">
        <v>8472412</v>
      </c>
      <c r="K405" s="23">
        <v>8472412</v>
      </c>
      <c r="L405" s="24"/>
      <c r="M405" s="31">
        <f t="shared" si="41"/>
        <v>0.73983769530336752</v>
      </c>
      <c r="N405" s="31">
        <f t="shared" si="42"/>
        <v>4.7397845280468419E-3</v>
      </c>
    </row>
    <row r="406" spans="1:14" ht="67.5">
      <c r="A406" s="20" t="s">
        <v>47</v>
      </c>
      <c r="B406" s="21" t="s">
        <v>99</v>
      </c>
      <c r="C406" s="22" t="s">
        <v>23</v>
      </c>
      <c r="D406" s="80" t="s">
        <v>100</v>
      </c>
      <c r="E406" s="23">
        <v>1442488597</v>
      </c>
      <c r="F406" s="23">
        <v>824352166</v>
      </c>
      <c r="G406" s="23">
        <f t="shared" si="43"/>
        <v>224683338</v>
      </c>
      <c r="H406" s="23">
        <v>618136431</v>
      </c>
      <c r="I406" s="23">
        <v>599668828</v>
      </c>
      <c r="J406" s="23">
        <v>19684062</v>
      </c>
      <c r="K406" s="23">
        <v>19684062</v>
      </c>
      <c r="L406" s="24"/>
      <c r="M406" s="31">
        <f t="shared" si="41"/>
        <v>0.41571824501570048</v>
      </c>
      <c r="N406" s="31">
        <f t="shared" si="42"/>
        <v>1.3645904751647753E-2</v>
      </c>
    </row>
    <row r="407" spans="1:14" ht="33.75">
      <c r="A407" s="20" t="s">
        <v>47</v>
      </c>
      <c r="B407" s="21" t="s">
        <v>103</v>
      </c>
      <c r="C407" s="22" t="s">
        <v>18</v>
      </c>
      <c r="D407" s="80" t="s">
        <v>104</v>
      </c>
      <c r="E407" s="23">
        <v>1337470030</v>
      </c>
      <c r="F407" s="23">
        <v>1188184271.26</v>
      </c>
      <c r="G407" s="23">
        <f t="shared" si="43"/>
        <v>53021431</v>
      </c>
      <c r="H407" s="23">
        <v>149285758.74000001</v>
      </c>
      <c r="I407" s="23">
        <v>1135162840.26</v>
      </c>
      <c r="J407" s="23">
        <v>242982368.97999999</v>
      </c>
      <c r="K407" s="23">
        <v>242982368.97999999</v>
      </c>
      <c r="L407" s="24"/>
      <c r="M407" s="31">
        <f t="shared" si="41"/>
        <v>0.84873889866526575</v>
      </c>
      <c r="N407" s="31">
        <f t="shared" si="42"/>
        <v>0.1816731317560813</v>
      </c>
    </row>
    <row r="408" spans="1:14" ht="33.75">
      <c r="A408" s="20" t="s">
        <v>47</v>
      </c>
      <c r="B408" s="21" t="s">
        <v>105</v>
      </c>
      <c r="C408" s="22" t="s">
        <v>18</v>
      </c>
      <c r="D408" s="80" t="s">
        <v>106</v>
      </c>
      <c r="E408" s="23">
        <v>123491286</v>
      </c>
      <c r="F408" s="23">
        <v>107553984</v>
      </c>
      <c r="G408" s="23">
        <f t="shared" si="43"/>
        <v>5084591</v>
      </c>
      <c r="H408" s="23">
        <v>15937302</v>
      </c>
      <c r="I408" s="23">
        <v>102469393</v>
      </c>
      <c r="J408" s="23">
        <v>8670357</v>
      </c>
      <c r="K408" s="23">
        <v>8670357</v>
      </c>
      <c r="L408" s="24"/>
      <c r="M408" s="31">
        <f t="shared" si="41"/>
        <v>0.82977023172307074</v>
      </c>
      <c r="N408" s="31">
        <f t="shared" si="42"/>
        <v>7.0210273784014204E-2</v>
      </c>
    </row>
    <row r="409" spans="1:14" ht="20.100000000000001" customHeight="1">
      <c r="A409" s="47" t="s">
        <v>140</v>
      </c>
      <c r="B409" s="48"/>
      <c r="C409" s="52"/>
      <c r="D409" s="82"/>
      <c r="E409" s="49">
        <f>E395+E396+E397+E398+E399+E400+E401+E402+E403+E404+E405+E406+E407+E408</f>
        <v>293673364216</v>
      </c>
      <c r="F409" s="49">
        <f t="shared" ref="F409:K409" si="45">F395+F396+F397+F398+F399+F400+F401+F402+F403+F404+F405+F406+F407+F408</f>
        <v>280009617551.26001</v>
      </c>
      <c r="G409" s="49">
        <f t="shared" si="45"/>
        <v>56891517481</v>
      </c>
      <c r="H409" s="49">
        <f t="shared" si="45"/>
        <v>13663746664.74</v>
      </c>
      <c r="I409" s="49">
        <f t="shared" si="45"/>
        <v>223118100070.26001</v>
      </c>
      <c r="J409" s="49">
        <f t="shared" si="45"/>
        <v>80738176172.240005</v>
      </c>
      <c r="K409" s="49">
        <f t="shared" si="45"/>
        <v>80738176172.240005</v>
      </c>
      <c r="L409" s="50"/>
      <c r="M409" s="51">
        <f t="shared" si="41"/>
        <v>0.75974918823810722</v>
      </c>
      <c r="N409" s="51">
        <f t="shared" si="42"/>
        <v>0.27492509028791656</v>
      </c>
    </row>
    <row r="410" spans="1:14" ht="22.5">
      <c r="A410" s="20" t="s">
        <v>48</v>
      </c>
      <c r="B410" s="21" t="s">
        <v>69</v>
      </c>
      <c r="C410" s="22" t="s">
        <v>18</v>
      </c>
      <c r="D410" s="80" t="s">
        <v>70</v>
      </c>
      <c r="E410" s="23">
        <v>6441885</v>
      </c>
      <c r="F410" s="23">
        <v>6182041.6500000004</v>
      </c>
      <c r="G410" s="23">
        <f t="shared" si="43"/>
        <v>0</v>
      </c>
      <c r="H410" s="23">
        <v>259843.35</v>
      </c>
      <c r="I410" s="23">
        <v>6182041.6500000004</v>
      </c>
      <c r="J410" s="23">
        <v>6182041.6500000004</v>
      </c>
      <c r="K410" s="23">
        <v>6182041.6500000004</v>
      </c>
      <c r="L410" s="24"/>
      <c r="M410" s="31">
        <f t="shared" si="41"/>
        <v>0.95966346030703753</v>
      </c>
      <c r="N410" s="31">
        <f t="shared" si="42"/>
        <v>0.95966346030703753</v>
      </c>
    </row>
    <row r="411" spans="1:14" ht="22.5">
      <c r="A411" s="20" t="s">
        <v>48</v>
      </c>
      <c r="B411" s="21" t="s">
        <v>71</v>
      </c>
      <c r="C411" s="22" t="s">
        <v>18</v>
      </c>
      <c r="D411" s="80" t="s">
        <v>72</v>
      </c>
      <c r="E411" s="23">
        <v>165126196</v>
      </c>
      <c r="F411" s="23">
        <v>124909082</v>
      </c>
      <c r="G411" s="23">
        <f t="shared" si="43"/>
        <v>70252438</v>
      </c>
      <c r="H411" s="23">
        <v>40217114</v>
      </c>
      <c r="I411" s="23">
        <v>54656644</v>
      </c>
      <c r="J411" s="23">
        <v>41561429.009999998</v>
      </c>
      <c r="K411" s="23">
        <v>41561429.009999998</v>
      </c>
      <c r="L411" s="24"/>
      <c r="M411" s="31">
        <f t="shared" si="41"/>
        <v>0.33099923164220413</v>
      </c>
      <c r="N411" s="31">
        <f t="shared" si="42"/>
        <v>0.25169494614894417</v>
      </c>
    </row>
    <row r="412" spans="1:14" ht="45">
      <c r="A412" s="20" t="s">
        <v>48</v>
      </c>
      <c r="B412" s="21" t="s">
        <v>85</v>
      </c>
      <c r="C412" s="22" t="s">
        <v>18</v>
      </c>
      <c r="D412" s="80" t="s">
        <v>86</v>
      </c>
      <c r="E412" s="23">
        <v>137005163</v>
      </c>
      <c r="F412" s="23">
        <v>137005163</v>
      </c>
      <c r="G412" s="23">
        <f t="shared" si="43"/>
        <v>93312170</v>
      </c>
      <c r="H412" s="23">
        <v>0</v>
      </c>
      <c r="I412" s="23">
        <v>43692993</v>
      </c>
      <c r="J412" s="23">
        <v>6514710.8899999997</v>
      </c>
      <c r="K412" s="23">
        <v>6514710.8899999997</v>
      </c>
      <c r="L412" s="24"/>
      <c r="M412" s="31">
        <f t="shared" si="41"/>
        <v>0.31891493753414241</v>
      </c>
      <c r="N412" s="31">
        <f t="shared" si="42"/>
        <v>4.7550842226288942E-2</v>
      </c>
    </row>
    <row r="413" spans="1:14" ht="45">
      <c r="A413" s="20" t="s">
        <v>48</v>
      </c>
      <c r="B413" s="21" t="s">
        <v>87</v>
      </c>
      <c r="C413" s="22" t="s">
        <v>18</v>
      </c>
      <c r="D413" s="80" t="s">
        <v>88</v>
      </c>
      <c r="E413" s="23">
        <v>49804746</v>
      </c>
      <c r="F413" s="23">
        <v>49804746</v>
      </c>
      <c r="G413" s="23">
        <f t="shared" si="43"/>
        <v>2383007</v>
      </c>
      <c r="H413" s="23">
        <v>0</v>
      </c>
      <c r="I413" s="23">
        <v>47421739</v>
      </c>
      <c r="J413" s="23">
        <v>9017651</v>
      </c>
      <c r="K413" s="23">
        <v>9017651</v>
      </c>
      <c r="L413" s="24"/>
      <c r="M413" s="31">
        <f t="shared" si="41"/>
        <v>0.95215301369070326</v>
      </c>
      <c r="N413" s="31">
        <f t="shared" si="42"/>
        <v>0.18106007407406516</v>
      </c>
    </row>
    <row r="414" spans="1:14" ht="22.5">
      <c r="A414" s="20" t="s">
        <v>48</v>
      </c>
      <c r="B414" s="21" t="s">
        <v>91</v>
      </c>
      <c r="C414" s="22" t="s">
        <v>21</v>
      </c>
      <c r="D414" s="80" t="s">
        <v>92</v>
      </c>
      <c r="E414" s="23">
        <v>9933520764</v>
      </c>
      <c r="F414" s="23">
        <v>9860425113</v>
      </c>
      <c r="G414" s="23">
        <f t="shared" si="43"/>
        <v>758480027</v>
      </c>
      <c r="H414" s="23">
        <v>73095651</v>
      </c>
      <c r="I414" s="23">
        <v>9101945086</v>
      </c>
      <c r="J414" s="23">
        <v>2818702604</v>
      </c>
      <c r="K414" s="23">
        <v>2818702604</v>
      </c>
      <c r="L414" s="24"/>
      <c r="M414" s="31">
        <f t="shared" si="41"/>
        <v>0.91628590730753723</v>
      </c>
      <c r="N414" s="31">
        <f t="shared" si="42"/>
        <v>0.28375665294980201</v>
      </c>
    </row>
    <row r="415" spans="1:14" ht="22.5">
      <c r="A415" s="20" t="s">
        <v>48</v>
      </c>
      <c r="B415" s="21" t="s">
        <v>91</v>
      </c>
      <c r="C415" s="22" t="s">
        <v>20</v>
      </c>
      <c r="D415" s="80" t="s">
        <v>92</v>
      </c>
      <c r="E415" s="23">
        <v>14800917270</v>
      </c>
      <c r="F415" s="23">
        <v>14800917270</v>
      </c>
      <c r="G415" s="23">
        <f t="shared" si="43"/>
        <v>942037670</v>
      </c>
      <c r="H415" s="23">
        <v>0</v>
      </c>
      <c r="I415" s="23">
        <v>13858879600</v>
      </c>
      <c r="J415" s="23">
        <v>4715705600</v>
      </c>
      <c r="K415" s="23">
        <v>4715705600</v>
      </c>
      <c r="L415" s="24"/>
      <c r="M415" s="31">
        <f t="shared" si="41"/>
        <v>0.93635275079137037</v>
      </c>
      <c r="N415" s="31">
        <f t="shared" si="42"/>
        <v>0.31860901010225023</v>
      </c>
    </row>
    <row r="416" spans="1:14" ht="22.5">
      <c r="A416" s="20" t="s">
        <v>48</v>
      </c>
      <c r="B416" s="21" t="s">
        <v>91</v>
      </c>
      <c r="C416" s="22" t="s">
        <v>18</v>
      </c>
      <c r="D416" s="80" t="s">
        <v>92</v>
      </c>
      <c r="E416" s="23">
        <v>342402951</v>
      </c>
      <c r="F416" s="23">
        <v>336062019</v>
      </c>
      <c r="G416" s="23">
        <f t="shared" si="43"/>
        <v>0</v>
      </c>
      <c r="H416" s="23">
        <v>6340932</v>
      </c>
      <c r="I416" s="23">
        <v>336062019</v>
      </c>
      <c r="J416" s="23">
        <v>63976530.409999996</v>
      </c>
      <c r="K416" s="23">
        <v>63976530.409999996</v>
      </c>
      <c r="L416" s="24"/>
      <c r="M416" s="31">
        <f t="shared" si="41"/>
        <v>0.98148108250387134</v>
      </c>
      <c r="N416" s="31">
        <f t="shared" si="42"/>
        <v>0.18684573314322866</v>
      </c>
    </row>
    <row r="417" spans="1:14" ht="33.75">
      <c r="A417" s="20" t="s">
        <v>48</v>
      </c>
      <c r="B417" s="21" t="s">
        <v>93</v>
      </c>
      <c r="C417" s="22" t="s">
        <v>23</v>
      </c>
      <c r="D417" s="80" t="s">
        <v>94</v>
      </c>
      <c r="E417" s="23">
        <v>910763200</v>
      </c>
      <c r="F417" s="23">
        <v>910763200</v>
      </c>
      <c r="G417" s="23">
        <f t="shared" si="43"/>
        <v>881835950</v>
      </c>
      <c r="H417" s="23">
        <v>0</v>
      </c>
      <c r="I417" s="23">
        <v>28927250</v>
      </c>
      <c r="J417" s="23">
        <v>1146400</v>
      </c>
      <c r="K417" s="23">
        <v>1146400</v>
      </c>
      <c r="L417" s="24"/>
      <c r="M417" s="31">
        <f t="shared" si="41"/>
        <v>3.1761548995391999E-2</v>
      </c>
      <c r="N417" s="31">
        <f t="shared" si="42"/>
        <v>1.2587245510139189E-3</v>
      </c>
    </row>
    <row r="418" spans="1:14" ht="56.25">
      <c r="A418" s="20" t="s">
        <v>48</v>
      </c>
      <c r="B418" s="21" t="s">
        <v>95</v>
      </c>
      <c r="C418" s="22" t="s">
        <v>22</v>
      </c>
      <c r="D418" s="80" t="s">
        <v>96</v>
      </c>
      <c r="E418" s="23">
        <v>1953703970</v>
      </c>
      <c r="F418" s="23">
        <v>1918399318</v>
      </c>
      <c r="G418" s="23">
        <f t="shared" si="43"/>
        <v>488168727</v>
      </c>
      <c r="H418" s="23">
        <v>35304652</v>
      </c>
      <c r="I418" s="23">
        <v>1430230591</v>
      </c>
      <c r="J418" s="23">
        <v>274243752</v>
      </c>
      <c r="K418" s="23">
        <v>274243752</v>
      </c>
      <c r="L418" s="24"/>
      <c r="M418" s="31">
        <f t="shared" si="41"/>
        <v>0.73206105580058789</v>
      </c>
      <c r="N418" s="31">
        <f t="shared" si="42"/>
        <v>0.14037119042144344</v>
      </c>
    </row>
    <row r="419" spans="1:14" ht="56.25">
      <c r="A419" s="20" t="s">
        <v>48</v>
      </c>
      <c r="B419" s="21" t="s">
        <v>95</v>
      </c>
      <c r="C419" s="22" t="s">
        <v>23</v>
      </c>
      <c r="D419" s="80" t="s">
        <v>96</v>
      </c>
      <c r="E419" s="23">
        <v>3070721126</v>
      </c>
      <c r="F419" s="23">
        <v>2877971989</v>
      </c>
      <c r="G419" s="23">
        <f t="shared" si="43"/>
        <v>1768445436</v>
      </c>
      <c r="H419" s="23">
        <v>192749137</v>
      </c>
      <c r="I419" s="23">
        <v>1109526553</v>
      </c>
      <c r="J419" s="23">
        <v>418085678</v>
      </c>
      <c r="K419" s="23">
        <v>418085678</v>
      </c>
      <c r="L419" s="24"/>
      <c r="M419" s="31">
        <f t="shared" si="41"/>
        <v>0.36132442754425498</v>
      </c>
      <c r="N419" s="31">
        <f t="shared" si="42"/>
        <v>0.13615227851856709</v>
      </c>
    </row>
    <row r="420" spans="1:14" ht="56.25">
      <c r="A420" s="20" t="s">
        <v>48</v>
      </c>
      <c r="B420" s="21" t="s">
        <v>97</v>
      </c>
      <c r="C420" s="22" t="s">
        <v>23</v>
      </c>
      <c r="D420" s="80" t="s">
        <v>98</v>
      </c>
      <c r="E420" s="23">
        <v>1140359980</v>
      </c>
      <c r="F420" s="23">
        <v>1140359980</v>
      </c>
      <c r="G420" s="23">
        <f t="shared" si="43"/>
        <v>1254343</v>
      </c>
      <c r="H420" s="23">
        <v>0</v>
      </c>
      <c r="I420" s="23">
        <v>1139105637</v>
      </c>
      <c r="J420" s="23">
        <v>6223593</v>
      </c>
      <c r="K420" s="23">
        <v>6223593</v>
      </c>
      <c r="L420" s="24"/>
      <c r="M420" s="31">
        <f t="shared" si="41"/>
        <v>0.99890004645725994</v>
      </c>
      <c r="N420" s="31">
        <f t="shared" si="42"/>
        <v>5.4575687582442169E-3</v>
      </c>
    </row>
    <row r="421" spans="1:14" ht="67.5">
      <c r="A421" s="20" t="s">
        <v>48</v>
      </c>
      <c r="B421" s="21" t="s">
        <v>99</v>
      </c>
      <c r="C421" s="22" t="s">
        <v>23</v>
      </c>
      <c r="D421" s="80" t="s">
        <v>100</v>
      </c>
      <c r="E421" s="23">
        <v>193066454</v>
      </c>
      <c r="F421" s="23">
        <v>160520902</v>
      </c>
      <c r="G421" s="23">
        <f t="shared" si="43"/>
        <v>7415585</v>
      </c>
      <c r="H421" s="23">
        <v>32545552</v>
      </c>
      <c r="I421" s="23">
        <v>153105317</v>
      </c>
      <c r="J421" s="23">
        <v>23341771</v>
      </c>
      <c r="K421" s="23">
        <v>23341771</v>
      </c>
      <c r="L421" s="24"/>
      <c r="M421" s="31">
        <f t="shared" si="41"/>
        <v>0.7930187447271394</v>
      </c>
      <c r="N421" s="31">
        <f t="shared" si="42"/>
        <v>0.12090019014903541</v>
      </c>
    </row>
    <row r="422" spans="1:14" ht="67.5">
      <c r="A422" s="20" t="s">
        <v>48</v>
      </c>
      <c r="B422" s="21" t="s">
        <v>99</v>
      </c>
      <c r="C422" s="22" t="s">
        <v>18</v>
      </c>
      <c r="D422" s="80" t="s">
        <v>100</v>
      </c>
      <c r="E422" s="23">
        <v>132577672</v>
      </c>
      <c r="F422" s="23">
        <v>132577671</v>
      </c>
      <c r="G422" s="23">
        <f t="shared" si="43"/>
        <v>0</v>
      </c>
      <c r="H422" s="23">
        <v>1</v>
      </c>
      <c r="I422" s="23">
        <v>132577671</v>
      </c>
      <c r="J422" s="23">
        <v>0</v>
      </c>
      <c r="K422" s="23">
        <v>0</v>
      </c>
      <c r="L422" s="24"/>
      <c r="M422" s="31">
        <f t="shared" si="41"/>
        <v>0.9999999924572518</v>
      </c>
      <c r="N422" s="31">
        <f t="shared" si="42"/>
        <v>0</v>
      </c>
    </row>
    <row r="423" spans="1:14" ht="33.75">
      <c r="A423" s="20" t="s">
        <v>48</v>
      </c>
      <c r="B423" s="21" t="s">
        <v>103</v>
      </c>
      <c r="C423" s="22" t="s">
        <v>18</v>
      </c>
      <c r="D423" s="80" t="s">
        <v>104</v>
      </c>
      <c r="E423" s="23">
        <v>658595222</v>
      </c>
      <c r="F423" s="23">
        <v>624204156</v>
      </c>
      <c r="G423" s="23">
        <f t="shared" si="43"/>
        <v>0</v>
      </c>
      <c r="H423" s="23">
        <v>34391066</v>
      </c>
      <c r="I423" s="23">
        <v>624204156</v>
      </c>
      <c r="J423" s="23">
        <v>103454682.48</v>
      </c>
      <c r="K423" s="23">
        <v>103454682.48</v>
      </c>
      <c r="L423" s="24"/>
      <c r="M423" s="31">
        <f t="shared" si="41"/>
        <v>0.94778117901377668</v>
      </c>
      <c r="N423" s="31">
        <f t="shared" si="42"/>
        <v>0.15708386429806198</v>
      </c>
    </row>
    <row r="424" spans="1:14" ht="33.75">
      <c r="A424" s="20" t="s">
        <v>48</v>
      </c>
      <c r="B424" s="21" t="s">
        <v>105</v>
      </c>
      <c r="C424" s="22" t="s">
        <v>18</v>
      </c>
      <c r="D424" s="80" t="s">
        <v>106</v>
      </c>
      <c r="E424" s="23">
        <v>51475585</v>
      </c>
      <c r="F424" s="23">
        <v>51475585</v>
      </c>
      <c r="G424" s="23">
        <f t="shared" si="43"/>
        <v>28205441</v>
      </c>
      <c r="H424" s="23">
        <v>0</v>
      </c>
      <c r="I424" s="23">
        <v>23270144</v>
      </c>
      <c r="J424" s="23">
        <v>3402767</v>
      </c>
      <c r="K424" s="23">
        <v>3402767</v>
      </c>
      <c r="L424" s="24"/>
      <c r="M424" s="31">
        <f t="shared" si="41"/>
        <v>0.45206176870063741</v>
      </c>
      <c r="N424" s="31">
        <f t="shared" si="42"/>
        <v>6.6104484290950755E-2</v>
      </c>
    </row>
    <row r="425" spans="1:14" ht="20.100000000000001" customHeight="1">
      <c r="A425" s="47" t="s">
        <v>141</v>
      </c>
      <c r="B425" s="48"/>
      <c r="C425" s="52"/>
      <c r="D425" s="82"/>
      <c r="E425" s="49">
        <f>E410+E411+E412+E413+E414+E415+E416+E417+E418+E419+E420+E421+E422+E423+E424</f>
        <v>33546482184</v>
      </c>
      <c r="F425" s="49">
        <f t="shared" ref="F425:K425" si="46">F410+F411+F412+F413+F414+F415+F416+F417+F418+F419+F420+F421+F422+F423+F424</f>
        <v>33131578235.650002</v>
      </c>
      <c r="G425" s="49">
        <f t="shared" si="46"/>
        <v>5041790794</v>
      </c>
      <c r="H425" s="49">
        <f t="shared" si="46"/>
        <v>414903948.35000002</v>
      </c>
      <c r="I425" s="49">
        <f t="shared" si="46"/>
        <v>28089787441.650002</v>
      </c>
      <c r="J425" s="49">
        <f t="shared" si="46"/>
        <v>8491559210.4399996</v>
      </c>
      <c r="K425" s="49">
        <f t="shared" si="46"/>
        <v>8491559210.4399996</v>
      </c>
      <c r="L425" s="50"/>
      <c r="M425" s="51">
        <f t="shared" si="41"/>
        <v>0.83733928605627184</v>
      </c>
      <c r="N425" s="51">
        <f t="shared" si="42"/>
        <v>0.25312815704086106</v>
      </c>
    </row>
    <row r="426" spans="1:14" ht="22.5">
      <c r="A426" s="20" t="s">
        <v>49</v>
      </c>
      <c r="B426" s="21" t="s">
        <v>69</v>
      </c>
      <c r="C426" s="22" t="s">
        <v>18</v>
      </c>
      <c r="D426" s="80" t="s">
        <v>70</v>
      </c>
      <c r="E426" s="23">
        <v>23149848</v>
      </c>
      <c r="F426" s="23">
        <v>23149848</v>
      </c>
      <c r="G426" s="23">
        <f t="shared" si="43"/>
        <v>0</v>
      </c>
      <c r="H426" s="23">
        <v>0</v>
      </c>
      <c r="I426" s="23">
        <v>23149848</v>
      </c>
      <c r="J426" s="23">
        <v>23149848</v>
      </c>
      <c r="K426" s="23">
        <v>23149848</v>
      </c>
      <c r="L426" s="24"/>
      <c r="M426" s="31">
        <f t="shared" si="41"/>
        <v>1</v>
      </c>
      <c r="N426" s="31">
        <f t="shared" si="42"/>
        <v>1</v>
      </c>
    </row>
    <row r="427" spans="1:14" ht="22.5">
      <c r="A427" s="20" t="s">
        <v>49</v>
      </c>
      <c r="B427" s="21" t="s">
        <v>71</v>
      </c>
      <c r="C427" s="22" t="s">
        <v>18</v>
      </c>
      <c r="D427" s="80" t="s">
        <v>72</v>
      </c>
      <c r="E427" s="23">
        <v>240234852</v>
      </c>
      <c r="F427" s="23">
        <v>239234852</v>
      </c>
      <c r="G427" s="23">
        <f t="shared" si="43"/>
        <v>123405438</v>
      </c>
      <c r="H427" s="23">
        <v>1000000</v>
      </c>
      <c r="I427" s="23">
        <v>115829414</v>
      </c>
      <c r="J427" s="23">
        <v>47432848</v>
      </c>
      <c r="K427" s="23">
        <v>47432848</v>
      </c>
      <c r="L427" s="24"/>
      <c r="M427" s="31">
        <f t="shared" si="41"/>
        <v>0.48215074971719757</v>
      </c>
      <c r="N427" s="31">
        <f t="shared" si="42"/>
        <v>0.19744365817495957</v>
      </c>
    </row>
    <row r="428" spans="1:14" ht="45">
      <c r="A428" s="20" t="s">
        <v>49</v>
      </c>
      <c r="B428" s="21" t="s">
        <v>85</v>
      </c>
      <c r="C428" s="22" t="s">
        <v>18</v>
      </c>
      <c r="D428" s="80" t="s">
        <v>86</v>
      </c>
      <c r="E428" s="23">
        <v>207638675</v>
      </c>
      <c r="F428" s="23">
        <v>207577375</v>
      </c>
      <c r="G428" s="23">
        <f t="shared" si="43"/>
        <v>125620437</v>
      </c>
      <c r="H428" s="23">
        <v>61300</v>
      </c>
      <c r="I428" s="23">
        <v>81956938</v>
      </c>
      <c r="J428" s="23">
        <v>10835706</v>
      </c>
      <c r="K428" s="23">
        <v>10835706</v>
      </c>
      <c r="L428" s="24"/>
      <c r="M428" s="31">
        <f t="shared" si="41"/>
        <v>0.39470940565383594</v>
      </c>
      <c r="N428" s="31">
        <f t="shared" si="42"/>
        <v>5.2185393689301862E-2</v>
      </c>
    </row>
    <row r="429" spans="1:14" ht="45">
      <c r="A429" s="20" t="s">
        <v>49</v>
      </c>
      <c r="B429" s="21" t="s">
        <v>87</v>
      </c>
      <c r="C429" s="22" t="s">
        <v>18</v>
      </c>
      <c r="D429" s="80" t="s">
        <v>88</v>
      </c>
      <c r="E429" s="23">
        <v>93079035</v>
      </c>
      <c r="F429" s="23">
        <v>93079035</v>
      </c>
      <c r="G429" s="23">
        <f t="shared" si="43"/>
        <v>3961095</v>
      </c>
      <c r="H429" s="23">
        <v>0</v>
      </c>
      <c r="I429" s="23">
        <v>89117940</v>
      </c>
      <c r="J429" s="23">
        <v>16530542</v>
      </c>
      <c r="K429" s="23">
        <v>16530542</v>
      </c>
      <c r="L429" s="24"/>
      <c r="M429" s="31">
        <f t="shared" si="41"/>
        <v>0.95744374659664233</v>
      </c>
      <c r="N429" s="31">
        <f t="shared" si="42"/>
        <v>0.17759683477595142</v>
      </c>
    </row>
    <row r="430" spans="1:14" ht="22.5">
      <c r="A430" s="20" t="s">
        <v>49</v>
      </c>
      <c r="B430" s="21" t="s">
        <v>91</v>
      </c>
      <c r="C430" s="22" t="s">
        <v>20</v>
      </c>
      <c r="D430" s="80" t="s">
        <v>92</v>
      </c>
      <c r="E430" s="23">
        <v>22503396554</v>
      </c>
      <c r="F430" s="23">
        <v>22500869946</v>
      </c>
      <c r="G430" s="23">
        <f t="shared" si="43"/>
        <v>0</v>
      </c>
      <c r="H430" s="23">
        <v>2526608</v>
      </c>
      <c r="I430" s="23">
        <v>22500869946</v>
      </c>
      <c r="J430" s="23">
        <v>7917759966</v>
      </c>
      <c r="K430" s="23">
        <v>7917759966</v>
      </c>
      <c r="L430" s="24"/>
      <c r="M430" s="31">
        <f t="shared" si="41"/>
        <v>0.99988772326017816</v>
      </c>
      <c r="N430" s="31">
        <f t="shared" si="42"/>
        <v>0.35184732877991304</v>
      </c>
    </row>
    <row r="431" spans="1:14" ht="22.5">
      <c r="A431" s="20" t="s">
        <v>49</v>
      </c>
      <c r="B431" s="21" t="s">
        <v>91</v>
      </c>
      <c r="C431" s="22" t="s">
        <v>18</v>
      </c>
      <c r="D431" s="80" t="s">
        <v>92</v>
      </c>
      <c r="E431" s="23">
        <v>451277279</v>
      </c>
      <c r="F431" s="23">
        <v>448888885</v>
      </c>
      <c r="G431" s="23">
        <f t="shared" si="43"/>
        <v>6242565</v>
      </c>
      <c r="H431" s="23">
        <v>2388394</v>
      </c>
      <c r="I431" s="23">
        <v>442646320</v>
      </c>
      <c r="J431" s="23">
        <v>62990113</v>
      </c>
      <c r="K431" s="23">
        <v>62990113</v>
      </c>
      <c r="L431" s="24"/>
      <c r="M431" s="31">
        <f t="shared" si="41"/>
        <v>0.98087437723626236</v>
      </c>
      <c r="N431" s="31">
        <f t="shared" si="42"/>
        <v>0.13958184010411923</v>
      </c>
    </row>
    <row r="432" spans="1:14" ht="33.75">
      <c r="A432" s="20" t="s">
        <v>49</v>
      </c>
      <c r="B432" s="21" t="s">
        <v>93</v>
      </c>
      <c r="C432" s="22" t="s">
        <v>23</v>
      </c>
      <c r="D432" s="80" t="s">
        <v>94</v>
      </c>
      <c r="E432" s="23">
        <v>677135680</v>
      </c>
      <c r="F432" s="23">
        <v>677135680</v>
      </c>
      <c r="G432" s="23">
        <f t="shared" si="43"/>
        <v>648475680</v>
      </c>
      <c r="H432" s="23">
        <v>0</v>
      </c>
      <c r="I432" s="23">
        <v>28660000</v>
      </c>
      <c r="J432" s="23">
        <v>3821333</v>
      </c>
      <c r="K432" s="23">
        <v>3821333</v>
      </c>
      <c r="L432" s="24"/>
      <c r="M432" s="31">
        <f t="shared" si="41"/>
        <v>4.2325343127687494E-2</v>
      </c>
      <c r="N432" s="31">
        <f t="shared" si="42"/>
        <v>5.6433785914220321E-3</v>
      </c>
    </row>
    <row r="433" spans="1:14" ht="56.25">
      <c r="A433" s="20" t="s">
        <v>49</v>
      </c>
      <c r="B433" s="21" t="s">
        <v>95</v>
      </c>
      <c r="C433" s="22" t="s">
        <v>22</v>
      </c>
      <c r="D433" s="80" t="s">
        <v>96</v>
      </c>
      <c r="E433" s="23">
        <v>3573663372</v>
      </c>
      <c r="F433" s="23">
        <v>2975015910</v>
      </c>
      <c r="G433" s="23">
        <f t="shared" si="43"/>
        <v>15789012</v>
      </c>
      <c r="H433" s="23">
        <v>598647462</v>
      </c>
      <c r="I433" s="23">
        <v>2959226898</v>
      </c>
      <c r="J433" s="23">
        <v>435430594</v>
      </c>
      <c r="K433" s="23">
        <v>435430594</v>
      </c>
      <c r="L433" s="24"/>
      <c r="M433" s="31">
        <f t="shared" si="41"/>
        <v>0.82806537436789107</v>
      </c>
      <c r="N433" s="31">
        <f t="shared" si="42"/>
        <v>0.12184432294648709</v>
      </c>
    </row>
    <row r="434" spans="1:14" ht="56.25">
      <c r="A434" s="20" t="s">
        <v>49</v>
      </c>
      <c r="B434" s="21" t="s">
        <v>95</v>
      </c>
      <c r="C434" s="22" t="s">
        <v>23</v>
      </c>
      <c r="D434" s="80" t="s">
        <v>96</v>
      </c>
      <c r="E434" s="23">
        <v>3863193703</v>
      </c>
      <c r="F434" s="23">
        <v>3641795927</v>
      </c>
      <c r="G434" s="23">
        <f t="shared" si="43"/>
        <v>268083722</v>
      </c>
      <c r="H434" s="23">
        <v>221397776</v>
      </c>
      <c r="I434" s="23">
        <v>3373712205</v>
      </c>
      <c r="J434" s="23">
        <v>453509398</v>
      </c>
      <c r="K434" s="23">
        <v>453509398</v>
      </c>
      <c r="L434" s="24"/>
      <c r="M434" s="31">
        <f t="shared" si="41"/>
        <v>0.87329615452109266</v>
      </c>
      <c r="N434" s="31">
        <f t="shared" si="42"/>
        <v>0.11739235276963279</v>
      </c>
    </row>
    <row r="435" spans="1:14" ht="56.25">
      <c r="A435" s="20" t="s">
        <v>49</v>
      </c>
      <c r="B435" s="21" t="s">
        <v>97</v>
      </c>
      <c r="C435" s="22" t="s">
        <v>23</v>
      </c>
      <c r="D435" s="80" t="s">
        <v>98</v>
      </c>
      <c r="E435" s="23">
        <v>578504100</v>
      </c>
      <c r="F435" s="23">
        <v>578197500</v>
      </c>
      <c r="G435" s="23">
        <f t="shared" si="43"/>
        <v>510810796</v>
      </c>
      <c r="H435" s="23">
        <v>306600</v>
      </c>
      <c r="I435" s="23">
        <v>67386704</v>
      </c>
      <c r="J435" s="23">
        <v>9848104</v>
      </c>
      <c r="K435" s="23">
        <v>9848104</v>
      </c>
      <c r="L435" s="24"/>
      <c r="M435" s="31">
        <f t="shared" si="41"/>
        <v>0.11648440175272742</v>
      </c>
      <c r="N435" s="31">
        <f t="shared" si="42"/>
        <v>1.702339533980831E-2</v>
      </c>
    </row>
    <row r="436" spans="1:14" ht="67.5">
      <c r="A436" s="20" t="s">
        <v>49</v>
      </c>
      <c r="B436" s="21" t="s">
        <v>99</v>
      </c>
      <c r="C436" s="22" t="s">
        <v>23</v>
      </c>
      <c r="D436" s="80" t="s">
        <v>100</v>
      </c>
      <c r="E436" s="23">
        <v>201842158</v>
      </c>
      <c r="F436" s="23">
        <v>195727500</v>
      </c>
      <c r="G436" s="23">
        <f t="shared" si="43"/>
        <v>2994698</v>
      </c>
      <c r="H436" s="23">
        <v>6114658</v>
      </c>
      <c r="I436" s="23">
        <v>192732802</v>
      </c>
      <c r="J436" s="23">
        <v>35129066</v>
      </c>
      <c r="K436" s="23">
        <v>35129066</v>
      </c>
      <c r="L436" s="24"/>
      <c r="M436" s="31">
        <f t="shared" si="41"/>
        <v>0.95486891296514975</v>
      </c>
      <c r="N436" s="31">
        <f t="shared" si="42"/>
        <v>0.17404226326196928</v>
      </c>
    </row>
    <row r="437" spans="1:14" ht="67.5">
      <c r="A437" s="20" t="s">
        <v>49</v>
      </c>
      <c r="B437" s="21" t="s">
        <v>99</v>
      </c>
      <c r="C437" s="22" t="s">
        <v>18</v>
      </c>
      <c r="D437" s="80" t="s">
        <v>100</v>
      </c>
      <c r="E437" s="23">
        <v>224620391</v>
      </c>
      <c r="F437" s="23">
        <v>204340810</v>
      </c>
      <c r="G437" s="23">
        <f t="shared" si="43"/>
        <v>0</v>
      </c>
      <c r="H437" s="23">
        <v>20279581</v>
      </c>
      <c r="I437" s="23">
        <v>204340810</v>
      </c>
      <c r="J437" s="23">
        <v>0</v>
      </c>
      <c r="K437" s="23">
        <v>0</v>
      </c>
      <c r="L437" s="24"/>
      <c r="M437" s="31">
        <f t="shared" si="41"/>
        <v>0.90971620648634699</v>
      </c>
      <c r="N437" s="31">
        <f t="shared" si="42"/>
        <v>0</v>
      </c>
    </row>
    <row r="438" spans="1:14" ht="33.75">
      <c r="A438" s="20" t="s">
        <v>49</v>
      </c>
      <c r="B438" s="21" t="s">
        <v>103</v>
      </c>
      <c r="C438" s="22" t="s">
        <v>18</v>
      </c>
      <c r="D438" s="80" t="s">
        <v>104</v>
      </c>
      <c r="E438" s="23">
        <v>1054675419</v>
      </c>
      <c r="F438" s="23">
        <v>1053627552</v>
      </c>
      <c r="G438" s="23">
        <f t="shared" si="43"/>
        <v>59551181</v>
      </c>
      <c r="H438" s="23">
        <v>1047867</v>
      </c>
      <c r="I438" s="23">
        <v>994076371</v>
      </c>
      <c r="J438" s="23">
        <v>220582957</v>
      </c>
      <c r="K438" s="23">
        <v>220582957</v>
      </c>
      <c r="L438" s="24"/>
      <c r="M438" s="31">
        <f t="shared" si="41"/>
        <v>0.94254246670747521</v>
      </c>
      <c r="N438" s="31">
        <f t="shared" si="42"/>
        <v>0.20914771789139422</v>
      </c>
    </row>
    <row r="439" spans="1:14" ht="33.75">
      <c r="A439" s="20" t="s">
        <v>49</v>
      </c>
      <c r="B439" s="21" t="s">
        <v>105</v>
      </c>
      <c r="C439" s="22" t="s">
        <v>18</v>
      </c>
      <c r="D439" s="80" t="s">
        <v>106</v>
      </c>
      <c r="E439" s="23">
        <v>51475585</v>
      </c>
      <c r="F439" s="23">
        <v>51475585</v>
      </c>
      <c r="G439" s="23">
        <f t="shared" si="43"/>
        <v>5421746</v>
      </c>
      <c r="H439" s="23">
        <v>0</v>
      </c>
      <c r="I439" s="23">
        <v>46053839</v>
      </c>
      <c r="J439" s="23">
        <v>10675525</v>
      </c>
      <c r="K439" s="23">
        <v>10675525</v>
      </c>
      <c r="L439" s="24"/>
      <c r="M439" s="31">
        <f t="shared" si="41"/>
        <v>0.89467344567332263</v>
      </c>
      <c r="N439" s="31">
        <f t="shared" si="42"/>
        <v>0.20739006657233716</v>
      </c>
    </row>
    <row r="440" spans="1:14" ht="20.100000000000001" customHeight="1">
      <c r="A440" s="47" t="s">
        <v>142</v>
      </c>
      <c r="B440" s="48"/>
      <c r="C440" s="52"/>
      <c r="D440" s="82"/>
      <c r="E440" s="49">
        <f>E426+E427+E428+E429+E430+E431+E432+E433+E434+E435+E436+E437+E438+E439</f>
        <v>33743886651</v>
      </c>
      <c r="F440" s="49">
        <f t="shared" ref="F440:K440" si="47">F426+F427+F428+F429+F430+F431+F432+F433+F434+F435+F436+F437+F438+F439</f>
        <v>32890116405</v>
      </c>
      <c r="G440" s="49">
        <f t="shared" si="47"/>
        <v>1770356370</v>
      </c>
      <c r="H440" s="49">
        <f t="shared" si="47"/>
        <v>853770246</v>
      </c>
      <c r="I440" s="49">
        <f t="shared" si="47"/>
        <v>31119760035</v>
      </c>
      <c r="J440" s="49">
        <f t="shared" si="47"/>
        <v>9247696000</v>
      </c>
      <c r="K440" s="49">
        <f t="shared" si="47"/>
        <v>9247696000</v>
      </c>
      <c r="L440" s="50"/>
      <c r="M440" s="51">
        <f t="shared" si="41"/>
        <v>0.92223401402629379</v>
      </c>
      <c r="N440" s="51">
        <f t="shared" si="42"/>
        <v>0.27405544878826055</v>
      </c>
    </row>
    <row r="441" spans="1:14" ht="22.5">
      <c r="A441" s="20" t="s">
        <v>50</v>
      </c>
      <c r="B441" s="21" t="s">
        <v>65</v>
      </c>
      <c r="C441" s="22" t="s">
        <v>18</v>
      </c>
      <c r="D441" s="80" t="s">
        <v>66</v>
      </c>
      <c r="E441" s="23">
        <v>15067000</v>
      </c>
      <c r="F441" s="23">
        <v>15019101</v>
      </c>
      <c r="G441" s="23">
        <f t="shared" si="43"/>
        <v>0</v>
      </c>
      <c r="H441" s="23">
        <v>47899</v>
      </c>
      <c r="I441" s="23">
        <v>15019101</v>
      </c>
      <c r="J441" s="23">
        <v>4597574</v>
      </c>
      <c r="K441" s="23">
        <v>4597574</v>
      </c>
      <c r="L441" s="24"/>
      <c r="M441" s="31">
        <f t="shared" si="41"/>
        <v>0.99682093316519549</v>
      </c>
      <c r="N441" s="31">
        <f t="shared" si="42"/>
        <v>0.30514196588571052</v>
      </c>
    </row>
    <row r="442" spans="1:14" ht="22.5">
      <c r="A442" s="20" t="s">
        <v>50</v>
      </c>
      <c r="B442" s="21" t="s">
        <v>69</v>
      </c>
      <c r="C442" s="22" t="s">
        <v>18</v>
      </c>
      <c r="D442" s="80" t="s">
        <v>70</v>
      </c>
      <c r="E442" s="23">
        <v>12983841</v>
      </c>
      <c r="F442" s="23">
        <v>12983841</v>
      </c>
      <c r="G442" s="23">
        <f t="shared" si="43"/>
        <v>334576</v>
      </c>
      <c r="H442" s="23">
        <v>0</v>
      </c>
      <c r="I442" s="23">
        <v>12649265</v>
      </c>
      <c r="J442" s="23">
        <v>12647755</v>
      </c>
      <c r="K442" s="23">
        <v>12647755</v>
      </c>
      <c r="L442" s="24"/>
      <c r="M442" s="31">
        <f t="shared" si="41"/>
        <v>0.97423135418864104</v>
      </c>
      <c r="N442" s="31">
        <f t="shared" si="42"/>
        <v>0.97411505578356972</v>
      </c>
    </row>
    <row r="443" spans="1:14" ht="22.5">
      <c r="A443" s="20" t="s">
        <v>50</v>
      </c>
      <c r="B443" s="21" t="s">
        <v>71</v>
      </c>
      <c r="C443" s="22" t="s">
        <v>18</v>
      </c>
      <c r="D443" s="80" t="s">
        <v>72</v>
      </c>
      <c r="E443" s="23">
        <v>214210162</v>
      </c>
      <c r="F443" s="23">
        <v>138039670</v>
      </c>
      <c r="G443" s="23">
        <f t="shared" si="43"/>
        <v>88987840</v>
      </c>
      <c r="H443" s="23">
        <v>76170492</v>
      </c>
      <c r="I443" s="23">
        <v>49051830</v>
      </c>
      <c r="J443" s="23">
        <v>27440311</v>
      </c>
      <c r="K443" s="23">
        <v>27440311</v>
      </c>
      <c r="L443" s="24"/>
      <c r="M443" s="31">
        <f t="shared" si="41"/>
        <v>0.22898927642844508</v>
      </c>
      <c r="N443" s="31">
        <f t="shared" si="42"/>
        <v>0.12809994980536918</v>
      </c>
    </row>
    <row r="444" spans="1:14" ht="45">
      <c r="A444" s="20" t="s">
        <v>50</v>
      </c>
      <c r="B444" s="21" t="s">
        <v>85</v>
      </c>
      <c r="C444" s="22" t="s">
        <v>18</v>
      </c>
      <c r="D444" s="80" t="s">
        <v>86</v>
      </c>
      <c r="E444" s="23">
        <v>197422924</v>
      </c>
      <c r="F444" s="23">
        <v>164385066</v>
      </c>
      <c r="G444" s="23">
        <f t="shared" si="43"/>
        <v>51518900</v>
      </c>
      <c r="H444" s="23">
        <v>33037858</v>
      </c>
      <c r="I444" s="23">
        <v>112866166</v>
      </c>
      <c r="J444" s="23">
        <v>9195779</v>
      </c>
      <c r="K444" s="23">
        <v>9195779</v>
      </c>
      <c r="L444" s="24"/>
      <c r="M444" s="31">
        <f t="shared" si="41"/>
        <v>0.57169736782948266</v>
      </c>
      <c r="N444" s="31">
        <f t="shared" si="42"/>
        <v>4.657908419996859E-2</v>
      </c>
    </row>
    <row r="445" spans="1:14" ht="45">
      <c r="A445" s="20" t="s">
        <v>50</v>
      </c>
      <c r="B445" s="21" t="s">
        <v>87</v>
      </c>
      <c r="C445" s="22" t="s">
        <v>18</v>
      </c>
      <c r="D445" s="80" t="s">
        <v>88</v>
      </c>
      <c r="E445" s="23">
        <v>97645202</v>
      </c>
      <c r="F445" s="23">
        <v>95232456</v>
      </c>
      <c r="G445" s="23">
        <f t="shared" si="43"/>
        <v>0</v>
      </c>
      <c r="H445" s="23">
        <v>2412746</v>
      </c>
      <c r="I445" s="23">
        <v>95232456</v>
      </c>
      <c r="J445" s="23">
        <v>19110851</v>
      </c>
      <c r="K445" s="23">
        <v>19110851</v>
      </c>
      <c r="L445" s="24"/>
      <c r="M445" s="31">
        <f t="shared" si="41"/>
        <v>0.97529068555769893</v>
      </c>
      <c r="N445" s="31">
        <f t="shared" si="42"/>
        <v>0.19571725603066498</v>
      </c>
    </row>
    <row r="446" spans="1:14" ht="22.5">
      <c r="A446" s="20" t="s">
        <v>50</v>
      </c>
      <c r="B446" s="21" t="s">
        <v>91</v>
      </c>
      <c r="C446" s="22" t="s">
        <v>20</v>
      </c>
      <c r="D446" s="80" t="s">
        <v>92</v>
      </c>
      <c r="E446" s="23">
        <v>20102660</v>
      </c>
      <c r="F446" s="23">
        <v>0</v>
      </c>
      <c r="G446" s="23">
        <f t="shared" si="43"/>
        <v>0</v>
      </c>
      <c r="H446" s="23">
        <v>20102660</v>
      </c>
      <c r="I446" s="23">
        <v>0</v>
      </c>
      <c r="J446" s="23">
        <v>0</v>
      </c>
      <c r="K446" s="23">
        <v>0</v>
      </c>
      <c r="L446" s="24"/>
      <c r="M446" s="31">
        <f t="shared" si="41"/>
        <v>0</v>
      </c>
      <c r="N446" s="31">
        <f t="shared" si="42"/>
        <v>0</v>
      </c>
    </row>
    <row r="447" spans="1:14" ht="22.5">
      <c r="A447" s="20" t="s">
        <v>50</v>
      </c>
      <c r="B447" s="21" t="s">
        <v>91</v>
      </c>
      <c r="C447" s="22" t="s">
        <v>18</v>
      </c>
      <c r="D447" s="80" t="s">
        <v>92</v>
      </c>
      <c r="E447" s="23">
        <v>28229173588</v>
      </c>
      <c r="F447" s="23">
        <v>25794814157</v>
      </c>
      <c r="G447" s="23">
        <f t="shared" si="43"/>
        <v>229716119</v>
      </c>
      <c r="H447" s="23">
        <v>2434359431</v>
      </c>
      <c r="I447" s="23">
        <v>25565098038</v>
      </c>
      <c r="J447" s="23">
        <v>9970238393</v>
      </c>
      <c r="K447" s="23">
        <v>9970238393</v>
      </c>
      <c r="L447" s="24"/>
      <c r="M447" s="31">
        <f t="shared" si="41"/>
        <v>0.90562686712399976</v>
      </c>
      <c r="N447" s="31">
        <f t="shared" si="42"/>
        <v>0.35318917012994916</v>
      </c>
    </row>
    <row r="448" spans="1:14" ht="33.75">
      <c r="A448" s="20" t="s">
        <v>50</v>
      </c>
      <c r="B448" s="21" t="s">
        <v>93</v>
      </c>
      <c r="C448" s="22" t="s">
        <v>23</v>
      </c>
      <c r="D448" s="80" t="s">
        <v>94</v>
      </c>
      <c r="E448" s="23">
        <v>939966640</v>
      </c>
      <c r="F448" s="23">
        <v>34660000</v>
      </c>
      <c r="G448" s="23">
        <f t="shared" si="43"/>
        <v>6000000</v>
      </c>
      <c r="H448" s="23">
        <v>905306640</v>
      </c>
      <c r="I448" s="23">
        <v>28660000</v>
      </c>
      <c r="J448" s="23">
        <v>4490067</v>
      </c>
      <c r="K448" s="23">
        <v>4490067</v>
      </c>
      <c r="L448" s="24"/>
      <c r="M448" s="31">
        <f t="shared" si="41"/>
        <v>3.0490443788515727E-2</v>
      </c>
      <c r="N448" s="31">
        <f t="shared" si="42"/>
        <v>4.7768365481566455E-3</v>
      </c>
    </row>
    <row r="449" spans="1:14" ht="56.25">
      <c r="A449" s="20" t="s">
        <v>50</v>
      </c>
      <c r="B449" s="21" t="s">
        <v>95</v>
      </c>
      <c r="C449" s="22" t="s">
        <v>22</v>
      </c>
      <c r="D449" s="80" t="s">
        <v>96</v>
      </c>
      <c r="E449" s="23">
        <v>2086780851</v>
      </c>
      <c r="F449" s="23">
        <v>1846496736</v>
      </c>
      <c r="G449" s="23">
        <f t="shared" si="43"/>
        <v>541518307</v>
      </c>
      <c r="H449" s="23">
        <v>240284115</v>
      </c>
      <c r="I449" s="23">
        <v>1304978429</v>
      </c>
      <c r="J449" s="23">
        <v>269200422</v>
      </c>
      <c r="K449" s="23">
        <v>269200422</v>
      </c>
      <c r="L449" s="24"/>
      <c r="M449" s="31">
        <f t="shared" si="41"/>
        <v>0.62535480348817907</v>
      </c>
      <c r="N449" s="31">
        <f t="shared" si="42"/>
        <v>0.12900272775217259</v>
      </c>
    </row>
    <row r="450" spans="1:14" ht="56.25">
      <c r="A450" s="20" t="s">
        <v>50</v>
      </c>
      <c r="B450" s="21" t="s">
        <v>95</v>
      </c>
      <c r="C450" s="22" t="s">
        <v>23</v>
      </c>
      <c r="D450" s="80" t="s">
        <v>96</v>
      </c>
      <c r="E450" s="23">
        <v>2143725661</v>
      </c>
      <c r="F450" s="23">
        <v>1969497059</v>
      </c>
      <c r="G450" s="23">
        <f t="shared" si="43"/>
        <v>264449789</v>
      </c>
      <c r="H450" s="23">
        <v>174228602</v>
      </c>
      <c r="I450" s="23">
        <v>1705047270</v>
      </c>
      <c r="J450" s="23">
        <v>254462847</v>
      </c>
      <c r="K450" s="23">
        <v>254462847</v>
      </c>
      <c r="L450" s="24"/>
      <c r="M450" s="31">
        <f t="shared" si="41"/>
        <v>0.79536635728129201</v>
      </c>
      <c r="N450" s="31">
        <f t="shared" si="42"/>
        <v>0.11870121799134446</v>
      </c>
    </row>
    <row r="451" spans="1:14" ht="56.25">
      <c r="A451" s="20" t="s">
        <v>50</v>
      </c>
      <c r="B451" s="21" t="s">
        <v>97</v>
      </c>
      <c r="C451" s="22" t="s">
        <v>23</v>
      </c>
      <c r="D451" s="80" t="s">
        <v>98</v>
      </c>
      <c r="E451" s="23">
        <v>1315329024</v>
      </c>
      <c r="F451" s="23">
        <v>1030999512</v>
      </c>
      <c r="G451" s="23">
        <f t="shared" si="43"/>
        <v>163261102</v>
      </c>
      <c r="H451" s="23">
        <v>284329512</v>
      </c>
      <c r="I451" s="23">
        <v>867738410</v>
      </c>
      <c r="J451" s="23">
        <v>11017290</v>
      </c>
      <c r="K451" s="23">
        <v>11017290</v>
      </c>
      <c r="L451" s="24"/>
      <c r="M451" s="31">
        <f t="shared" si="41"/>
        <v>0.65971205239670894</v>
      </c>
      <c r="N451" s="31">
        <f t="shared" si="42"/>
        <v>8.3760715372156198E-3</v>
      </c>
    </row>
    <row r="452" spans="1:14" ht="67.5">
      <c r="A452" s="20" t="s">
        <v>50</v>
      </c>
      <c r="B452" s="21" t="s">
        <v>99</v>
      </c>
      <c r="C452" s="22" t="s">
        <v>23</v>
      </c>
      <c r="D452" s="80" t="s">
        <v>100</v>
      </c>
      <c r="E452" s="23">
        <v>158573754</v>
      </c>
      <c r="F452" s="23">
        <v>151205473</v>
      </c>
      <c r="G452" s="23">
        <f t="shared" si="43"/>
        <v>0</v>
      </c>
      <c r="H452" s="23">
        <v>7368281</v>
      </c>
      <c r="I452" s="23">
        <v>151205473</v>
      </c>
      <c r="J452" s="23">
        <v>27198390</v>
      </c>
      <c r="K452" s="23">
        <v>27198390</v>
      </c>
      <c r="L452" s="24"/>
      <c r="M452" s="31">
        <f t="shared" si="41"/>
        <v>0.95353404448002155</v>
      </c>
      <c r="N452" s="31">
        <f t="shared" si="42"/>
        <v>0.17151886307742958</v>
      </c>
    </row>
    <row r="453" spans="1:14" ht="67.5">
      <c r="A453" s="20" t="s">
        <v>50</v>
      </c>
      <c r="B453" s="21" t="s">
        <v>99</v>
      </c>
      <c r="C453" s="22" t="s">
        <v>18</v>
      </c>
      <c r="D453" s="80" t="s">
        <v>100</v>
      </c>
      <c r="E453" s="23">
        <v>1233725015</v>
      </c>
      <c r="F453" s="23">
        <v>840794380</v>
      </c>
      <c r="G453" s="23">
        <f t="shared" si="43"/>
        <v>0</v>
      </c>
      <c r="H453" s="23">
        <v>392930635</v>
      </c>
      <c r="I453" s="23">
        <v>840794380</v>
      </c>
      <c r="J453" s="23">
        <v>0</v>
      </c>
      <c r="K453" s="23">
        <v>0</v>
      </c>
      <c r="L453" s="24"/>
      <c r="M453" s="31">
        <f t="shared" ref="M453:M516" si="48">I453/E453</f>
        <v>0.68150873961163871</v>
      </c>
      <c r="N453" s="31">
        <f t="shared" ref="N453:N516" si="49">J453/E453</f>
        <v>0</v>
      </c>
    </row>
    <row r="454" spans="1:14" ht="33.75">
      <c r="A454" s="20" t="s">
        <v>50</v>
      </c>
      <c r="B454" s="21" t="s">
        <v>103</v>
      </c>
      <c r="C454" s="22" t="s">
        <v>18</v>
      </c>
      <c r="D454" s="80" t="s">
        <v>104</v>
      </c>
      <c r="E454" s="23">
        <v>742615507</v>
      </c>
      <c r="F454" s="23">
        <v>644680560</v>
      </c>
      <c r="G454" s="23">
        <f t="shared" ref="G454:G517" si="50">F454-I454</f>
        <v>5500000</v>
      </c>
      <c r="H454" s="23">
        <v>97934947</v>
      </c>
      <c r="I454" s="23">
        <v>639180560</v>
      </c>
      <c r="J454" s="23">
        <v>129476623</v>
      </c>
      <c r="K454" s="23">
        <v>129476623</v>
      </c>
      <c r="L454" s="24"/>
      <c r="M454" s="31">
        <f t="shared" si="48"/>
        <v>0.86071534188956811</v>
      </c>
      <c r="N454" s="31">
        <f t="shared" si="49"/>
        <v>0.17435216714374374</v>
      </c>
    </row>
    <row r="455" spans="1:14" ht="33.75">
      <c r="A455" s="20" t="s">
        <v>50</v>
      </c>
      <c r="B455" s="21" t="s">
        <v>105</v>
      </c>
      <c r="C455" s="22" t="s">
        <v>18</v>
      </c>
      <c r="D455" s="80" t="s">
        <v>106</v>
      </c>
      <c r="E455" s="23">
        <v>95092476</v>
      </c>
      <c r="F455" s="23">
        <v>80191771</v>
      </c>
      <c r="G455" s="23">
        <f t="shared" si="50"/>
        <v>0</v>
      </c>
      <c r="H455" s="23">
        <v>14900705</v>
      </c>
      <c r="I455" s="23">
        <v>80191771</v>
      </c>
      <c r="J455" s="23">
        <v>9372520</v>
      </c>
      <c r="K455" s="23">
        <v>9372520</v>
      </c>
      <c r="L455" s="24"/>
      <c r="M455" s="31">
        <f t="shared" si="48"/>
        <v>0.8433030074850506</v>
      </c>
      <c r="N455" s="31">
        <f t="shared" si="49"/>
        <v>9.8562161742428503E-2</v>
      </c>
    </row>
    <row r="456" spans="1:14" ht="20.100000000000001" customHeight="1">
      <c r="A456" s="47" t="s">
        <v>143</v>
      </c>
      <c r="B456" s="48"/>
      <c r="C456" s="52"/>
      <c r="D456" s="82"/>
      <c r="E456" s="49">
        <f>E441+E442+E444+E443+E445+E446+E447+E448+E449+E450+E451+E452+E453+E454+E455</f>
        <v>37502414305</v>
      </c>
      <c r="F456" s="49">
        <f t="shared" ref="F456:K456" si="51">F441+F442+F444+F443+F445+F446+F447+F448+F449+F450+F451+F452+F453+F454+F455</f>
        <v>32818999782</v>
      </c>
      <c r="G456" s="49">
        <f t="shared" si="51"/>
        <v>1351286633</v>
      </c>
      <c r="H456" s="49">
        <f t="shared" si="51"/>
        <v>4683414523</v>
      </c>
      <c r="I456" s="49">
        <f t="shared" si="51"/>
        <v>31467713149</v>
      </c>
      <c r="J456" s="49">
        <f t="shared" si="51"/>
        <v>10748448822</v>
      </c>
      <c r="K456" s="49">
        <f t="shared" si="51"/>
        <v>10748448822</v>
      </c>
      <c r="L456" s="50"/>
      <c r="M456" s="51">
        <f t="shared" si="48"/>
        <v>0.8390849957839801</v>
      </c>
      <c r="N456" s="51">
        <f t="shared" si="49"/>
        <v>0.28660684975065637</v>
      </c>
    </row>
    <row r="457" spans="1:14" ht="22.5">
      <c r="A457" s="20" t="s">
        <v>51</v>
      </c>
      <c r="B457" s="21" t="s">
        <v>69</v>
      </c>
      <c r="C457" s="22" t="s">
        <v>18</v>
      </c>
      <c r="D457" s="80" t="s">
        <v>70</v>
      </c>
      <c r="E457" s="23">
        <v>8655879</v>
      </c>
      <c r="F457" s="23">
        <v>8049268.7999999998</v>
      </c>
      <c r="G457" s="23">
        <f t="shared" si="50"/>
        <v>0</v>
      </c>
      <c r="H457" s="23">
        <v>606610.19999999995</v>
      </c>
      <c r="I457" s="23">
        <v>8049268.7999999998</v>
      </c>
      <c r="J457" s="23">
        <v>8049268.7999999998</v>
      </c>
      <c r="K457" s="23">
        <v>8049268.7999999998</v>
      </c>
      <c r="L457" s="24"/>
      <c r="M457" s="31">
        <f t="shared" si="48"/>
        <v>0.9299192837607827</v>
      </c>
      <c r="N457" s="31">
        <f t="shared" si="49"/>
        <v>0.9299192837607827</v>
      </c>
    </row>
    <row r="458" spans="1:14" ht="22.5">
      <c r="A458" s="20" t="s">
        <v>51</v>
      </c>
      <c r="B458" s="21" t="s">
        <v>71</v>
      </c>
      <c r="C458" s="22" t="s">
        <v>18</v>
      </c>
      <c r="D458" s="80" t="s">
        <v>72</v>
      </c>
      <c r="E458" s="23">
        <v>129991034</v>
      </c>
      <c r="F458" s="23">
        <v>83363317.5</v>
      </c>
      <c r="G458" s="23">
        <f t="shared" si="50"/>
        <v>40380223</v>
      </c>
      <c r="H458" s="23">
        <v>46627716.5</v>
      </c>
      <c r="I458" s="23">
        <v>42983094.5</v>
      </c>
      <c r="J458" s="23">
        <v>36470094.5</v>
      </c>
      <c r="K458" s="23">
        <v>36470094.5</v>
      </c>
      <c r="L458" s="24"/>
      <c r="M458" s="31">
        <f t="shared" si="48"/>
        <v>0.33066199396490686</v>
      </c>
      <c r="N458" s="31">
        <f t="shared" si="49"/>
        <v>0.28055853836811545</v>
      </c>
    </row>
    <row r="459" spans="1:14" ht="45">
      <c r="A459" s="20" t="s">
        <v>51</v>
      </c>
      <c r="B459" s="21" t="s">
        <v>85</v>
      </c>
      <c r="C459" s="22" t="s">
        <v>18</v>
      </c>
      <c r="D459" s="80" t="s">
        <v>86</v>
      </c>
      <c r="E459" s="23">
        <v>147155729</v>
      </c>
      <c r="F459" s="23">
        <v>133936180</v>
      </c>
      <c r="G459" s="23">
        <f t="shared" si="50"/>
        <v>840000</v>
      </c>
      <c r="H459" s="23">
        <v>13219549</v>
      </c>
      <c r="I459" s="23">
        <v>133096180</v>
      </c>
      <c r="J459" s="23">
        <v>16397548</v>
      </c>
      <c r="K459" s="23">
        <v>16397548</v>
      </c>
      <c r="L459" s="24"/>
      <c r="M459" s="31">
        <f t="shared" si="48"/>
        <v>0.90445802487241256</v>
      </c>
      <c r="N459" s="31">
        <f t="shared" si="49"/>
        <v>0.11142989886584707</v>
      </c>
    </row>
    <row r="460" spans="1:14" ht="45">
      <c r="A460" s="20" t="s">
        <v>51</v>
      </c>
      <c r="B460" s="21" t="s">
        <v>87</v>
      </c>
      <c r="C460" s="22" t="s">
        <v>18</v>
      </c>
      <c r="D460" s="80" t="s">
        <v>88</v>
      </c>
      <c r="E460" s="23">
        <v>49098100</v>
      </c>
      <c r="F460" s="23">
        <v>46777766</v>
      </c>
      <c r="G460" s="23">
        <f t="shared" si="50"/>
        <v>0</v>
      </c>
      <c r="H460" s="23">
        <v>2320334</v>
      </c>
      <c r="I460" s="23">
        <v>46777766</v>
      </c>
      <c r="J460" s="23">
        <v>8129267</v>
      </c>
      <c r="K460" s="23">
        <v>8129267</v>
      </c>
      <c r="L460" s="24"/>
      <c r="M460" s="31">
        <f t="shared" si="48"/>
        <v>0.95274085962593258</v>
      </c>
      <c r="N460" s="31">
        <f t="shared" si="49"/>
        <v>0.16557192640855756</v>
      </c>
    </row>
    <row r="461" spans="1:14" ht="22.5">
      <c r="A461" s="20" t="s">
        <v>51</v>
      </c>
      <c r="B461" s="21" t="s">
        <v>91</v>
      </c>
      <c r="C461" s="22" t="s">
        <v>20</v>
      </c>
      <c r="D461" s="80" t="s">
        <v>92</v>
      </c>
      <c r="E461" s="23">
        <v>4156147919</v>
      </c>
      <c r="F461" s="23">
        <v>2688546678</v>
      </c>
      <c r="G461" s="23">
        <f t="shared" si="50"/>
        <v>1645000</v>
      </c>
      <c r="H461" s="23">
        <v>1467601241</v>
      </c>
      <c r="I461" s="23">
        <v>2686901678</v>
      </c>
      <c r="J461" s="23">
        <v>719788485</v>
      </c>
      <c r="K461" s="23">
        <v>719788485</v>
      </c>
      <c r="L461" s="24"/>
      <c r="M461" s="31">
        <f t="shared" si="48"/>
        <v>0.64648846248150105</v>
      </c>
      <c r="N461" s="31">
        <f t="shared" si="49"/>
        <v>0.17318644548464157</v>
      </c>
    </row>
    <row r="462" spans="1:14" ht="22.5">
      <c r="A462" s="20" t="s">
        <v>51</v>
      </c>
      <c r="B462" s="21" t="s">
        <v>91</v>
      </c>
      <c r="C462" s="22" t="s">
        <v>18</v>
      </c>
      <c r="D462" s="80" t="s">
        <v>92</v>
      </c>
      <c r="E462" s="23">
        <v>212778947</v>
      </c>
      <c r="F462" s="23">
        <v>201443628</v>
      </c>
      <c r="G462" s="23">
        <f t="shared" si="50"/>
        <v>107024</v>
      </c>
      <c r="H462" s="23">
        <v>11335319</v>
      </c>
      <c r="I462" s="23">
        <v>201336604</v>
      </c>
      <c r="J462" s="23">
        <v>37226391</v>
      </c>
      <c r="K462" s="23">
        <v>37226391</v>
      </c>
      <c r="L462" s="24"/>
      <c r="M462" s="31">
        <f t="shared" si="48"/>
        <v>0.94622427095665629</v>
      </c>
      <c r="N462" s="31">
        <f t="shared" si="49"/>
        <v>0.1749533566401191</v>
      </c>
    </row>
    <row r="463" spans="1:14" ht="33.75">
      <c r="A463" s="20" t="s">
        <v>51</v>
      </c>
      <c r="B463" s="21" t="s">
        <v>93</v>
      </c>
      <c r="C463" s="22" t="s">
        <v>23</v>
      </c>
      <c r="D463" s="80" t="s">
        <v>94</v>
      </c>
      <c r="E463" s="23">
        <v>588525360</v>
      </c>
      <c r="F463" s="23">
        <v>583525360</v>
      </c>
      <c r="G463" s="23">
        <f t="shared" si="50"/>
        <v>554865360</v>
      </c>
      <c r="H463" s="23">
        <v>5000000</v>
      </c>
      <c r="I463" s="23">
        <v>28660000</v>
      </c>
      <c r="J463" s="23">
        <v>3248133</v>
      </c>
      <c r="K463" s="23">
        <v>3248133</v>
      </c>
      <c r="L463" s="24"/>
      <c r="M463" s="31">
        <f t="shared" si="48"/>
        <v>4.869798643851133E-2</v>
      </c>
      <c r="N463" s="31">
        <f t="shared" si="49"/>
        <v>5.5191045633105765E-3</v>
      </c>
    </row>
    <row r="464" spans="1:14" ht="56.25">
      <c r="A464" s="20" t="s">
        <v>51</v>
      </c>
      <c r="B464" s="21" t="s">
        <v>95</v>
      </c>
      <c r="C464" s="22" t="s">
        <v>22</v>
      </c>
      <c r="D464" s="80" t="s">
        <v>96</v>
      </c>
      <c r="E464" s="23">
        <v>2210349823</v>
      </c>
      <c r="F464" s="23">
        <v>2207600287</v>
      </c>
      <c r="G464" s="23">
        <f t="shared" si="50"/>
        <v>1179330368</v>
      </c>
      <c r="H464" s="23">
        <v>2749536</v>
      </c>
      <c r="I464" s="23">
        <v>1028269919</v>
      </c>
      <c r="J464" s="23">
        <v>313915712</v>
      </c>
      <c r="K464" s="23">
        <v>313915712</v>
      </c>
      <c r="L464" s="24"/>
      <c r="M464" s="31">
        <f t="shared" si="48"/>
        <v>0.46520686829760705</v>
      </c>
      <c r="N464" s="31">
        <f t="shared" si="49"/>
        <v>0.14202082798547133</v>
      </c>
    </row>
    <row r="465" spans="1:14" ht="56.25">
      <c r="A465" s="20" t="s">
        <v>51</v>
      </c>
      <c r="B465" s="21" t="s">
        <v>95</v>
      </c>
      <c r="C465" s="22" t="s">
        <v>23</v>
      </c>
      <c r="D465" s="80" t="s">
        <v>96</v>
      </c>
      <c r="E465" s="23">
        <v>362384966</v>
      </c>
      <c r="F465" s="23">
        <v>237108951</v>
      </c>
      <c r="G465" s="23">
        <f t="shared" si="50"/>
        <v>25765761</v>
      </c>
      <c r="H465" s="23">
        <v>125276015</v>
      </c>
      <c r="I465" s="23">
        <v>211343190</v>
      </c>
      <c r="J465" s="23">
        <v>29663988</v>
      </c>
      <c r="K465" s="23">
        <v>29663988</v>
      </c>
      <c r="L465" s="24"/>
      <c r="M465" s="31">
        <f t="shared" si="48"/>
        <v>0.58320076666756648</v>
      </c>
      <c r="N465" s="31">
        <f t="shared" si="49"/>
        <v>8.185766735146513E-2</v>
      </c>
    </row>
    <row r="466" spans="1:14" ht="56.25">
      <c r="A466" s="20" t="s">
        <v>51</v>
      </c>
      <c r="B466" s="21" t="s">
        <v>97</v>
      </c>
      <c r="C466" s="22" t="s">
        <v>23</v>
      </c>
      <c r="D466" s="80" t="s">
        <v>98</v>
      </c>
      <c r="E466" s="23">
        <v>481219210</v>
      </c>
      <c r="F466" s="23">
        <v>480574598</v>
      </c>
      <c r="G466" s="23">
        <f t="shared" si="50"/>
        <v>1430800</v>
      </c>
      <c r="H466" s="23">
        <v>644612</v>
      </c>
      <c r="I466" s="23">
        <v>479143798</v>
      </c>
      <c r="J466" s="23">
        <v>17528008</v>
      </c>
      <c r="K466" s="23">
        <v>17528008</v>
      </c>
      <c r="L466" s="24"/>
      <c r="M466" s="31">
        <f t="shared" si="48"/>
        <v>0.99568717965353049</v>
      </c>
      <c r="N466" s="31">
        <f t="shared" si="49"/>
        <v>3.6424165194901506E-2</v>
      </c>
    </row>
    <row r="467" spans="1:14" ht="67.5">
      <c r="A467" s="20" t="s">
        <v>51</v>
      </c>
      <c r="B467" s="21" t="s">
        <v>99</v>
      </c>
      <c r="C467" s="22" t="s">
        <v>23</v>
      </c>
      <c r="D467" s="80" t="s">
        <v>100</v>
      </c>
      <c r="E467" s="23">
        <v>69584700</v>
      </c>
      <c r="F467" s="23">
        <v>66667905</v>
      </c>
      <c r="G467" s="23">
        <f t="shared" si="50"/>
        <v>0</v>
      </c>
      <c r="H467" s="23">
        <v>2916795</v>
      </c>
      <c r="I467" s="23">
        <v>66667905</v>
      </c>
      <c r="J467" s="23">
        <v>11794173</v>
      </c>
      <c r="K467" s="23">
        <v>11794173</v>
      </c>
      <c r="L467" s="24"/>
      <c r="M467" s="31">
        <f t="shared" si="48"/>
        <v>0.95808281130765816</v>
      </c>
      <c r="N467" s="31">
        <f t="shared" si="49"/>
        <v>0.16949376802659205</v>
      </c>
    </row>
    <row r="468" spans="1:14" ht="33.75">
      <c r="A468" s="20" t="s">
        <v>51</v>
      </c>
      <c r="B468" s="21" t="s">
        <v>103</v>
      </c>
      <c r="C468" s="22" t="s">
        <v>18</v>
      </c>
      <c r="D468" s="80" t="s">
        <v>104</v>
      </c>
      <c r="E468" s="23">
        <v>277008374</v>
      </c>
      <c r="F468" s="23">
        <v>248957524</v>
      </c>
      <c r="G468" s="23">
        <f t="shared" si="50"/>
        <v>3500000</v>
      </c>
      <c r="H468" s="23">
        <v>28050850</v>
      </c>
      <c r="I468" s="23">
        <v>245457524</v>
      </c>
      <c r="J468" s="23">
        <v>57497123</v>
      </c>
      <c r="K468" s="23">
        <v>57497123</v>
      </c>
      <c r="L468" s="24"/>
      <c r="M468" s="31">
        <f t="shared" si="48"/>
        <v>0.88610145771261051</v>
      </c>
      <c r="N468" s="31">
        <f t="shared" si="49"/>
        <v>0.20756456626109071</v>
      </c>
    </row>
    <row r="469" spans="1:14" ht="33.75">
      <c r="A469" s="20" t="s">
        <v>51</v>
      </c>
      <c r="B469" s="21" t="s">
        <v>105</v>
      </c>
      <c r="C469" s="22" t="s">
        <v>18</v>
      </c>
      <c r="D469" s="80" t="s">
        <v>106</v>
      </c>
      <c r="E469" s="23">
        <v>29667139</v>
      </c>
      <c r="F469" s="23">
        <v>24254784</v>
      </c>
      <c r="G469" s="23">
        <f t="shared" si="50"/>
        <v>0</v>
      </c>
      <c r="H469" s="23">
        <v>5412355</v>
      </c>
      <c r="I469" s="23">
        <v>24254784</v>
      </c>
      <c r="J469" s="23">
        <v>6580312</v>
      </c>
      <c r="K469" s="23">
        <v>6580312</v>
      </c>
      <c r="L469" s="24"/>
      <c r="M469" s="31">
        <f t="shared" si="48"/>
        <v>0.81756397204327658</v>
      </c>
      <c r="N469" s="31">
        <f t="shared" si="49"/>
        <v>0.22180473823242611</v>
      </c>
    </row>
    <row r="470" spans="1:14" ht="20.100000000000001" customHeight="1">
      <c r="A470" s="47" t="s">
        <v>144</v>
      </c>
      <c r="B470" s="48"/>
      <c r="C470" s="52"/>
      <c r="D470" s="82"/>
      <c r="E470" s="49">
        <f>E457+E458+E459+E460+E461+E462+E463+E464+E465+E466+E467+E468+E469</f>
        <v>8722567180</v>
      </c>
      <c r="F470" s="49">
        <f t="shared" ref="F470:K470" si="52">F457+F458+F459+F460+F461+F462+F463+F464+F465+F466+F467+F468+F469</f>
        <v>7010806247.3000002</v>
      </c>
      <c r="G470" s="49">
        <f t="shared" si="52"/>
        <v>1807864536</v>
      </c>
      <c r="H470" s="49">
        <f t="shared" si="52"/>
        <v>1711760932.7</v>
      </c>
      <c r="I470" s="49">
        <f t="shared" si="52"/>
        <v>5202941711.3000002</v>
      </c>
      <c r="J470" s="49">
        <f t="shared" si="52"/>
        <v>1266288503.3</v>
      </c>
      <c r="K470" s="49">
        <f t="shared" si="52"/>
        <v>1266288503.3</v>
      </c>
      <c r="L470" s="50"/>
      <c r="M470" s="51">
        <f t="shared" si="48"/>
        <v>0.59649201937129703</v>
      </c>
      <c r="N470" s="51">
        <f t="shared" si="49"/>
        <v>0.14517383210340604</v>
      </c>
    </row>
    <row r="471" spans="1:14" ht="22.5">
      <c r="A471" s="20" t="s">
        <v>52</v>
      </c>
      <c r="B471" s="21" t="s">
        <v>69</v>
      </c>
      <c r="C471" s="22" t="s">
        <v>18</v>
      </c>
      <c r="D471" s="80" t="s">
        <v>70</v>
      </c>
      <c r="E471" s="23">
        <v>5454889</v>
      </c>
      <c r="F471" s="23">
        <v>5454889</v>
      </c>
      <c r="G471" s="23">
        <f t="shared" si="50"/>
        <v>710217</v>
      </c>
      <c r="H471" s="23">
        <v>0</v>
      </c>
      <c r="I471" s="23">
        <v>4744672</v>
      </c>
      <c r="J471" s="23">
        <v>4744672</v>
      </c>
      <c r="K471" s="23">
        <v>4744672</v>
      </c>
      <c r="L471" s="24"/>
      <c r="M471" s="31">
        <f t="shared" si="48"/>
        <v>0.86980175031975904</v>
      </c>
      <c r="N471" s="31">
        <f t="shared" si="49"/>
        <v>0.86980175031975904</v>
      </c>
    </row>
    <row r="472" spans="1:14" ht="22.5">
      <c r="A472" s="20" t="s">
        <v>52</v>
      </c>
      <c r="B472" s="21" t="s">
        <v>71</v>
      </c>
      <c r="C472" s="22" t="s">
        <v>18</v>
      </c>
      <c r="D472" s="80" t="s">
        <v>72</v>
      </c>
      <c r="E472" s="23">
        <v>256800450</v>
      </c>
      <c r="F472" s="23">
        <v>236145450</v>
      </c>
      <c r="G472" s="23">
        <f t="shared" si="50"/>
        <v>76400849</v>
      </c>
      <c r="H472" s="23">
        <v>20655000</v>
      </c>
      <c r="I472" s="23">
        <v>159744601</v>
      </c>
      <c r="J472" s="23">
        <v>27211162.329999998</v>
      </c>
      <c r="K472" s="23">
        <v>27211162.329999998</v>
      </c>
      <c r="L472" s="24"/>
      <c r="M472" s="31">
        <f t="shared" si="48"/>
        <v>0.62205732505531042</v>
      </c>
      <c r="N472" s="31">
        <f t="shared" si="49"/>
        <v>0.10596228445082553</v>
      </c>
    </row>
    <row r="473" spans="1:14" ht="45">
      <c r="A473" s="20" t="s">
        <v>52</v>
      </c>
      <c r="B473" s="21" t="s">
        <v>85</v>
      </c>
      <c r="C473" s="22" t="s">
        <v>18</v>
      </c>
      <c r="D473" s="80" t="s">
        <v>86</v>
      </c>
      <c r="E473" s="23">
        <v>160420838</v>
      </c>
      <c r="F473" s="23">
        <v>107139200</v>
      </c>
      <c r="G473" s="23">
        <f t="shared" si="50"/>
        <v>63874700</v>
      </c>
      <c r="H473" s="23">
        <v>53281638</v>
      </c>
      <c r="I473" s="23">
        <v>43264500</v>
      </c>
      <c r="J473" s="23">
        <v>9191866.6699999999</v>
      </c>
      <c r="K473" s="23">
        <v>9191866.6699999999</v>
      </c>
      <c r="L473" s="24"/>
      <c r="M473" s="31">
        <f t="shared" si="48"/>
        <v>0.2696937663422504</v>
      </c>
      <c r="N473" s="31">
        <f t="shared" si="49"/>
        <v>5.7298458134223185E-2</v>
      </c>
    </row>
    <row r="474" spans="1:14" ht="45">
      <c r="A474" s="20" t="s">
        <v>52</v>
      </c>
      <c r="B474" s="21" t="s">
        <v>87</v>
      </c>
      <c r="C474" s="22" t="s">
        <v>18</v>
      </c>
      <c r="D474" s="80" t="s">
        <v>88</v>
      </c>
      <c r="E474" s="23">
        <v>48568056</v>
      </c>
      <c r="F474" s="23">
        <v>48568056</v>
      </c>
      <c r="G474" s="23">
        <f t="shared" si="50"/>
        <v>1847039</v>
      </c>
      <c r="H474" s="23">
        <v>0</v>
      </c>
      <c r="I474" s="23">
        <v>46721017</v>
      </c>
      <c r="J474" s="23">
        <v>8372708</v>
      </c>
      <c r="K474" s="23">
        <v>8372708</v>
      </c>
      <c r="L474" s="24"/>
      <c r="M474" s="31">
        <f t="shared" si="48"/>
        <v>0.96197008585231414</v>
      </c>
      <c r="N474" s="31">
        <f t="shared" si="49"/>
        <v>0.17239125239025421</v>
      </c>
    </row>
    <row r="475" spans="1:14" ht="22.5">
      <c r="A475" s="20" t="s">
        <v>52</v>
      </c>
      <c r="B475" s="21" t="s">
        <v>91</v>
      </c>
      <c r="C475" s="22" t="s">
        <v>21</v>
      </c>
      <c r="D475" s="80" t="s">
        <v>92</v>
      </c>
      <c r="E475" s="23">
        <v>9945238407</v>
      </c>
      <c r="F475" s="23">
        <v>9738783232</v>
      </c>
      <c r="G475" s="23">
        <f t="shared" si="50"/>
        <v>0</v>
      </c>
      <c r="H475" s="23">
        <v>206455175</v>
      </c>
      <c r="I475" s="23">
        <v>9738783232</v>
      </c>
      <c r="J475" s="23">
        <v>2237514653.5</v>
      </c>
      <c r="K475" s="23">
        <v>2237514653.5</v>
      </c>
      <c r="L475" s="24"/>
      <c r="M475" s="31">
        <f t="shared" si="48"/>
        <v>0.9792408018238471</v>
      </c>
      <c r="N475" s="31">
        <f t="shared" si="49"/>
        <v>0.22498351089553725</v>
      </c>
    </row>
    <row r="476" spans="1:14" ht="22.5">
      <c r="A476" s="20" t="s">
        <v>52</v>
      </c>
      <c r="B476" s="21" t="s">
        <v>91</v>
      </c>
      <c r="C476" s="22" t="s">
        <v>20</v>
      </c>
      <c r="D476" s="80" t="s">
        <v>92</v>
      </c>
      <c r="E476" s="23">
        <v>55461217</v>
      </c>
      <c r="F476" s="23">
        <v>55461217</v>
      </c>
      <c r="G476" s="23">
        <f t="shared" si="50"/>
        <v>0</v>
      </c>
      <c r="H476" s="23">
        <v>0</v>
      </c>
      <c r="I476" s="23">
        <v>55461217</v>
      </c>
      <c r="J476" s="23">
        <v>55461217</v>
      </c>
      <c r="K476" s="23">
        <v>55461217</v>
      </c>
      <c r="L476" s="24"/>
      <c r="M476" s="31">
        <f t="shared" si="48"/>
        <v>1</v>
      </c>
      <c r="N476" s="31">
        <f t="shared" si="49"/>
        <v>1</v>
      </c>
    </row>
    <row r="477" spans="1:14" ht="22.5">
      <c r="A477" s="20" t="s">
        <v>52</v>
      </c>
      <c r="B477" s="21" t="s">
        <v>91</v>
      </c>
      <c r="C477" s="22" t="s">
        <v>18</v>
      </c>
      <c r="D477" s="80" t="s">
        <v>92</v>
      </c>
      <c r="E477" s="23">
        <v>211788393</v>
      </c>
      <c r="F477" s="23">
        <v>204541719</v>
      </c>
      <c r="G477" s="23">
        <f t="shared" si="50"/>
        <v>4143392</v>
      </c>
      <c r="H477" s="23">
        <v>7246674</v>
      </c>
      <c r="I477" s="23">
        <v>200398327</v>
      </c>
      <c r="J477" s="23">
        <v>39606176</v>
      </c>
      <c r="K477" s="23">
        <v>39606176</v>
      </c>
      <c r="L477" s="24"/>
      <c r="M477" s="31">
        <f t="shared" si="48"/>
        <v>0.94621959287447821</v>
      </c>
      <c r="N477" s="31">
        <f t="shared" si="49"/>
        <v>0.18700824648119407</v>
      </c>
    </row>
    <row r="478" spans="1:14" ht="33.75">
      <c r="A478" s="20" t="s">
        <v>52</v>
      </c>
      <c r="B478" s="21" t="s">
        <v>93</v>
      </c>
      <c r="C478" s="22" t="s">
        <v>23</v>
      </c>
      <c r="D478" s="80" t="s">
        <v>94</v>
      </c>
      <c r="E478" s="23">
        <v>326694400</v>
      </c>
      <c r="F478" s="23">
        <v>320694400</v>
      </c>
      <c r="G478" s="23">
        <f t="shared" si="50"/>
        <v>292034400</v>
      </c>
      <c r="H478" s="23">
        <v>6000000</v>
      </c>
      <c r="I478" s="23">
        <v>28660000</v>
      </c>
      <c r="J478" s="23">
        <v>4681133</v>
      </c>
      <c r="K478" s="23">
        <v>4681133</v>
      </c>
      <c r="L478" s="24"/>
      <c r="M478" s="31">
        <f t="shared" si="48"/>
        <v>8.7727246013399679E-2</v>
      </c>
      <c r="N478" s="31">
        <f t="shared" si="49"/>
        <v>1.4328782495200407E-2</v>
      </c>
    </row>
    <row r="479" spans="1:14" ht="56.25">
      <c r="A479" s="20" t="s">
        <v>52</v>
      </c>
      <c r="B479" s="21" t="s">
        <v>95</v>
      </c>
      <c r="C479" s="22" t="s">
        <v>22</v>
      </c>
      <c r="D479" s="80" t="s">
        <v>96</v>
      </c>
      <c r="E479" s="23">
        <v>1471122253</v>
      </c>
      <c r="F479" s="23">
        <v>1457655223</v>
      </c>
      <c r="G479" s="23">
        <f t="shared" si="50"/>
        <v>601936841</v>
      </c>
      <c r="H479" s="23">
        <v>13467030</v>
      </c>
      <c r="I479" s="23">
        <v>855718382</v>
      </c>
      <c r="J479" s="23">
        <v>171430886.00999999</v>
      </c>
      <c r="K479" s="23">
        <v>171430886.00999999</v>
      </c>
      <c r="L479" s="24"/>
      <c r="M479" s="31">
        <f t="shared" si="48"/>
        <v>0.58167727410483272</v>
      </c>
      <c r="N479" s="31">
        <f t="shared" si="49"/>
        <v>0.11653068646090285</v>
      </c>
    </row>
    <row r="480" spans="1:14" ht="56.25">
      <c r="A480" s="20" t="s">
        <v>52</v>
      </c>
      <c r="B480" s="21" t="s">
        <v>95</v>
      </c>
      <c r="C480" s="22" t="s">
        <v>23</v>
      </c>
      <c r="D480" s="80" t="s">
        <v>96</v>
      </c>
      <c r="E480" s="23">
        <v>1051506098</v>
      </c>
      <c r="F480" s="23">
        <v>669790119</v>
      </c>
      <c r="G480" s="23">
        <f t="shared" si="50"/>
        <v>109637238</v>
      </c>
      <c r="H480" s="23">
        <v>381715979</v>
      </c>
      <c r="I480" s="23">
        <v>560152881</v>
      </c>
      <c r="J480" s="23">
        <v>98323267</v>
      </c>
      <c r="K480" s="23">
        <v>98323267</v>
      </c>
      <c r="L480" s="24"/>
      <c r="M480" s="31">
        <f t="shared" si="48"/>
        <v>0.5327148193105391</v>
      </c>
      <c r="N480" s="31">
        <f t="shared" si="49"/>
        <v>9.3507082067345274E-2</v>
      </c>
    </row>
    <row r="481" spans="1:14" ht="56.25">
      <c r="A481" s="20" t="s">
        <v>52</v>
      </c>
      <c r="B481" s="21" t="s">
        <v>97</v>
      </c>
      <c r="C481" s="22" t="s">
        <v>23</v>
      </c>
      <c r="D481" s="80" t="s">
        <v>98</v>
      </c>
      <c r="E481" s="23">
        <v>607445311</v>
      </c>
      <c r="F481" s="23">
        <v>607445311</v>
      </c>
      <c r="G481" s="23">
        <f t="shared" si="50"/>
        <v>631656</v>
      </c>
      <c r="H481" s="23">
        <v>0</v>
      </c>
      <c r="I481" s="23">
        <v>606813655</v>
      </c>
      <c r="J481" s="23">
        <v>10951144</v>
      </c>
      <c r="K481" s="23">
        <v>10951144</v>
      </c>
      <c r="L481" s="24"/>
      <c r="M481" s="31">
        <f t="shared" si="48"/>
        <v>0.99896014342598161</v>
      </c>
      <c r="N481" s="31">
        <f t="shared" si="49"/>
        <v>1.8028197438830836E-2</v>
      </c>
    </row>
    <row r="482" spans="1:14" ht="67.5">
      <c r="A482" s="20" t="s">
        <v>52</v>
      </c>
      <c r="B482" s="21" t="s">
        <v>99</v>
      </c>
      <c r="C482" s="22" t="s">
        <v>23</v>
      </c>
      <c r="D482" s="80" t="s">
        <v>100</v>
      </c>
      <c r="E482" s="23">
        <v>1165800</v>
      </c>
      <c r="F482" s="23">
        <v>1165800</v>
      </c>
      <c r="G482" s="23">
        <f t="shared" si="50"/>
        <v>744910</v>
      </c>
      <c r="H482" s="23">
        <v>0</v>
      </c>
      <c r="I482" s="23">
        <v>420890</v>
      </c>
      <c r="J482" s="23">
        <v>391890</v>
      </c>
      <c r="K482" s="23">
        <v>391890</v>
      </c>
      <c r="L482" s="24"/>
      <c r="M482" s="31">
        <f t="shared" si="48"/>
        <v>0.36103105163835991</v>
      </c>
      <c r="N482" s="31">
        <f t="shared" si="49"/>
        <v>0.33615542974781265</v>
      </c>
    </row>
    <row r="483" spans="1:14" ht="67.5">
      <c r="A483" s="20" t="s">
        <v>52</v>
      </c>
      <c r="B483" s="21" t="s">
        <v>99</v>
      </c>
      <c r="C483" s="22" t="s">
        <v>18</v>
      </c>
      <c r="D483" s="80" t="s">
        <v>100</v>
      </c>
      <c r="E483" s="23">
        <v>504243560</v>
      </c>
      <c r="F483" s="23">
        <v>504243560</v>
      </c>
      <c r="G483" s="23">
        <f t="shared" si="50"/>
        <v>288626097</v>
      </c>
      <c r="H483" s="23">
        <v>0</v>
      </c>
      <c r="I483" s="23">
        <v>215617463</v>
      </c>
      <c r="J483" s="23">
        <v>38761789</v>
      </c>
      <c r="K483" s="23">
        <v>38761789</v>
      </c>
      <c r="L483" s="24"/>
      <c r="M483" s="31">
        <f t="shared" si="48"/>
        <v>0.42760578439514429</v>
      </c>
      <c r="N483" s="31">
        <f t="shared" si="49"/>
        <v>7.6871163213269394E-2</v>
      </c>
    </row>
    <row r="484" spans="1:14" ht="33.75">
      <c r="A484" s="20" t="s">
        <v>52</v>
      </c>
      <c r="B484" s="21" t="s">
        <v>103</v>
      </c>
      <c r="C484" s="22" t="s">
        <v>18</v>
      </c>
      <c r="D484" s="80" t="s">
        <v>104</v>
      </c>
      <c r="E484" s="23">
        <v>581292191</v>
      </c>
      <c r="F484" s="23">
        <v>578267000</v>
      </c>
      <c r="G484" s="23">
        <f t="shared" si="50"/>
        <v>120169204</v>
      </c>
      <c r="H484" s="23">
        <v>3025191</v>
      </c>
      <c r="I484" s="23">
        <v>458097796</v>
      </c>
      <c r="J484" s="23">
        <v>95769823</v>
      </c>
      <c r="K484" s="23">
        <v>95769823</v>
      </c>
      <c r="L484" s="24"/>
      <c r="M484" s="31">
        <f t="shared" si="48"/>
        <v>0.78806803719818075</v>
      </c>
      <c r="N484" s="31">
        <f t="shared" si="49"/>
        <v>0.16475332798681963</v>
      </c>
    </row>
    <row r="485" spans="1:14" ht="33.75">
      <c r="A485" s="20" t="s">
        <v>52</v>
      </c>
      <c r="B485" s="21" t="s">
        <v>105</v>
      </c>
      <c r="C485" s="22" t="s">
        <v>18</v>
      </c>
      <c r="D485" s="80" t="s">
        <v>106</v>
      </c>
      <c r="E485" s="23">
        <v>51484176</v>
      </c>
      <c r="F485" s="23">
        <v>51484176</v>
      </c>
      <c r="G485" s="23">
        <f t="shared" si="50"/>
        <v>28044652</v>
      </c>
      <c r="H485" s="23">
        <v>0</v>
      </c>
      <c r="I485" s="23">
        <v>23439524</v>
      </c>
      <c r="J485" s="23">
        <v>5378567</v>
      </c>
      <c r="K485" s="23">
        <v>5378567</v>
      </c>
      <c r="L485" s="24"/>
      <c r="M485" s="31">
        <f t="shared" si="48"/>
        <v>0.45527627751097738</v>
      </c>
      <c r="N485" s="31">
        <f t="shared" si="49"/>
        <v>0.10447029394041385</v>
      </c>
    </row>
    <row r="486" spans="1:14" ht="20.100000000000001" customHeight="1">
      <c r="A486" s="47" t="s">
        <v>145</v>
      </c>
      <c r="B486" s="48"/>
      <c r="C486" s="52"/>
      <c r="D486" s="82"/>
      <c r="E486" s="49">
        <f>E471+E472+E473+E474+E475+E476+E477+E478+E479+E480+E481+E482+E483+E484+E485</f>
        <v>15278686039</v>
      </c>
      <c r="F486" s="49">
        <f t="shared" ref="F486:K486" si="53">F471+F472+F473+F474+F475+F476+F477+F478+F479+F480+F481+F482+F483+F484+F485</f>
        <v>14586839352</v>
      </c>
      <c r="G486" s="49">
        <f t="shared" si="53"/>
        <v>1588801195</v>
      </c>
      <c r="H486" s="49">
        <f t="shared" si="53"/>
        <v>691846687</v>
      </c>
      <c r="I486" s="49">
        <f t="shared" si="53"/>
        <v>12998038157</v>
      </c>
      <c r="J486" s="49">
        <f t="shared" si="53"/>
        <v>2807790954.5100002</v>
      </c>
      <c r="K486" s="49">
        <f t="shared" si="53"/>
        <v>2807790954.5100002</v>
      </c>
      <c r="L486" s="50"/>
      <c r="M486" s="51">
        <f t="shared" si="48"/>
        <v>0.85073010361110413</v>
      </c>
      <c r="N486" s="51">
        <f t="shared" si="49"/>
        <v>0.18377175546005081</v>
      </c>
    </row>
    <row r="487" spans="1:14" ht="22.5">
      <c r="A487" s="20" t="s">
        <v>53</v>
      </c>
      <c r="B487" s="21" t="s">
        <v>69</v>
      </c>
      <c r="C487" s="22" t="s">
        <v>18</v>
      </c>
      <c r="D487" s="80" t="s">
        <v>70</v>
      </c>
      <c r="E487" s="23">
        <v>1292550</v>
      </c>
      <c r="F487" s="23">
        <v>773391</v>
      </c>
      <c r="G487" s="23">
        <f t="shared" si="50"/>
        <v>0</v>
      </c>
      <c r="H487" s="23">
        <v>519159</v>
      </c>
      <c r="I487" s="23">
        <v>773391</v>
      </c>
      <c r="J487" s="23">
        <v>773391</v>
      </c>
      <c r="K487" s="23">
        <v>773391</v>
      </c>
      <c r="L487" s="24"/>
      <c r="M487" s="31">
        <f t="shared" si="48"/>
        <v>0.5983451317163746</v>
      </c>
      <c r="N487" s="31">
        <f t="shared" si="49"/>
        <v>0.5983451317163746</v>
      </c>
    </row>
    <row r="488" spans="1:14" ht="22.5">
      <c r="A488" s="20" t="s">
        <v>53</v>
      </c>
      <c r="B488" s="21" t="s">
        <v>71</v>
      </c>
      <c r="C488" s="22" t="s">
        <v>18</v>
      </c>
      <c r="D488" s="80" t="s">
        <v>72</v>
      </c>
      <c r="E488" s="23">
        <v>120278094</v>
      </c>
      <c r="F488" s="23">
        <v>63679530</v>
      </c>
      <c r="G488" s="23">
        <f t="shared" si="50"/>
        <v>18211832</v>
      </c>
      <c r="H488" s="23">
        <v>56598564</v>
      </c>
      <c r="I488" s="23">
        <v>45467698</v>
      </c>
      <c r="J488" s="23">
        <v>10597300</v>
      </c>
      <c r="K488" s="23">
        <v>10597300</v>
      </c>
      <c r="L488" s="24"/>
      <c r="M488" s="31">
        <f t="shared" si="48"/>
        <v>0.37802143755287643</v>
      </c>
      <c r="N488" s="31">
        <f t="shared" si="49"/>
        <v>8.8106650575956083E-2</v>
      </c>
    </row>
    <row r="489" spans="1:14" ht="45">
      <c r="A489" s="20" t="s">
        <v>53</v>
      </c>
      <c r="B489" s="21" t="s">
        <v>85</v>
      </c>
      <c r="C489" s="22" t="s">
        <v>18</v>
      </c>
      <c r="D489" s="80" t="s">
        <v>86</v>
      </c>
      <c r="E489" s="23">
        <v>104872148</v>
      </c>
      <c r="F489" s="23">
        <v>72993633</v>
      </c>
      <c r="G489" s="23">
        <f t="shared" si="50"/>
        <v>30780000</v>
      </c>
      <c r="H489" s="23">
        <v>31878515</v>
      </c>
      <c r="I489" s="23">
        <v>42213633</v>
      </c>
      <c r="J489" s="23">
        <v>7430867</v>
      </c>
      <c r="K489" s="23">
        <v>7430867</v>
      </c>
      <c r="L489" s="24"/>
      <c r="M489" s="31">
        <f t="shared" si="48"/>
        <v>0.40252472944484746</v>
      </c>
      <c r="N489" s="31">
        <f t="shared" si="49"/>
        <v>7.0856439404673968E-2</v>
      </c>
    </row>
    <row r="490" spans="1:14" ht="45">
      <c r="A490" s="20" t="s">
        <v>53</v>
      </c>
      <c r="B490" s="21" t="s">
        <v>87</v>
      </c>
      <c r="C490" s="22" t="s">
        <v>18</v>
      </c>
      <c r="D490" s="80" t="s">
        <v>88</v>
      </c>
      <c r="E490" s="23">
        <v>45766400</v>
      </c>
      <c r="F490" s="23">
        <v>45633978</v>
      </c>
      <c r="G490" s="23">
        <f t="shared" si="50"/>
        <v>0</v>
      </c>
      <c r="H490" s="23">
        <v>132422</v>
      </c>
      <c r="I490" s="23">
        <v>45633978</v>
      </c>
      <c r="J490" s="23">
        <v>7196400</v>
      </c>
      <c r="K490" s="23">
        <v>7196400</v>
      </c>
      <c r="L490" s="24"/>
      <c r="M490" s="31">
        <f t="shared" si="48"/>
        <v>0.99710656726331981</v>
      </c>
      <c r="N490" s="31">
        <f t="shared" si="49"/>
        <v>0.15724199412669557</v>
      </c>
    </row>
    <row r="491" spans="1:14" ht="22.5">
      <c r="A491" s="20" t="s">
        <v>53</v>
      </c>
      <c r="B491" s="21" t="s">
        <v>91</v>
      </c>
      <c r="C491" s="22" t="s">
        <v>20</v>
      </c>
      <c r="D491" s="80" t="s">
        <v>92</v>
      </c>
      <c r="E491" s="23">
        <v>3872798114</v>
      </c>
      <c r="F491" s="23">
        <v>2623769550</v>
      </c>
      <c r="G491" s="23">
        <f t="shared" si="50"/>
        <v>0</v>
      </c>
      <c r="H491" s="23">
        <v>1249028564</v>
      </c>
      <c r="I491" s="23">
        <v>2623769550</v>
      </c>
      <c r="J491" s="23">
        <v>1028568036</v>
      </c>
      <c r="K491" s="23">
        <v>1028568036</v>
      </c>
      <c r="L491" s="24"/>
      <c r="M491" s="31">
        <f t="shared" si="48"/>
        <v>0.67748678675379048</v>
      </c>
      <c r="N491" s="31">
        <f t="shared" si="49"/>
        <v>0.26558782712730894</v>
      </c>
    </row>
    <row r="492" spans="1:14" ht="22.5">
      <c r="A492" s="20" t="s">
        <v>53</v>
      </c>
      <c r="B492" s="21" t="s">
        <v>91</v>
      </c>
      <c r="C492" s="22" t="s">
        <v>18</v>
      </c>
      <c r="D492" s="80" t="s">
        <v>92</v>
      </c>
      <c r="E492" s="23">
        <v>209914800</v>
      </c>
      <c r="F492" s="23">
        <v>179623862</v>
      </c>
      <c r="G492" s="23">
        <f t="shared" si="50"/>
        <v>24838667</v>
      </c>
      <c r="H492" s="23">
        <v>30290938</v>
      </c>
      <c r="I492" s="23">
        <v>154785195</v>
      </c>
      <c r="J492" s="23">
        <v>22545639</v>
      </c>
      <c r="K492" s="23">
        <v>22545639</v>
      </c>
      <c r="L492" s="24"/>
      <c r="M492" s="31">
        <f t="shared" si="48"/>
        <v>0.73737151930211686</v>
      </c>
      <c r="N492" s="31">
        <f t="shared" si="49"/>
        <v>0.10740376095444437</v>
      </c>
    </row>
    <row r="493" spans="1:14" ht="33.75">
      <c r="A493" s="20" t="s">
        <v>53</v>
      </c>
      <c r="B493" s="21" t="s">
        <v>93</v>
      </c>
      <c r="C493" s="22" t="s">
        <v>23</v>
      </c>
      <c r="D493" s="80" t="s">
        <v>94</v>
      </c>
      <c r="E493" s="23">
        <v>326694400</v>
      </c>
      <c r="F493" s="23">
        <v>319537623</v>
      </c>
      <c r="G493" s="23">
        <f t="shared" si="50"/>
        <v>292034400</v>
      </c>
      <c r="H493" s="23">
        <v>7156777</v>
      </c>
      <c r="I493" s="23">
        <v>27503223</v>
      </c>
      <c r="J493" s="23">
        <v>0</v>
      </c>
      <c r="K493" s="23">
        <v>0</v>
      </c>
      <c r="L493" s="24"/>
      <c r="M493" s="31">
        <f t="shared" si="48"/>
        <v>8.4186392543000435E-2</v>
      </c>
      <c r="N493" s="31">
        <f t="shared" si="49"/>
        <v>0</v>
      </c>
    </row>
    <row r="494" spans="1:14" ht="56.25">
      <c r="A494" s="20" t="s">
        <v>53</v>
      </c>
      <c r="B494" s="21" t="s">
        <v>95</v>
      </c>
      <c r="C494" s="22" t="s">
        <v>22</v>
      </c>
      <c r="D494" s="80" t="s">
        <v>96</v>
      </c>
      <c r="E494" s="23">
        <v>910852282</v>
      </c>
      <c r="F494" s="23">
        <v>613494465</v>
      </c>
      <c r="G494" s="23">
        <f t="shared" si="50"/>
        <v>169189531</v>
      </c>
      <c r="H494" s="23">
        <v>297357817</v>
      </c>
      <c r="I494" s="23">
        <v>444304934</v>
      </c>
      <c r="J494" s="23">
        <v>61808934</v>
      </c>
      <c r="K494" s="23">
        <v>61808934</v>
      </c>
      <c r="L494" s="24"/>
      <c r="M494" s="31">
        <f t="shared" si="48"/>
        <v>0.48779032866275457</v>
      </c>
      <c r="N494" s="31">
        <f t="shared" si="49"/>
        <v>6.7858351152486882E-2</v>
      </c>
    </row>
    <row r="495" spans="1:14" ht="56.25">
      <c r="A495" s="20" t="s">
        <v>53</v>
      </c>
      <c r="B495" s="21" t="s">
        <v>95</v>
      </c>
      <c r="C495" s="22" t="s">
        <v>23</v>
      </c>
      <c r="D495" s="80" t="s">
        <v>96</v>
      </c>
      <c r="E495" s="23">
        <v>506788300</v>
      </c>
      <c r="F495" s="23">
        <v>454494749</v>
      </c>
      <c r="G495" s="23">
        <f t="shared" si="50"/>
        <v>86720889</v>
      </c>
      <c r="H495" s="23">
        <v>52293551</v>
      </c>
      <c r="I495" s="23">
        <v>367773860</v>
      </c>
      <c r="J495" s="23">
        <v>60290514</v>
      </c>
      <c r="K495" s="23">
        <v>60290514</v>
      </c>
      <c r="L495" s="24"/>
      <c r="M495" s="31">
        <f t="shared" si="48"/>
        <v>0.72569524592418566</v>
      </c>
      <c r="N495" s="31">
        <f t="shared" si="49"/>
        <v>0.11896587588939997</v>
      </c>
    </row>
    <row r="496" spans="1:14" ht="56.25">
      <c r="A496" s="20" t="s">
        <v>53</v>
      </c>
      <c r="B496" s="21" t="s">
        <v>97</v>
      </c>
      <c r="C496" s="22" t="s">
        <v>23</v>
      </c>
      <c r="D496" s="80" t="s">
        <v>98</v>
      </c>
      <c r="E496" s="23">
        <v>458971300</v>
      </c>
      <c r="F496" s="23">
        <v>447897500</v>
      </c>
      <c r="G496" s="23">
        <f t="shared" si="50"/>
        <v>90030900</v>
      </c>
      <c r="H496" s="23">
        <v>11073800</v>
      </c>
      <c r="I496" s="23">
        <v>357866600</v>
      </c>
      <c r="J496" s="23">
        <v>2861600</v>
      </c>
      <c r="K496" s="23">
        <v>2861600</v>
      </c>
      <c r="L496" s="24"/>
      <c r="M496" s="31">
        <f t="shared" si="48"/>
        <v>0.77971454860031553</v>
      </c>
      <c r="N496" s="31">
        <f t="shared" si="49"/>
        <v>6.2348125035269087E-3</v>
      </c>
    </row>
    <row r="497" spans="1:14" ht="67.5">
      <c r="A497" s="20" t="s">
        <v>53</v>
      </c>
      <c r="B497" s="21" t="s">
        <v>99</v>
      </c>
      <c r="C497" s="22" t="s">
        <v>23</v>
      </c>
      <c r="D497" s="80" t="s">
        <v>100</v>
      </c>
      <c r="E497" s="23">
        <v>36113377</v>
      </c>
      <c r="F497" s="23">
        <v>26023600</v>
      </c>
      <c r="G497" s="23">
        <f t="shared" si="50"/>
        <v>26023600</v>
      </c>
      <c r="H497" s="23">
        <v>10089777</v>
      </c>
      <c r="I497" s="23">
        <v>0</v>
      </c>
      <c r="J497" s="23">
        <v>0</v>
      </c>
      <c r="K497" s="23">
        <v>0</v>
      </c>
      <c r="L497" s="24"/>
      <c r="M497" s="31">
        <f t="shared" si="48"/>
        <v>0</v>
      </c>
      <c r="N497" s="31">
        <f t="shared" si="49"/>
        <v>0</v>
      </c>
    </row>
    <row r="498" spans="1:14" ht="67.5">
      <c r="A498" s="20" t="s">
        <v>53</v>
      </c>
      <c r="B498" s="21" t="s">
        <v>99</v>
      </c>
      <c r="C498" s="22" t="s">
        <v>18</v>
      </c>
      <c r="D498" s="80" t="s">
        <v>100</v>
      </c>
      <c r="E498" s="23">
        <v>612450984</v>
      </c>
      <c r="F498" s="23">
        <v>609450984</v>
      </c>
      <c r="G498" s="23">
        <f t="shared" si="50"/>
        <v>609450984</v>
      </c>
      <c r="H498" s="23">
        <v>3000000</v>
      </c>
      <c r="I498" s="23">
        <v>0</v>
      </c>
      <c r="J498" s="23">
        <v>0</v>
      </c>
      <c r="K498" s="23">
        <v>0</v>
      </c>
      <c r="L498" s="24"/>
      <c r="M498" s="31">
        <f t="shared" si="48"/>
        <v>0</v>
      </c>
      <c r="N498" s="31">
        <f t="shared" si="49"/>
        <v>0</v>
      </c>
    </row>
    <row r="499" spans="1:14" ht="33.75">
      <c r="A499" s="20" t="s">
        <v>53</v>
      </c>
      <c r="B499" s="21" t="s">
        <v>103</v>
      </c>
      <c r="C499" s="22" t="s">
        <v>18</v>
      </c>
      <c r="D499" s="80" t="s">
        <v>104</v>
      </c>
      <c r="E499" s="23">
        <v>362095562</v>
      </c>
      <c r="F499" s="23">
        <v>245292817</v>
      </c>
      <c r="G499" s="23">
        <f t="shared" si="50"/>
        <v>69667113</v>
      </c>
      <c r="H499" s="23">
        <v>116802745</v>
      </c>
      <c r="I499" s="23">
        <v>175625704</v>
      </c>
      <c r="J499" s="23">
        <v>37276392</v>
      </c>
      <c r="K499" s="23">
        <v>37276392</v>
      </c>
      <c r="L499" s="24"/>
      <c r="M499" s="31">
        <f t="shared" si="48"/>
        <v>0.48502583967046797</v>
      </c>
      <c r="N499" s="31">
        <f t="shared" si="49"/>
        <v>0.10294628245126075</v>
      </c>
    </row>
    <row r="500" spans="1:14" ht="33.75">
      <c r="A500" s="20" t="s">
        <v>53</v>
      </c>
      <c r="B500" s="21" t="s">
        <v>105</v>
      </c>
      <c r="C500" s="22" t="s">
        <v>18</v>
      </c>
      <c r="D500" s="80" t="s">
        <v>106</v>
      </c>
      <c r="E500" s="23">
        <v>51475585</v>
      </c>
      <c r="F500" s="23">
        <v>27343500</v>
      </c>
      <c r="G500" s="23">
        <f t="shared" si="50"/>
        <v>27343500</v>
      </c>
      <c r="H500" s="23">
        <v>24132085</v>
      </c>
      <c r="I500" s="23">
        <v>0</v>
      </c>
      <c r="J500" s="23">
        <v>0</v>
      </c>
      <c r="K500" s="23">
        <v>0</v>
      </c>
      <c r="L500" s="24"/>
      <c r="M500" s="31">
        <f t="shared" si="48"/>
        <v>0</v>
      </c>
      <c r="N500" s="31">
        <f t="shared" si="49"/>
        <v>0</v>
      </c>
    </row>
    <row r="501" spans="1:14" ht="20.100000000000001" customHeight="1">
      <c r="A501" s="47" t="s">
        <v>146</v>
      </c>
      <c r="B501" s="48"/>
      <c r="C501" s="52"/>
      <c r="D501" s="82"/>
      <c r="E501" s="49">
        <f>E487+E488+E489+E490+E491+E492+E493+E494+E495+E496+E497+E498+E499+E500</f>
        <v>7620363896</v>
      </c>
      <c r="F501" s="49">
        <f t="shared" ref="F501:K501" si="54">F487+F488+F489+F490+F491+F492+F493+F494+F495+F496+F497+F498+F499+F500</f>
        <v>5730009182</v>
      </c>
      <c r="G501" s="49">
        <f t="shared" si="54"/>
        <v>1444291416</v>
      </c>
      <c r="H501" s="49">
        <f t="shared" si="54"/>
        <v>1890354714</v>
      </c>
      <c r="I501" s="49">
        <f t="shared" si="54"/>
        <v>4285717766</v>
      </c>
      <c r="J501" s="49">
        <f t="shared" si="54"/>
        <v>1239349073</v>
      </c>
      <c r="K501" s="49">
        <f t="shared" si="54"/>
        <v>1239349073</v>
      </c>
      <c r="L501" s="50"/>
      <c r="M501" s="51">
        <f t="shared" si="48"/>
        <v>0.56240329523497079</v>
      </c>
      <c r="N501" s="51">
        <f t="shared" si="49"/>
        <v>0.1626364685353866</v>
      </c>
    </row>
    <row r="502" spans="1:14" ht="22.5">
      <c r="A502" s="20" t="s">
        <v>54</v>
      </c>
      <c r="B502" s="21" t="s">
        <v>69</v>
      </c>
      <c r="C502" s="22" t="s">
        <v>18</v>
      </c>
      <c r="D502" s="80" t="s">
        <v>70</v>
      </c>
      <c r="E502" s="23">
        <v>1704611</v>
      </c>
      <c r="F502" s="23">
        <v>1558077</v>
      </c>
      <c r="G502" s="23">
        <f t="shared" si="50"/>
        <v>0</v>
      </c>
      <c r="H502" s="23">
        <v>146534</v>
      </c>
      <c r="I502" s="23">
        <v>1558077</v>
      </c>
      <c r="J502" s="23">
        <v>1558077</v>
      </c>
      <c r="K502" s="23">
        <v>1558077</v>
      </c>
      <c r="L502" s="24"/>
      <c r="M502" s="31">
        <f t="shared" si="48"/>
        <v>0.91403669224239426</v>
      </c>
      <c r="N502" s="31">
        <f t="shared" si="49"/>
        <v>0.91403669224239426</v>
      </c>
    </row>
    <row r="503" spans="1:14" ht="22.5">
      <c r="A503" s="20" t="s">
        <v>54</v>
      </c>
      <c r="B503" s="21" t="s">
        <v>71</v>
      </c>
      <c r="C503" s="22" t="s">
        <v>18</v>
      </c>
      <c r="D503" s="80" t="s">
        <v>72</v>
      </c>
      <c r="E503" s="23">
        <v>101987931</v>
      </c>
      <c r="F503" s="23">
        <v>45376269</v>
      </c>
      <c r="G503" s="23">
        <f t="shared" si="50"/>
        <v>34122908.299999997</v>
      </c>
      <c r="H503" s="23">
        <v>56611662</v>
      </c>
      <c r="I503" s="23">
        <v>11253360.699999999</v>
      </c>
      <c r="J503" s="23">
        <v>11207461.699999999</v>
      </c>
      <c r="K503" s="23">
        <v>11207461.699999999</v>
      </c>
      <c r="L503" s="24"/>
      <c r="M503" s="31">
        <f t="shared" si="48"/>
        <v>0.11034012151888833</v>
      </c>
      <c r="N503" s="31">
        <f t="shared" si="49"/>
        <v>0.1098900780720809</v>
      </c>
    </row>
    <row r="504" spans="1:14" ht="45">
      <c r="A504" s="20" t="s">
        <v>54</v>
      </c>
      <c r="B504" s="21" t="s">
        <v>85</v>
      </c>
      <c r="C504" s="22" t="s">
        <v>18</v>
      </c>
      <c r="D504" s="80" t="s">
        <v>86</v>
      </c>
      <c r="E504" s="23">
        <v>101049066</v>
      </c>
      <c r="F504" s="23">
        <v>55612400</v>
      </c>
      <c r="G504" s="23">
        <f t="shared" si="50"/>
        <v>12919500</v>
      </c>
      <c r="H504" s="23">
        <v>45436666</v>
      </c>
      <c r="I504" s="23">
        <v>42692900</v>
      </c>
      <c r="J504" s="23">
        <v>8133833</v>
      </c>
      <c r="K504" s="23">
        <v>8133833</v>
      </c>
      <c r="L504" s="24"/>
      <c r="M504" s="31">
        <f t="shared" si="48"/>
        <v>0.42249673044974012</v>
      </c>
      <c r="N504" s="31">
        <f t="shared" si="49"/>
        <v>8.0493895905975027E-2</v>
      </c>
    </row>
    <row r="505" spans="1:14" ht="45">
      <c r="A505" s="20" t="s">
        <v>54</v>
      </c>
      <c r="B505" s="21" t="s">
        <v>87</v>
      </c>
      <c r="C505" s="22" t="s">
        <v>18</v>
      </c>
      <c r="D505" s="80" t="s">
        <v>88</v>
      </c>
      <c r="E505" s="23">
        <v>48177563</v>
      </c>
      <c r="F505" s="23">
        <v>47655800</v>
      </c>
      <c r="G505" s="23">
        <f t="shared" si="50"/>
        <v>820000</v>
      </c>
      <c r="H505" s="23">
        <v>521763</v>
      </c>
      <c r="I505" s="23">
        <v>46835800</v>
      </c>
      <c r="J505" s="23">
        <v>8662333</v>
      </c>
      <c r="K505" s="23">
        <v>8662333</v>
      </c>
      <c r="L505" s="24"/>
      <c r="M505" s="31">
        <f t="shared" si="48"/>
        <v>0.97214962907110936</v>
      </c>
      <c r="N505" s="31">
        <f t="shared" si="49"/>
        <v>0.17980014887843124</v>
      </c>
    </row>
    <row r="506" spans="1:14" ht="22.5">
      <c r="A506" s="20" t="s">
        <v>54</v>
      </c>
      <c r="B506" s="21" t="s">
        <v>91</v>
      </c>
      <c r="C506" s="22" t="s">
        <v>20</v>
      </c>
      <c r="D506" s="80" t="s">
        <v>92</v>
      </c>
      <c r="E506" s="23">
        <v>8111212290</v>
      </c>
      <c r="F506" s="23">
        <v>7732998591</v>
      </c>
      <c r="G506" s="23">
        <f t="shared" si="50"/>
        <v>800961204</v>
      </c>
      <c r="H506" s="23">
        <v>378213699</v>
      </c>
      <c r="I506" s="23">
        <v>6932037387</v>
      </c>
      <c r="J506" s="23">
        <v>1074245601</v>
      </c>
      <c r="K506" s="23">
        <v>1074245601</v>
      </c>
      <c r="L506" s="24"/>
      <c r="M506" s="31">
        <f t="shared" si="48"/>
        <v>0.85462408566796366</v>
      </c>
      <c r="N506" s="31">
        <f t="shared" si="49"/>
        <v>0.1324395864135372</v>
      </c>
    </row>
    <row r="507" spans="1:14" ht="22.5">
      <c r="A507" s="20" t="s">
        <v>54</v>
      </c>
      <c r="B507" s="21" t="s">
        <v>91</v>
      </c>
      <c r="C507" s="22" t="s">
        <v>18</v>
      </c>
      <c r="D507" s="80" t="s">
        <v>92</v>
      </c>
      <c r="E507" s="23">
        <v>215042414</v>
      </c>
      <c r="F507" s="23">
        <v>198887796</v>
      </c>
      <c r="G507" s="23">
        <f t="shared" si="50"/>
        <v>71738</v>
      </c>
      <c r="H507" s="23">
        <v>16154618</v>
      </c>
      <c r="I507" s="23">
        <v>198816058</v>
      </c>
      <c r="J507" s="23">
        <v>36586586</v>
      </c>
      <c r="K507" s="23">
        <v>36586586</v>
      </c>
      <c r="L507" s="24"/>
      <c r="M507" s="31">
        <f t="shared" si="48"/>
        <v>0.92454346238877327</v>
      </c>
      <c r="N507" s="31">
        <f t="shared" si="49"/>
        <v>0.17013660384225412</v>
      </c>
    </row>
    <row r="508" spans="1:14" ht="33.75">
      <c r="A508" s="20" t="s">
        <v>54</v>
      </c>
      <c r="B508" s="21" t="s">
        <v>93</v>
      </c>
      <c r="C508" s="22" t="s">
        <v>23</v>
      </c>
      <c r="D508" s="80" t="s">
        <v>94</v>
      </c>
      <c r="E508" s="23">
        <v>443508160</v>
      </c>
      <c r="F508" s="23">
        <v>28660000</v>
      </c>
      <c r="G508" s="23">
        <f t="shared" si="50"/>
        <v>0</v>
      </c>
      <c r="H508" s="23">
        <v>414848160</v>
      </c>
      <c r="I508" s="23">
        <v>28660000</v>
      </c>
      <c r="J508" s="23">
        <v>4681133</v>
      </c>
      <c r="K508" s="23">
        <v>4681133</v>
      </c>
      <c r="L508" s="24"/>
      <c r="M508" s="31">
        <f t="shared" si="48"/>
        <v>6.4621133464601868E-2</v>
      </c>
      <c r="N508" s="31">
        <f t="shared" si="49"/>
        <v>1.0554784380968324E-2</v>
      </c>
    </row>
    <row r="509" spans="1:14" ht="56.25">
      <c r="A509" s="20" t="s">
        <v>54</v>
      </c>
      <c r="B509" s="21" t="s">
        <v>95</v>
      </c>
      <c r="C509" s="22" t="s">
        <v>22</v>
      </c>
      <c r="D509" s="80" t="s">
        <v>96</v>
      </c>
      <c r="E509" s="23">
        <v>1124866858</v>
      </c>
      <c r="F509" s="23">
        <v>1081032313</v>
      </c>
      <c r="G509" s="23">
        <f t="shared" si="50"/>
        <v>200593576</v>
      </c>
      <c r="H509" s="23">
        <v>43834545</v>
      </c>
      <c r="I509" s="23">
        <v>880438737</v>
      </c>
      <c r="J509" s="23">
        <v>150623842</v>
      </c>
      <c r="K509" s="23">
        <v>150623842</v>
      </c>
      <c r="L509" s="24"/>
      <c r="M509" s="31">
        <f t="shared" si="48"/>
        <v>0.7827048425672436</v>
      </c>
      <c r="N509" s="31">
        <f t="shared" si="49"/>
        <v>0.13390370685096672</v>
      </c>
    </row>
    <row r="510" spans="1:14" ht="56.25">
      <c r="A510" s="20" t="s">
        <v>54</v>
      </c>
      <c r="B510" s="21" t="s">
        <v>95</v>
      </c>
      <c r="C510" s="22" t="s">
        <v>23</v>
      </c>
      <c r="D510" s="80" t="s">
        <v>96</v>
      </c>
      <c r="E510" s="23">
        <v>893088019</v>
      </c>
      <c r="F510" s="23">
        <v>810931446</v>
      </c>
      <c r="G510" s="23">
        <f t="shared" si="50"/>
        <v>268322762</v>
      </c>
      <c r="H510" s="23">
        <v>82156573</v>
      </c>
      <c r="I510" s="23">
        <v>542608684</v>
      </c>
      <c r="J510" s="23">
        <v>119743123</v>
      </c>
      <c r="K510" s="23">
        <v>119743123</v>
      </c>
      <c r="L510" s="24"/>
      <c r="M510" s="31">
        <f t="shared" si="48"/>
        <v>0.60756462124255639</v>
      </c>
      <c r="N510" s="31">
        <f t="shared" si="49"/>
        <v>0.13407762779538532</v>
      </c>
    </row>
    <row r="511" spans="1:14" ht="56.25">
      <c r="A511" s="20" t="s">
        <v>54</v>
      </c>
      <c r="B511" s="21" t="s">
        <v>97</v>
      </c>
      <c r="C511" s="22" t="s">
        <v>23</v>
      </c>
      <c r="D511" s="80" t="s">
        <v>98</v>
      </c>
      <c r="E511" s="23">
        <v>784463170</v>
      </c>
      <c r="F511" s="23">
        <v>781136993</v>
      </c>
      <c r="G511" s="23">
        <f t="shared" si="50"/>
        <v>180623</v>
      </c>
      <c r="H511" s="23">
        <v>3326177</v>
      </c>
      <c r="I511" s="23">
        <v>780956370</v>
      </c>
      <c r="J511" s="23">
        <v>7964191</v>
      </c>
      <c r="K511" s="23">
        <v>7964191</v>
      </c>
      <c r="L511" s="24"/>
      <c r="M511" s="31">
        <f t="shared" si="48"/>
        <v>0.99552968178225631</v>
      </c>
      <c r="N511" s="31">
        <f t="shared" si="49"/>
        <v>1.0152409067209617E-2</v>
      </c>
    </row>
    <row r="512" spans="1:14" ht="67.5">
      <c r="A512" s="20" t="s">
        <v>54</v>
      </c>
      <c r="B512" s="21" t="s">
        <v>99</v>
      </c>
      <c r="C512" s="22" t="s">
        <v>23</v>
      </c>
      <c r="D512" s="80" t="s">
        <v>100</v>
      </c>
      <c r="E512" s="23">
        <v>64915475</v>
      </c>
      <c r="F512" s="23">
        <v>62541762</v>
      </c>
      <c r="G512" s="23">
        <f t="shared" si="50"/>
        <v>0</v>
      </c>
      <c r="H512" s="23">
        <v>2373713</v>
      </c>
      <c r="I512" s="23">
        <v>62541762</v>
      </c>
      <c r="J512" s="23">
        <v>10550999</v>
      </c>
      <c r="K512" s="23">
        <v>10550999</v>
      </c>
      <c r="L512" s="24"/>
      <c r="M512" s="31">
        <f t="shared" si="48"/>
        <v>0.9634337883224301</v>
      </c>
      <c r="N512" s="31">
        <f t="shared" si="49"/>
        <v>0.16253441879613451</v>
      </c>
    </row>
    <row r="513" spans="1:14" ht="67.5">
      <c r="A513" s="20" t="s">
        <v>54</v>
      </c>
      <c r="B513" s="21" t="s">
        <v>99</v>
      </c>
      <c r="C513" s="22" t="s">
        <v>18</v>
      </c>
      <c r="D513" s="80" t="s">
        <v>100</v>
      </c>
      <c r="E513" s="23">
        <v>777699943</v>
      </c>
      <c r="F513" s="23">
        <v>777699895.44000006</v>
      </c>
      <c r="G513" s="23">
        <f t="shared" si="50"/>
        <v>0</v>
      </c>
      <c r="H513" s="23">
        <v>47.56</v>
      </c>
      <c r="I513" s="23">
        <v>777699895.44000006</v>
      </c>
      <c r="J513" s="23">
        <v>74194006</v>
      </c>
      <c r="K513" s="23">
        <v>74194006</v>
      </c>
      <c r="L513" s="24"/>
      <c r="M513" s="31">
        <f t="shared" si="48"/>
        <v>0.99999993884530869</v>
      </c>
      <c r="N513" s="31">
        <f t="shared" si="49"/>
        <v>9.5401840604223881E-2</v>
      </c>
    </row>
    <row r="514" spans="1:14" ht="33.75">
      <c r="A514" s="20" t="s">
        <v>54</v>
      </c>
      <c r="B514" s="21" t="s">
        <v>103</v>
      </c>
      <c r="C514" s="22" t="s">
        <v>18</v>
      </c>
      <c r="D514" s="80" t="s">
        <v>104</v>
      </c>
      <c r="E514" s="23">
        <v>508832071</v>
      </c>
      <c r="F514" s="23">
        <v>343577931</v>
      </c>
      <c r="G514" s="23">
        <f t="shared" si="50"/>
        <v>17452994</v>
      </c>
      <c r="H514" s="23">
        <v>165254140</v>
      </c>
      <c r="I514" s="23">
        <v>326124937</v>
      </c>
      <c r="J514" s="23">
        <v>72588633</v>
      </c>
      <c r="K514" s="23">
        <v>72588633</v>
      </c>
      <c r="L514" s="24"/>
      <c r="M514" s="31">
        <f t="shared" si="48"/>
        <v>0.64092842331866307</v>
      </c>
      <c r="N514" s="31">
        <f t="shared" si="49"/>
        <v>0.14265734637626645</v>
      </c>
    </row>
    <row r="515" spans="1:14" ht="33.75">
      <c r="A515" s="20" t="s">
        <v>54</v>
      </c>
      <c r="B515" s="21" t="s">
        <v>105</v>
      </c>
      <c r="C515" s="22" t="s">
        <v>18</v>
      </c>
      <c r="D515" s="80" t="s">
        <v>106</v>
      </c>
      <c r="E515" s="23">
        <v>51475585</v>
      </c>
      <c r="F515" s="23">
        <v>41542228</v>
      </c>
      <c r="G515" s="23">
        <f t="shared" si="50"/>
        <v>1615844</v>
      </c>
      <c r="H515" s="23">
        <v>9933357</v>
      </c>
      <c r="I515" s="23">
        <v>39926384</v>
      </c>
      <c r="J515" s="23">
        <v>7462584</v>
      </c>
      <c r="K515" s="23">
        <v>7462584</v>
      </c>
      <c r="L515" s="24"/>
      <c r="M515" s="31">
        <f t="shared" si="48"/>
        <v>0.77563730455904478</v>
      </c>
      <c r="N515" s="31">
        <f t="shared" si="49"/>
        <v>0.1449732722804413</v>
      </c>
    </row>
    <row r="516" spans="1:14" ht="20.100000000000001" customHeight="1">
      <c r="A516" s="47" t="s">
        <v>147</v>
      </c>
      <c r="B516" s="48"/>
      <c r="C516" s="52"/>
      <c r="D516" s="82"/>
      <c r="E516" s="49">
        <f>E502+E503+E504+E505+E506+E507+E508+E509+E510+E511+E512+E513+E514+E515</f>
        <v>13228023156</v>
      </c>
      <c r="F516" s="49">
        <f t="shared" ref="F516:K516" si="55">F502+F503+F504+F505+F506+F507+F508+F509+F510+F511+F512+F513+F514+F515</f>
        <v>12009211501.440001</v>
      </c>
      <c r="G516" s="49">
        <f t="shared" si="55"/>
        <v>1337061149.3</v>
      </c>
      <c r="H516" s="49">
        <f t="shared" si="55"/>
        <v>1218811654.5599999</v>
      </c>
      <c r="I516" s="49">
        <f t="shared" si="55"/>
        <v>10672150352.140001</v>
      </c>
      <c r="J516" s="49">
        <f t="shared" si="55"/>
        <v>1588202402.7</v>
      </c>
      <c r="K516" s="49">
        <f t="shared" si="55"/>
        <v>1588202402.7</v>
      </c>
      <c r="L516" s="50"/>
      <c r="M516" s="51">
        <f t="shared" si="48"/>
        <v>0.80678346464031558</v>
      </c>
      <c r="N516" s="51">
        <f t="shared" si="49"/>
        <v>0.12006347312596131</v>
      </c>
    </row>
    <row r="517" spans="1:14" ht="22.5">
      <c r="A517" s="20" t="s">
        <v>55</v>
      </c>
      <c r="B517" s="21" t="s">
        <v>65</v>
      </c>
      <c r="C517" s="22" t="s">
        <v>18</v>
      </c>
      <c r="D517" s="80" t="s">
        <v>66</v>
      </c>
      <c r="E517" s="23">
        <v>27227000</v>
      </c>
      <c r="F517" s="23">
        <v>27227000</v>
      </c>
      <c r="G517" s="23">
        <f t="shared" si="50"/>
        <v>0</v>
      </c>
      <c r="H517" s="23">
        <v>0</v>
      </c>
      <c r="I517" s="23">
        <v>27227000</v>
      </c>
      <c r="J517" s="23">
        <v>7069467</v>
      </c>
      <c r="K517" s="23">
        <v>7069467</v>
      </c>
      <c r="L517" s="24"/>
      <c r="M517" s="31">
        <f t="shared" ref="M517:M547" si="56">I517/E517</f>
        <v>1</v>
      </c>
      <c r="N517" s="31">
        <f t="shared" ref="N517:N547" si="57">J517/E517</f>
        <v>0.25964913504976678</v>
      </c>
    </row>
    <row r="518" spans="1:14" ht="22.5">
      <c r="A518" s="20" t="s">
        <v>55</v>
      </c>
      <c r="B518" s="21" t="s">
        <v>69</v>
      </c>
      <c r="C518" s="22" t="s">
        <v>18</v>
      </c>
      <c r="D518" s="80" t="s">
        <v>70</v>
      </c>
      <c r="E518" s="23">
        <v>343389</v>
      </c>
      <c r="F518" s="23">
        <v>276000</v>
      </c>
      <c r="G518" s="23">
        <f t="shared" ref="G518:G545" si="58">F518-I518</f>
        <v>0</v>
      </c>
      <c r="H518" s="23">
        <v>67389</v>
      </c>
      <c r="I518" s="23">
        <v>276000</v>
      </c>
      <c r="J518" s="23">
        <v>276000</v>
      </c>
      <c r="K518" s="23">
        <v>276000</v>
      </c>
      <c r="L518" s="24"/>
      <c r="M518" s="31">
        <f t="shared" si="56"/>
        <v>0.80375317788280931</v>
      </c>
      <c r="N518" s="31">
        <f t="shared" si="57"/>
        <v>0.80375317788280931</v>
      </c>
    </row>
    <row r="519" spans="1:14" ht="22.5">
      <c r="A519" s="20" t="s">
        <v>55</v>
      </c>
      <c r="B519" s="21" t="s">
        <v>71</v>
      </c>
      <c r="C519" s="22" t="s">
        <v>18</v>
      </c>
      <c r="D519" s="80" t="s">
        <v>72</v>
      </c>
      <c r="E519" s="23">
        <v>72077762</v>
      </c>
      <c r="F519" s="23">
        <v>58459848</v>
      </c>
      <c r="G519" s="23">
        <f t="shared" si="58"/>
        <v>57404724</v>
      </c>
      <c r="H519" s="23">
        <v>13617914</v>
      </c>
      <c r="I519" s="23">
        <v>1055124</v>
      </c>
      <c r="J519" s="23">
        <v>1011458</v>
      </c>
      <c r="K519" s="23">
        <v>1011458</v>
      </c>
      <c r="L519" s="24"/>
      <c r="M519" s="31">
        <f t="shared" si="56"/>
        <v>1.4638689808376681E-2</v>
      </c>
      <c r="N519" s="31">
        <f t="shared" si="57"/>
        <v>1.4032871886338536E-2</v>
      </c>
    </row>
    <row r="520" spans="1:14" ht="45">
      <c r="A520" s="20" t="s">
        <v>55</v>
      </c>
      <c r="B520" s="21" t="s">
        <v>85</v>
      </c>
      <c r="C520" s="22" t="s">
        <v>18</v>
      </c>
      <c r="D520" s="80" t="s">
        <v>86</v>
      </c>
      <c r="E520" s="23">
        <v>143336627</v>
      </c>
      <c r="F520" s="23">
        <v>142493267</v>
      </c>
      <c r="G520" s="23">
        <f t="shared" si="58"/>
        <v>99167467</v>
      </c>
      <c r="H520" s="23">
        <v>843360</v>
      </c>
      <c r="I520" s="23">
        <v>43325800</v>
      </c>
      <c r="J520" s="23">
        <v>8946566</v>
      </c>
      <c r="K520" s="23">
        <v>8946566</v>
      </c>
      <c r="L520" s="24"/>
      <c r="M520" s="31">
        <f t="shared" si="56"/>
        <v>0.30226607746253159</v>
      </c>
      <c r="N520" s="31">
        <f t="shared" si="57"/>
        <v>6.2416468053207365E-2</v>
      </c>
    </row>
    <row r="521" spans="1:14" ht="45">
      <c r="A521" s="20" t="s">
        <v>55</v>
      </c>
      <c r="B521" s="21" t="s">
        <v>87</v>
      </c>
      <c r="C521" s="22" t="s">
        <v>18</v>
      </c>
      <c r="D521" s="80" t="s">
        <v>88</v>
      </c>
      <c r="E521" s="23">
        <v>43343483</v>
      </c>
      <c r="F521" s="23">
        <v>42618268</v>
      </c>
      <c r="G521" s="23">
        <f t="shared" si="58"/>
        <v>0</v>
      </c>
      <c r="H521" s="23">
        <v>725215</v>
      </c>
      <c r="I521" s="23">
        <v>42618268</v>
      </c>
      <c r="J521" s="23">
        <v>7516467</v>
      </c>
      <c r="K521" s="23">
        <v>7516467</v>
      </c>
      <c r="L521" s="24"/>
      <c r="M521" s="31">
        <f t="shared" si="56"/>
        <v>0.98326818820720985</v>
      </c>
      <c r="N521" s="31">
        <f t="shared" si="57"/>
        <v>0.17341631266688928</v>
      </c>
    </row>
    <row r="522" spans="1:14" ht="22.5">
      <c r="A522" s="20" t="s">
        <v>55</v>
      </c>
      <c r="B522" s="21" t="s">
        <v>91</v>
      </c>
      <c r="C522" s="22" t="s">
        <v>20</v>
      </c>
      <c r="D522" s="80" t="s">
        <v>92</v>
      </c>
      <c r="E522" s="23">
        <v>3127930215</v>
      </c>
      <c r="F522" s="23">
        <v>3127930215</v>
      </c>
      <c r="G522" s="23">
        <f t="shared" si="58"/>
        <v>0</v>
      </c>
      <c r="H522" s="23">
        <v>0</v>
      </c>
      <c r="I522" s="23">
        <v>3127930215</v>
      </c>
      <c r="J522" s="23">
        <v>1127483705</v>
      </c>
      <c r="K522" s="23">
        <v>1127483705</v>
      </c>
      <c r="L522" s="24"/>
      <c r="M522" s="31">
        <f t="shared" si="56"/>
        <v>1</v>
      </c>
      <c r="N522" s="31">
        <f t="shared" si="57"/>
        <v>0.36045679650816637</v>
      </c>
    </row>
    <row r="523" spans="1:14" ht="22.5">
      <c r="A523" s="20" t="s">
        <v>55</v>
      </c>
      <c r="B523" s="21" t="s">
        <v>91</v>
      </c>
      <c r="C523" s="22" t="s">
        <v>18</v>
      </c>
      <c r="D523" s="80" t="s">
        <v>92</v>
      </c>
      <c r="E523" s="23">
        <v>216873430</v>
      </c>
      <c r="F523" s="23">
        <v>205941927</v>
      </c>
      <c r="G523" s="23">
        <f t="shared" si="58"/>
        <v>0</v>
      </c>
      <c r="H523" s="23">
        <v>10931503</v>
      </c>
      <c r="I523" s="23">
        <v>205941927</v>
      </c>
      <c r="J523" s="23">
        <v>36055751</v>
      </c>
      <c r="K523" s="23">
        <v>36055751</v>
      </c>
      <c r="L523" s="24"/>
      <c r="M523" s="31">
        <f t="shared" si="56"/>
        <v>0.94959501032468574</v>
      </c>
      <c r="N523" s="31">
        <f t="shared" si="57"/>
        <v>0.16625250497490632</v>
      </c>
    </row>
    <row r="524" spans="1:14" ht="33.75">
      <c r="A524" s="20" t="s">
        <v>55</v>
      </c>
      <c r="B524" s="21" t="s">
        <v>93</v>
      </c>
      <c r="C524" s="22" t="s">
        <v>23</v>
      </c>
      <c r="D524" s="80" t="s">
        <v>94</v>
      </c>
      <c r="E524" s="23">
        <v>239084080</v>
      </c>
      <c r="F524" s="23">
        <v>233129583</v>
      </c>
      <c r="G524" s="23">
        <f t="shared" si="58"/>
        <v>204424080</v>
      </c>
      <c r="H524" s="23">
        <v>5954497</v>
      </c>
      <c r="I524" s="23">
        <v>28705503</v>
      </c>
      <c r="J524" s="23">
        <v>2579400</v>
      </c>
      <c r="K524" s="23">
        <v>2579400</v>
      </c>
      <c r="L524" s="24"/>
      <c r="M524" s="31">
        <f t="shared" si="56"/>
        <v>0.12006446853341302</v>
      </c>
      <c r="N524" s="31">
        <f t="shared" si="57"/>
        <v>1.078867317305276E-2</v>
      </c>
    </row>
    <row r="525" spans="1:14" ht="56.25">
      <c r="A525" s="20" t="s">
        <v>55</v>
      </c>
      <c r="B525" s="21" t="s">
        <v>95</v>
      </c>
      <c r="C525" s="22" t="s">
        <v>22</v>
      </c>
      <c r="D525" s="80" t="s">
        <v>96</v>
      </c>
      <c r="E525" s="23">
        <v>437316883</v>
      </c>
      <c r="F525" s="23">
        <v>437316883</v>
      </c>
      <c r="G525" s="23">
        <f t="shared" si="58"/>
        <v>20074216</v>
      </c>
      <c r="H525" s="23">
        <v>0</v>
      </c>
      <c r="I525" s="23">
        <v>417242667</v>
      </c>
      <c r="J525" s="23">
        <v>74585667</v>
      </c>
      <c r="K525" s="23">
        <v>74585667</v>
      </c>
      <c r="L525" s="24"/>
      <c r="M525" s="31">
        <f t="shared" si="56"/>
        <v>0.95409686481278611</v>
      </c>
      <c r="N525" s="31">
        <f t="shared" si="57"/>
        <v>0.1705529100279442</v>
      </c>
    </row>
    <row r="526" spans="1:14" ht="56.25">
      <c r="A526" s="20" t="s">
        <v>55</v>
      </c>
      <c r="B526" s="21" t="s">
        <v>95</v>
      </c>
      <c r="C526" s="22" t="s">
        <v>23</v>
      </c>
      <c r="D526" s="80" t="s">
        <v>96</v>
      </c>
      <c r="E526" s="23">
        <v>544316672</v>
      </c>
      <c r="F526" s="23">
        <v>502719101</v>
      </c>
      <c r="G526" s="23">
        <f t="shared" si="58"/>
        <v>124814868</v>
      </c>
      <c r="H526" s="23">
        <v>41597571</v>
      </c>
      <c r="I526" s="23">
        <v>377904233</v>
      </c>
      <c r="J526" s="23">
        <v>55013295</v>
      </c>
      <c r="K526" s="23">
        <v>55013295</v>
      </c>
      <c r="L526" s="24"/>
      <c r="M526" s="31">
        <f t="shared" si="56"/>
        <v>0.69427275047713399</v>
      </c>
      <c r="N526" s="31">
        <f t="shared" si="57"/>
        <v>0.1010685467300917</v>
      </c>
    </row>
    <row r="527" spans="1:14" ht="56.25">
      <c r="A527" s="20" t="s">
        <v>55</v>
      </c>
      <c r="B527" s="21" t="s">
        <v>97</v>
      </c>
      <c r="C527" s="22" t="s">
        <v>23</v>
      </c>
      <c r="D527" s="80" t="s">
        <v>98</v>
      </c>
      <c r="E527" s="23">
        <v>443712120</v>
      </c>
      <c r="F527" s="23">
        <v>442999961</v>
      </c>
      <c r="G527" s="23">
        <f t="shared" si="58"/>
        <v>136542100</v>
      </c>
      <c r="H527" s="23">
        <v>712159</v>
      </c>
      <c r="I527" s="23">
        <v>306457861</v>
      </c>
      <c r="J527" s="23">
        <v>44201850</v>
      </c>
      <c r="K527" s="23">
        <v>44201850</v>
      </c>
      <c r="L527" s="24"/>
      <c r="M527" s="31">
        <f t="shared" si="56"/>
        <v>0.69066822199943512</v>
      </c>
      <c r="N527" s="31">
        <f t="shared" si="57"/>
        <v>9.9618306572288359E-2</v>
      </c>
    </row>
    <row r="528" spans="1:14" ht="67.5">
      <c r="A528" s="20" t="s">
        <v>55</v>
      </c>
      <c r="B528" s="21" t="s">
        <v>99</v>
      </c>
      <c r="C528" s="22" t="s">
        <v>23</v>
      </c>
      <c r="D528" s="80" t="s">
        <v>100</v>
      </c>
      <c r="E528" s="23">
        <v>28324230</v>
      </c>
      <c r="F528" s="23">
        <v>24419829</v>
      </c>
      <c r="G528" s="23">
        <f t="shared" si="58"/>
        <v>0</v>
      </c>
      <c r="H528" s="23">
        <v>3904401</v>
      </c>
      <c r="I528" s="23">
        <v>24419829</v>
      </c>
      <c r="J528" s="23">
        <v>4216000</v>
      </c>
      <c r="K528" s="23">
        <v>4216000</v>
      </c>
      <c r="L528" s="24"/>
      <c r="M528" s="31">
        <f t="shared" si="56"/>
        <v>0.86215332243806808</v>
      </c>
      <c r="N528" s="31">
        <f t="shared" si="57"/>
        <v>0.14884782393025336</v>
      </c>
    </row>
    <row r="529" spans="1:14" ht="67.5">
      <c r="A529" s="20" t="s">
        <v>55</v>
      </c>
      <c r="B529" s="21" t="s">
        <v>99</v>
      </c>
      <c r="C529" s="22" t="s">
        <v>18</v>
      </c>
      <c r="D529" s="80" t="s">
        <v>100</v>
      </c>
      <c r="E529" s="23">
        <v>413287008</v>
      </c>
      <c r="F529" s="23">
        <v>413287008</v>
      </c>
      <c r="G529" s="23">
        <f t="shared" si="58"/>
        <v>314930902</v>
      </c>
      <c r="H529" s="23">
        <v>0</v>
      </c>
      <c r="I529" s="23">
        <v>98356106</v>
      </c>
      <c r="J529" s="23">
        <v>71572832</v>
      </c>
      <c r="K529" s="23">
        <v>71572832</v>
      </c>
      <c r="L529" s="24"/>
      <c r="M529" s="31">
        <f t="shared" si="56"/>
        <v>0.23798499371168233</v>
      </c>
      <c r="N529" s="31">
        <f t="shared" si="57"/>
        <v>0.17317948692933507</v>
      </c>
    </row>
    <row r="530" spans="1:14" ht="33.75">
      <c r="A530" s="20" t="s">
        <v>55</v>
      </c>
      <c r="B530" s="21" t="s">
        <v>103</v>
      </c>
      <c r="C530" s="22" t="s">
        <v>18</v>
      </c>
      <c r="D530" s="80" t="s">
        <v>104</v>
      </c>
      <c r="E530" s="23">
        <v>412817478</v>
      </c>
      <c r="F530" s="23">
        <v>335781122</v>
      </c>
      <c r="G530" s="23">
        <f t="shared" si="58"/>
        <v>0</v>
      </c>
      <c r="H530" s="23">
        <v>77036356</v>
      </c>
      <c r="I530" s="23">
        <v>335781122</v>
      </c>
      <c r="J530" s="23">
        <v>67259600</v>
      </c>
      <c r="K530" s="23">
        <v>67259600</v>
      </c>
      <c r="L530" s="24"/>
      <c r="M530" s="31">
        <f t="shared" si="56"/>
        <v>0.81338882168162463</v>
      </c>
      <c r="N530" s="31">
        <f t="shared" si="57"/>
        <v>0.1629281791213307</v>
      </c>
    </row>
    <row r="531" spans="1:14" ht="33.75">
      <c r="A531" s="20" t="s">
        <v>55</v>
      </c>
      <c r="B531" s="21" t="s">
        <v>105</v>
      </c>
      <c r="C531" s="22" t="s">
        <v>18</v>
      </c>
      <c r="D531" s="80" t="s">
        <v>106</v>
      </c>
      <c r="E531" s="23">
        <v>48598115</v>
      </c>
      <c r="F531" s="23">
        <v>41742687</v>
      </c>
      <c r="G531" s="23">
        <f t="shared" si="58"/>
        <v>0</v>
      </c>
      <c r="H531" s="23">
        <v>6855428</v>
      </c>
      <c r="I531" s="23">
        <v>41742687</v>
      </c>
      <c r="J531" s="23">
        <v>6637548</v>
      </c>
      <c r="K531" s="23">
        <v>6637548</v>
      </c>
      <c r="L531" s="24"/>
      <c r="M531" s="31">
        <f t="shared" si="56"/>
        <v>0.85893633940328751</v>
      </c>
      <c r="N531" s="31">
        <f t="shared" si="57"/>
        <v>0.13658035913532859</v>
      </c>
    </row>
    <row r="532" spans="1:14" ht="20.100000000000001" customHeight="1">
      <c r="A532" s="47" t="s">
        <v>148</v>
      </c>
      <c r="B532" s="48"/>
      <c r="C532" s="52"/>
      <c r="D532" s="82"/>
      <c r="E532" s="49">
        <f>E517+E518+E519+E520+E521+E522+E523+E524+E525+E526+E527+E528+E529+E530+E531</f>
        <v>6198588492</v>
      </c>
      <c r="F532" s="49">
        <f t="shared" ref="F532:K532" si="59">F517+F518+F519+F520+F521+F522+F523+F524+F525+F526+F527+F528+F529+F530+F531</f>
        <v>6036342699</v>
      </c>
      <c r="G532" s="49">
        <f t="shared" si="59"/>
        <v>957358357</v>
      </c>
      <c r="H532" s="49">
        <f t="shared" si="59"/>
        <v>162245793</v>
      </c>
      <c r="I532" s="49">
        <f t="shared" si="59"/>
        <v>5078984342</v>
      </c>
      <c r="J532" s="49">
        <f t="shared" si="59"/>
        <v>1514425606</v>
      </c>
      <c r="K532" s="49">
        <f t="shared" si="59"/>
        <v>1514425606</v>
      </c>
      <c r="L532" s="50"/>
      <c r="M532" s="51">
        <f t="shared" si="56"/>
        <v>0.81937756451408583</v>
      </c>
      <c r="N532" s="51">
        <f t="shared" si="57"/>
        <v>0.24431781654074028</v>
      </c>
    </row>
    <row r="533" spans="1:14" ht="22.5">
      <c r="A533" s="20" t="s">
        <v>56</v>
      </c>
      <c r="B533" s="21" t="s">
        <v>69</v>
      </c>
      <c r="C533" s="22" t="s">
        <v>18</v>
      </c>
      <c r="D533" s="80" t="s">
        <v>70</v>
      </c>
      <c r="E533" s="23">
        <v>4140339</v>
      </c>
      <c r="F533" s="23">
        <v>4140339</v>
      </c>
      <c r="G533" s="23">
        <f t="shared" si="58"/>
        <v>4140339</v>
      </c>
      <c r="H533" s="23">
        <v>0</v>
      </c>
      <c r="I533" s="23">
        <v>0</v>
      </c>
      <c r="J533" s="23">
        <v>0</v>
      </c>
      <c r="K533" s="23">
        <v>0</v>
      </c>
      <c r="L533" s="24"/>
      <c r="M533" s="31">
        <f t="shared" si="56"/>
        <v>0</v>
      </c>
      <c r="N533" s="31">
        <f t="shared" si="57"/>
        <v>0</v>
      </c>
    </row>
    <row r="534" spans="1:14" ht="22.5">
      <c r="A534" s="20" t="s">
        <v>56</v>
      </c>
      <c r="B534" s="21" t="s">
        <v>71</v>
      </c>
      <c r="C534" s="22" t="s">
        <v>18</v>
      </c>
      <c r="D534" s="80" t="s">
        <v>72</v>
      </c>
      <c r="E534" s="23">
        <v>111256733</v>
      </c>
      <c r="F534" s="23">
        <v>85326928</v>
      </c>
      <c r="G534" s="23">
        <f t="shared" si="58"/>
        <v>69056975.280000001</v>
      </c>
      <c r="H534" s="23">
        <v>25929805</v>
      </c>
      <c r="I534" s="23">
        <v>16269952.720000001</v>
      </c>
      <c r="J534" s="23">
        <v>16269952.720000001</v>
      </c>
      <c r="K534" s="23">
        <v>16269952.720000001</v>
      </c>
      <c r="L534" s="24"/>
      <c r="M534" s="31">
        <f t="shared" si="56"/>
        <v>0.14623791550665075</v>
      </c>
      <c r="N534" s="31">
        <f t="shared" si="57"/>
        <v>0.14623791550665075</v>
      </c>
    </row>
    <row r="535" spans="1:14" ht="45">
      <c r="A535" s="20" t="s">
        <v>56</v>
      </c>
      <c r="B535" s="21" t="s">
        <v>85</v>
      </c>
      <c r="C535" s="22" t="s">
        <v>18</v>
      </c>
      <c r="D535" s="80" t="s">
        <v>86</v>
      </c>
      <c r="E535" s="23">
        <v>135886707</v>
      </c>
      <c r="F535" s="23">
        <v>67954520</v>
      </c>
      <c r="G535" s="23">
        <f t="shared" si="58"/>
        <v>23801618</v>
      </c>
      <c r="H535" s="23">
        <v>67932187</v>
      </c>
      <c r="I535" s="23">
        <v>44152902</v>
      </c>
      <c r="J535" s="23">
        <v>5479802</v>
      </c>
      <c r="K535" s="23">
        <v>5479802</v>
      </c>
      <c r="L535" s="24"/>
      <c r="M535" s="31">
        <f t="shared" si="56"/>
        <v>0.32492436511836292</v>
      </c>
      <c r="N535" s="31">
        <f t="shared" si="57"/>
        <v>4.0326255017718547E-2</v>
      </c>
    </row>
    <row r="536" spans="1:14" ht="45">
      <c r="A536" s="20" t="s">
        <v>56</v>
      </c>
      <c r="B536" s="21" t="s">
        <v>87</v>
      </c>
      <c r="C536" s="22" t="s">
        <v>18</v>
      </c>
      <c r="D536" s="80" t="s">
        <v>88</v>
      </c>
      <c r="E536" s="23">
        <v>52940962</v>
      </c>
      <c r="F536" s="23">
        <v>52940962</v>
      </c>
      <c r="G536" s="23">
        <f t="shared" si="58"/>
        <v>6157245</v>
      </c>
      <c r="H536" s="23">
        <v>0</v>
      </c>
      <c r="I536" s="23">
        <v>46783717</v>
      </c>
      <c r="J536" s="23">
        <v>9202517</v>
      </c>
      <c r="K536" s="23">
        <v>9202517</v>
      </c>
      <c r="L536" s="24"/>
      <c r="M536" s="31">
        <f t="shared" si="56"/>
        <v>0.88369601217295601</v>
      </c>
      <c r="N536" s="31">
        <f t="shared" si="57"/>
        <v>0.1738260252996536</v>
      </c>
    </row>
    <row r="537" spans="1:14" ht="22.5">
      <c r="A537" s="20" t="s">
        <v>56</v>
      </c>
      <c r="B537" s="21" t="s">
        <v>91</v>
      </c>
      <c r="C537" s="22" t="s">
        <v>20</v>
      </c>
      <c r="D537" s="80" t="s">
        <v>92</v>
      </c>
      <c r="E537" s="23">
        <v>4137288895</v>
      </c>
      <c r="F537" s="23">
        <v>3474442998</v>
      </c>
      <c r="G537" s="23">
        <f t="shared" si="58"/>
        <v>565941993</v>
      </c>
      <c r="H537" s="23">
        <v>662845897</v>
      </c>
      <c r="I537" s="23">
        <v>2908501005</v>
      </c>
      <c r="J537" s="23">
        <v>328782902</v>
      </c>
      <c r="K537" s="23">
        <v>328782902</v>
      </c>
      <c r="L537" s="24"/>
      <c r="M537" s="31">
        <f t="shared" si="56"/>
        <v>0.7029968365310395</v>
      </c>
      <c r="N537" s="31">
        <f t="shared" si="57"/>
        <v>7.94682001533277E-2</v>
      </c>
    </row>
    <row r="538" spans="1:14" ht="22.5">
      <c r="A538" s="20" t="s">
        <v>56</v>
      </c>
      <c r="B538" s="21" t="s">
        <v>91</v>
      </c>
      <c r="C538" s="22" t="s">
        <v>18</v>
      </c>
      <c r="D538" s="80" t="s">
        <v>92</v>
      </c>
      <c r="E538" s="23">
        <v>212915048</v>
      </c>
      <c r="F538" s="23">
        <v>184679965</v>
      </c>
      <c r="G538" s="23">
        <f t="shared" si="58"/>
        <v>57976012</v>
      </c>
      <c r="H538" s="23">
        <v>28235083</v>
      </c>
      <c r="I538" s="23">
        <v>126703953</v>
      </c>
      <c r="J538" s="23">
        <v>6067518</v>
      </c>
      <c r="K538" s="23">
        <v>6067518</v>
      </c>
      <c r="L538" s="24"/>
      <c r="M538" s="31">
        <f t="shared" si="56"/>
        <v>0.5950915831933119</v>
      </c>
      <c r="N538" s="31">
        <f t="shared" si="57"/>
        <v>2.8497365766275009E-2</v>
      </c>
    </row>
    <row r="539" spans="1:14" ht="33.75">
      <c r="A539" s="20" t="s">
        <v>56</v>
      </c>
      <c r="B539" s="21" t="s">
        <v>93</v>
      </c>
      <c r="C539" s="22" t="s">
        <v>23</v>
      </c>
      <c r="D539" s="80" t="s">
        <v>94</v>
      </c>
      <c r="E539" s="23">
        <v>239084080</v>
      </c>
      <c r="F539" s="23">
        <v>6000000</v>
      </c>
      <c r="G539" s="23">
        <f t="shared" si="58"/>
        <v>6000000</v>
      </c>
      <c r="H539" s="23">
        <v>233084080</v>
      </c>
      <c r="I539" s="23">
        <v>0</v>
      </c>
      <c r="J539" s="23">
        <v>0</v>
      </c>
      <c r="K539" s="23">
        <v>0</v>
      </c>
      <c r="L539" s="24"/>
      <c r="M539" s="31">
        <f t="shared" si="56"/>
        <v>0</v>
      </c>
      <c r="N539" s="31">
        <f t="shared" si="57"/>
        <v>0</v>
      </c>
    </row>
    <row r="540" spans="1:14" ht="56.25">
      <c r="A540" s="20" t="s">
        <v>56</v>
      </c>
      <c r="B540" s="21" t="s">
        <v>95</v>
      </c>
      <c r="C540" s="22" t="s">
        <v>22</v>
      </c>
      <c r="D540" s="80" t="s">
        <v>96</v>
      </c>
      <c r="E540" s="23">
        <v>492128872</v>
      </c>
      <c r="F540" s="23">
        <v>330131267</v>
      </c>
      <c r="G540" s="23">
        <f t="shared" si="58"/>
        <v>31526000</v>
      </c>
      <c r="H540" s="23">
        <v>161997605</v>
      </c>
      <c r="I540" s="23">
        <v>298605267</v>
      </c>
      <c r="J540" s="23">
        <v>24408000</v>
      </c>
      <c r="K540" s="23">
        <v>24408000</v>
      </c>
      <c r="L540" s="24"/>
      <c r="M540" s="31">
        <f t="shared" si="56"/>
        <v>0.60676234212082558</v>
      </c>
      <c r="N540" s="31">
        <f t="shared" si="57"/>
        <v>4.9596764970944437E-2</v>
      </c>
    </row>
    <row r="541" spans="1:14" ht="56.25">
      <c r="A541" s="20" t="s">
        <v>56</v>
      </c>
      <c r="B541" s="21" t="s">
        <v>95</v>
      </c>
      <c r="C541" s="22" t="s">
        <v>23</v>
      </c>
      <c r="D541" s="80" t="s">
        <v>96</v>
      </c>
      <c r="E541" s="23">
        <v>649356839</v>
      </c>
      <c r="F541" s="23">
        <v>597682994</v>
      </c>
      <c r="G541" s="23">
        <f t="shared" si="58"/>
        <v>345640603</v>
      </c>
      <c r="H541" s="23">
        <v>51673845</v>
      </c>
      <c r="I541" s="23">
        <v>252042391</v>
      </c>
      <c r="J541" s="23">
        <v>37941644</v>
      </c>
      <c r="K541" s="23">
        <v>37941644</v>
      </c>
      <c r="L541" s="24"/>
      <c r="M541" s="31">
        <f t="shared" si="56"/>
        <v>0.38814158235114854</v>
      </c>
      <c r="N541" s="31">
        <f t="shared" si="57"/>
        <v>5.8429574805787178E-2</v>
      </c>
    </row>
    <row r="542" spans="1:14" ht="56.25">
      <c r="A542" s="20" t="s">
        <v>56</v>
      </c>
      <c r="B542" s="21" t="s">
        <v>97</v>
      </c>
      <c r="C542" s="22" t="s">
        <v>23</v>
      </c>
      <c r="D542" s="80" t="s">
        <v>98</v>
      </c>
      <c r="E542" s="23">
        <v>485145051</v>
      </c>
      <c r="F542" s="23">
        <v>457961685</v>
      </c>
      <c r="G542" s="23">
        <f t="shared" si="58"/>
        <v>234483341</v>
      </c>
      <c r="H542" s="23">
        <v>27183366</v>
      </c>
      <c r="I542" s="23">
        <v>223478344</v>
      </c>
      <c r="J542" s="23">
        <v>3636794</v>
      </c>
      <c r="K542" s="23">
        <v>3636794</v>
      </c>
      <c r="L542" s="24"/>
      <c r="M542" s="31">
        <f t="shared" si="56"/>
        <v>0.460642324474624</v>
      </c>
      <c r="N542" s="31">
        <f t="shared" si="57"/>
        <v>7.4963023790590002E-3</v>
      </c>
    </row>
    <row r="543" spans="1:14" ht="67.5">
      <c r="A543" s="20" t="s">
        <v>56</v>
      </c>
      <c r="B543" s="21" t="s">
        <v>99</v>
      </c>
      <c r="C543" s="22" t="s">
        <v>23</v>
      </c>
      <c r="D543" s="80" t="s">
        <v>100</v>
      </c>
      <c r="E543" s="23">
        <v>1151004861</v>
      </c>
      <c r="F543" s="23">
        <v>70440168</v>
      </c>
      <c r="G543" s="23">
        <f t="shared" si="58"/>
        <v>5100168</v>
      </c>
      <c r="H543" s="23">
        <v>1080564693</v>
      </c>
      <c r="I543" s="23">
        <v>65340000</v>
      </c>
      <c r="J543" s="23">
        <v>5940000</v>
      </c>
      <c r="K543" s="23">
        <v>5940000</v>
      </c>
      <c r="L543" s="24"/>
      <c r="M543" s="31">
        <f t="shared" si="56"/>
        <v>5.6767788055414652E-2</v>
      </c>
      <c r="N543" s="31">
        <f t="shared" si="57"/>
        <v>5.1607080050376959E-3</v>
      </c>
    </row>
    <row r="544" spans="1:14" ht="33.75">
      <c r="A544" s="20" t="s">
        <v>56</v>
      </c>
      <c r="B544" s="21" t="s">
        <v>103</v>
      </c>
      <c r="C544" s="22" t="s">
        <v>18</v>
      </c>
      <c r="D544" s="80" t="s">
        <v>104</v>
      </c>
      <c r="E544" s="23">
        <v>630104253</v>
      </c>
      <c r="F544" s="23">
        <v>599178184</v>
      </c>
      <c r="G544" s="23">
        <f t="shared" si="58"/>
        <v>332241965</v>
      </c>
      <c r="H544" s="23">
        <v>30926069</v>
      </c>
      <c r="I544" s="23">
        <v>266936219</v>
      </c>
      <c r="J544" s="23">
        <v>34064389</v>
      </c>
      <c r="K544" s="23">
        <v>34064389</v>
      </c>
      <c r="L544" s="24"/>
      <c r="M544" s="31">
        <f t="shared" si="56"/>
        <v>0.42363818007748</v>
      </c>
      <c r="N544" s="31">
        <f t="shared" si="57"/>
        <v>5.4061512579569905E-2</v>
      </c>
    </row>
    <row r="545" spans="1:14" ht="33.75">
      <c r="A545" s="25" t="s">
        <v>56</v>
      </c>
      <c r="B545" s="26" t="s">
        <v>105</v>
      </c>
      <c r="C545" s="27" t="s">
        <v>18</v>
      </c>
      <c r="D545" s="84" t="s">
        <v>106</v>
      </c>
      <c r="E545" s="28">
        <v>48598115</v>
      </c>
      <c r="F545" s="28">
        <v>48598115</v>
      </c>
      <c r="G545" s="23">
        <f t="shared" si="58"/>
        <v>23833526</v>
      </c>
      <c r="H545" s="28">
        <v>0</v>
      </c>
      <c r="I545" s="28">
        <v>24764589</v>
      </c>
      <c r="J545" s="28">
        <v>5006589</v>
      </c>
      <c r="K545" s="28">
        <v>5006589</v>
      </c>
      <c r="L545" s="29"/>
      <c r="M545" s="32">
        <f t="shared" si="56"/>
        <v>0.50957920898783826</v>
      </c>
      <c r="N545" s="32">
        <f t="shared" si="57"/>
        <v>0.10302023031140199</v>
      </c>
    </row>
    <row r="546" spans="1:14" ht="20.100000000000001" customHeight="1">
      <c r="A546" s="47" t="s">
        <v>149</v>
      </c>
      <c r="B546" s="48"/>
      <c r="C546" s="52"/>
      <c r="D546" s="82"/>
      <c r="E546" s="49">
        <f>E533+E534+E535+E536+E537+E538+E539+E540+E541+E542+E543+E544+E545</f>
        <v>8349850755</v>
      </c>
      <c r="F546" s="49">
        <f t="shared" ref="F546:K546" si="60">F533+F534+F535+F536+F537+F538+F539+F540+F541+F542+F543+F544+F545</f>
        <v>5979478125</v>
      </c>
      <c r="G546" s="49">
        <f t="shared" si="60"/>
        <v>1705899785.28</v>
      </c>
      <c r="H546" s="49">
        <f t="shared" si="60"/>
        <v>2370372630</v>
      </c>
      <c r="I546" s="49">
        <f t="shared" si="60"/>
        <v>4273578339.7199998</v>
      </c>
      <c r="J546" s="49">
        <f t="shared" si="60"/>
        <v>476800107.72000003</v>
      </c>
      <c r="K546" s="49">
        <f t="shared" si="60"/>
        <v>476800107.72000003</v>
      </c>
      <c r="L546" s="50"/>
      <c r="M546" s="51">
        <f t="shared" si="56"/>
        <v>0.51181493719045523</v>
      </c>
      <c r="N546" s="51">
        <f t="shared" si="57"/>
        <v>5.710282994393473E-2</v>
      </c>
    </row>
    <row r="547" spans="1:14" ht="20.100000000000001" customHeight="1">
      <c r="A547" s="12" t="s">
        <v>115</v>
      </c>
      <c r="B547" s="13" t="s">
        <v>1</v>
      </c>
      <c r="C547" s="14" t="s">
        <v>1</v>
      </c>
      <c r="D547" s="85" t="s">
        <v>1</v>
      </c>
      <c r="E547" s="86">
        <f>E39+E55+E70+E88+E104+E118+E133+E150+E166+E181+E197+E212+E228+E242+E257+E273+E288+E304+E319+E333+E348+E362+E378+E394+E409+E425+E440+E456+E470+E486+E501+E516+E532+E546</f>
        <v>4962406838749</v>
      </c>
      <c r="F547" s="86">
        <f t="shared" ref="F547:K547" si="61">F39+F55+F70+F88+F104+F118+F133+F150+F166+F181+F197+F212+F228+F242+F257+F273+F288+F304+F319+F333+F348+F362+F378+F394+F409+F425+F440+F456+F470+F486+F501+F516+F532+F546</f>
        <v>4381153856746.9795</v>
      </c>
      <c r="G547" s="86">
        <f t="shared" si="61"/>
        <v>744622067094.70007</v>
      </c>
      <c r="H547" s="86">
        <f t="shared" si="61"/>
        <v>581252982002.02002</v>
      </c>
      <c r="I547" s="86">
        <f t="shared" si="61"/>
        <v>3636531789652.2798</v>
      </c>
      <c r="J547" s="86">
        <f t="shared" si="61"/>
        <v>1068355644929.4199</v>
      </c>
      <c r="K547" s="86">
        <f t="shared" si="61"/>
        <v>1067823568730.46</v>
      </c>
      <c r="L547" s="87"/>
      <c r="M547" s="88">
        <f t="shared" si="56"/>
        <v>0.73281613294105341</v>
      </c>
      <c r="N547" s="88">
        <f t="shared" si="57"/>
        <v>0.21528981392399246</v>
      </c>
    </row>
    <row r="548" spans="1:14" ht="20.100000000000001" customHeight="1">
      <c r="E548" s="5"/>
      <c r="F548" s="11"/>
      <c r="G548" s="78"/>
      <c r="H548" s="5"/>
      <c r="I548" s="5"/>
      <c r="J548" s="5"/>
      <c r="K548" s="5"/>
      <c r="L548" s="6"/>
      <c r="M548" s="6"/>
      <c r="N548" s="6"/>
    </row>
    <row r="549" spans="1:14">
      <c r="E549" s="5"/>
      <c r="F549" s="5"/>
      <c r="G549" s="5"/>
      <c r="H549" s="5"/>
      <c r="I549" s="5"/>
      <c r="J549" s="5"/>
      <c r="K549" s="5"/>
      <c r="L549" s="6"/>
      <c r="M549" s="6"/>
      <c r="N549" s="6"/>
    </row>
    <row r="550" spans="1:14">
      <c r="D550" s="4"/>
      <c r="E550" s="5"/>
      <c r="F550" s="5"/>
      <c r="G550" s="5"/>
      <c r="H550" s="5"/>
      <c r="I550" s="5"/>
      <c r="J550" s="5"/>
      <c r="K550" s="5"/>
      <c r="L550" s="6"/>
      <c r="M550" s="6"/>
      <c r="N550" s="6"/>
    </row>
    <row r="551" spans="1:14">
      <c r="E551" s="6"/>
      <c r="F551" s="33"/>
      <c r="G551" s="33"/>
      <c r="H551" s="33"/>
      <c r="I551" s="33"/>
      <c r="J551" s="33"/>
      <c r="K551" s="33"/>
      <c r="L551" s="6"/>
      <c r="M551" s="6"/>
      <c r="N551" s="6"/>
    </row>
    <row r="552" spans="1:14">
      <c r="E552" s="34"/>
      <c r="F552" s="34"/>
      <c r="G552" s="34"/>
      <c r="H552" s="34"/>
      <c r="I552" s="34"/>
      <c r="J552" s="34"/>
      <c r="K552" s="34"/>
      <c r="L552" s="6"/>
      <c r="M552" s="6"/>
      <c r="N552" s="6"/>
    </row>
    <row r="553" spans="1:14">
      <c r="E553" s="6"/>
      <c r="F553" s="34"/>
      <c r="G553" s="34"/>
      <c r="H553" s="34"/>
      <c r="I553" s="34"/>
      <c r="J553" s="34"/>
      <c r="K553" s="34"/>
      <c r="L553" s="6"/>
      <c r="M553" s="6"/>
      <c r="N553" s="6"/>
    </row>
    <row r="554" spans="1:14">
      <c r="E554" s="6"/>
      <c r="F554" s="34"/>
      <c r="G554" s="34"/>
      <c r="H554" s="34"/>
      <c r="I554" s="34"/>
      <c r="J554" s="34"/>
      <c r="K554" s="34"/>
      <c r="L554" s="6"/>
      <c r="M554" s="6"/>
      <c r="N554" s="6"/>
    </row>
    <row r="555" spans="1:14">
      <c r="E555" s="6"/>
      <c r="F555" s="6"/>
      <c r="G555" s="6"/>
      <c r="H555" s="6"/>
      <c r="I555" s="6"/>
      <c r="J555" s="6"/>
      <c r="K555" s="6"/>
      <c r="L555" s="6"/>
      <c r="M555" s="6"/>
      <c r="N555" s="6"/>
    </row>
    <row r="556" spans="1:14">
      <c r="E556" s="6"/>
      <c r="F556" s="6"/>
      <c r="G556" s="6"/>
      <c r="H556" s="6"/>
      <c r="I556" s="6"/>
      <c r="J556" s="6"/>
      <c r="K556" s="6"/>
      <c r="L556" s="6"/>
      <c r="M556" s="6"/>
      <c r="N556" s="6"/>
    </row>
    <row r="557" spans="1:14">
      <c r="E557" s="6"/>
      <c r="F557" s="6"/>
      <c r="G557" s="6"/>
      <c r="H557" s="6"/>
      <c r="I557" s="6"/>
      <c r="J557" s="6"/>
      <c r="K557" s="6"/>
      <c r="L557" s="6"/>
      <c r="M557" s="6"/>
      <c r="N557" s="6"/>
    </row>
    <row r="558" spans="1:14">
      <c r="E558" s="6"/>
      <c r="F558" s="6"/>
      <c r="G558" s="6"/>
      <c r="H558" s="6"/>
      <c r="I558" s="6"/>
      <c r="J558" s="6"/>
      <c r="K558" s="6"/>
      <c r="L558" s="6"/>
      <c r="M558" s="6"/>
      <c r="N558" s="6"/>
    </row>
    <row r="559" spans="1:14">
      <c r="E559" s="6"/>
      <c r="F559" s="6"/>
      <c r="G559" s="6"/>
      <c r="H559" s="6"/>
      <c r="I559" s="6"/>
      <c r="J559" s="6"/>
      <c r="K559" s="6"/>
      <c r="L559" s="6"/>
      <c r="M559" s="6"/>
      <c r="N559" s="6"/>
    </row>
    <row r="560" spans="1:14">
      <c r="E560" s="6"/>
      <c r="F560" s="6"/>
      <c r="G560" s="6"/>
      <c r="H560" s="6"/>
      <c r="I560" s="6"/>
      <c r="J560" s="6"/>
      <c r="K560" s="6"/>
      <c r="L560" s="6"/>
      <c r="M560" s="6"/>
      <c r="N560" s="6"/>
    </row>
    <row r="561" spans="5:14">
      <c r="E561" s="6"/>
      <c r="F561" s="6"/>
      <c r="G561" s="6"/>
      <c r="H561" s="6"/>
      <c r="I561" s="6"/>
      <c r="J561" s="6"/>
      <c r="K561" s="6"/>
      <c r="L561" s="6"/>
      <c r="M561" s="6"/>
      <c r="N561" s="6"/>
    </row>
    <row r="562" spans="5:14">
      <c r="E562" s="6"/>
      <c r="F562" s="6"/>
      <c r="G562" s="6"/>
      <c r="H562" s="6"/>
      <c r="I562" s="6"/>
      <c r="J562" s="6"/>
      <c r="K562" s="6"/>
      <c r="L562" s="6"/>
      <c r="M562" s="6"/>
      <c r="N562" s="6"/>
    </row>
    <row r="563" spans="5:14">
      <c r="E563" s="6"/>
      <c r="F563" s="6"/>
      <c r="G563" s="6"/>
      <c r="H563" s="6"/>
      <c r="I563" s="6"/>
      <c r="J563" s="6"/>
      <c r="K563" s="6"/>
      <c r="L563" s="6"/>
      <c r="M563" s="6"/>
      <c r="N563" s="6"/>
    </row>
    <row r="564" spans="5:14">
      <c r="E564" s="6"/>
      <c r="F564" s="6"/>
      <c r="G564" s="6"/>
      <c r="H564" s="6"/>
      <c r="I564" s="6"/>
      <c r="J564" s="6"/>
      <c r="K564" s="6"/>
      <c r="L564" s="6"/>
      <c r="M564" s="6"/>
      <c r="N564" s="6"/>
    </row>
    <row r="565" spans="5:14">
      <c r="E565" s="6"/>
      <c r="F565" s="6"/>
      <c r="G565" s="6"/>
      <c r="H565" s="6"/>
      <c r="I565" s="6"/>
      <c r="J565" s="6"/>
      <c r="K565" s="6"/>
      <c r="L565" s="6"/>
      <c r="M565" s="6"/>
      <c r="N565" s="6"/>
    </row>
    <row r="566" spans="5:14">
      <c r="E566" s="6"/>
      <c r="F566" s="6"/>
      <c r="G566" s="6"/>
      <c r="H566" s="6"/>
      <c r="I566" s="6"/>
      <c r="J566" s="6"/>
      <c r="K566" s="6"/>
      <c r="L566" s="6"/>
      <c r="M566" s="6"/>
      <c r="N566" s="6"/>
    </row>
    <row r="567" spans="5:14">
      <c r="E567" s="6"/>
      <c r="F567" s="6"/>
      <c r="G567" s="6"/>
      <c r="H567" s="6"/>
      <c r="I567" s="6"/>
      <c r="J567" s="6"/>
      <c r="K567" s="6"/>
      <c r="L567" s="6"/>
      <c r="M567" s="6"/>
      <c r="N567" s="6"/>
    </row>
    <row r="568" spans="5:14">
      <c r="E568" s="6"/>
      <c r="F568" s="6"/>
      <c r="G568" s="6"/>
      <c r="H568" s="6"/>
      <c r="I568" s="6"/>
      <c r="J568" s="6"/>
      <c r="K568" s="6"/>
      <c r="L568" s="6"/>
      <c r="M568" s="6"/>
      <c r="N568" s="6"/>
    </row>
    <row r="569" spans="5:14">
      <c r="E569" s="6"/>
      <c r="F569" s="6"/>
      <c r="G569" s="6"/>
      <c r="H569" s="6"/>
      <c r="I569" s="6"/>
      <c r="J569" s="6"/>
      <c r="K569" s="6"/>
      <c r="L569" s="6"/>
      <c r="M569" s="6"/>
      <c r="N569" s="6"/>
    </row>
    <row r="570" spans="5:14">
      <c r="E570" s="6"/>
      <c r="F570" s="6"/>
      <c r="G570" s="6"/>
      <c r="H570" s="6"/>
      <c r="I570" s="6"/>
      <c r="J570" s="6"/>
      <c r="K570" s="6"/>
      <c r="L570" s="6"/>
      <c r="M570" s="6"/>
      <c r="N570" s="6"/>
    </row>
    <row r="571" spans="5:14">
      <c r="E571" s="6"/>
      <c r="F571" s="6"/>
      <c r="G571" s="6"/>
      <c r="H571" s="6"/>
      <c r="I571" s="6"/>
      <c r="J571" s="6"/>
      <c r="K571" s="6"/>
      <c r="L571" s="6"/>
      <c r="M571" s="6"/>
      <c r="N571" s="6"/>
    </row>
    <row r="572" spans="5:14">
      <c r="E572" s="6"/>
      <c r="F572" s="6"/>
      <c r="G572" s="6"/>
      <c r="H572" s="6"/>
      <c r="I572" s="6"/>
      <c r="J572" s="6"/>
      <c r="K572" s="6"/>
      <c r="L572" s="6"/>
      <c r="M572" s="6"/>
      <c r="N572" s="6"/>
    </row>
    <row r="573" spans="5:14">
      <c r="E573" s="6"/>
      <c r="F573" s="6"/>
      <c r="G573" s="6"/>
      <c r="H573" s="6"/>
      <c r="I573" s="6"/>
      <c r="J573" s="6"/>
      <c r="K573" s="6"/>
      <c r="L573" s="6"/>
      <c r="M573" s="6"/>
      <c r="N573" s="6"/>
    </row>
    <row r="574" spans="5:14">
      <c r="E574" s="6"/>
      <c r="F574" s="6"/>
      <c r="G574" s="6"/>
      <c r="H574" s="6"/>
      <c r="I574" s="6"/>
      <c r="J574" s="6"/>
      <c r="K574" s="6"/>
      <c r="L574" s="6"/>
      <c r="M574" s="6"/>
      <c r="N574" s="6"/>
    </row>
    <row r="575" spans="5:14">
      <c r="E575" s="6"/>
      <c r="F575" s="6"/>
      <c r="G575" s="6"/>
      <c r="H575" s="6"/>
      <c r="I575" s="6"/>
      <c r="J575" s="6"/>
      <c r="K575" s="6"/>
      <c r="L575" s="6"/>
      <c r="M575" s="6"/>
      <c r="N575" s="6"/>
    </row>
    <row r="576" spans="5:14">
      <c r="E576" s="6"/>
      <c r="F576" s="6"/>
      <c r="G576" s="6"/>
      <c r="H576" s="6"/>
      <c r="I576" s="6"/>
      <c r="J576" s="6"/>
      <c r="K576" s="6"/>
      <c r="L576" s="6"/>
      <c r="M576" s="6"/>
      <c r="N576" s="6"/>
    </row>
    <row r="577" spans="5:14">
      <c r="E577" s="6"/>
      <c r="F577" s="6"/>
      <c r="G577" s="6"/>
      <c r="H577" s="6"/>
      <c r="I577" s="6"/>
      <c r="J577" s="6"/>
      <c r="K577" s="6"/>
      <c r="L577" s="6"/>
      <c r="M577" s="6"/>
      <c r="N577" s="6"/>
    </row>
    <row r="578" spans="5:14">
      <c r="E578" s="6"/>
      <c r="F578" s="6"/>
      <c r="G578" s="6"/>
      <c r="H578" s="6"/>
      <c r="I578" s="6"/>
      <c r="J578" s="6"/>
      <c r="K578" s="6"/>
      <c r="L578" s="6"/>
      <c r="M578" s="6"/>
      <c r="N578" s="6"/>
    </row>
    <row r="579" spans="5:14">
      <c r="E579" s="6"/>
      <c r="F579" s="6"/>
      <c r="G579" s="6"/>
      <c r="H579" s="6"/>
      <c r="I579" s="6"/>
      <c r="J579" s="6"/>
      <c r="K579" s="6"/>
      <c r="L579" s="6"/>
      <c r="M579" s="6"/>
      <c r="N579" s="6"/>
    </row>
    <row r="580" spans="5:14">
      <c r="E580" s="6"/>
      <c r="F580" s="6"/>
      <c r="G580" s="6"/>
      <c r="H580" s="6"/>
      <c r="I580" s="6"/>
      <c r="J580" s="6"/>
      <c r="K580" s="6"/>
      <c r="L580" s="6"/>
      <c r="M580" s="6"/>
      <c r="N580" s="6"/>
    </row>
    <row r="581" spans="5:14">
      <c r="E581" s="6"/>
      <c r="F581" s="6"/>
      <c r="G581" s="6"/>
      <c r="H581" s="6"/>
      <c r="I581" s="6"/>
      <c r="J581" s="6"/>
      <c r="K581" s="6"/>
      <c r="L581" s="6"/>
      <c r="M581" s="6"/>
      <c r="N581" s="6"/>
    </row>
    <row r="582" spans="5:14">
      <c r="E582" s="6"/>
      <c r="F582" s="6"/>
      <c r="G582" s="6"/>
      <c r="H582" s="6"/>
      <c r="I582" s="6"/>
      <c r="J582" s="6"/>
      <c r="K582" s="6"/>
      <c r="L582" s="6"/>
      <c r="M582" s="6"/>
      <c r="N582" s="6"/>
    </row>
    <row r="583" spans="5:14">
      <c r="E583" s="6"/>
      <c r="F583" s="6"/>
      <c r="G583" s="6"/>
      <c r="H583" s="6"/>
      <c r="I583" s="6"/>
      <c r="J583" s="6"/>
      <c r="K583" s="6"/>
      <c r="L583" s="6"/>
      <c r="M583" s="6"/>
      <c r="N583" s="6"/>
    </row>
    <row r="584" spans="5:14">
      <c r="E584" s="6"/>
      <c r="F584" s="6"/>
      <c r="G584" s="6"/>
      <c r="H584" s="6"/>
      <c r="I584" s="6"/>
      <c r="J584" s="6"/>
      <c r="K584" s="6"/>
      <c r="L584" s="6"/>
      <c r="M584" s="6"/>
      <c r="N584" s="6"/>
    </row>
    <row r="585" spans="5:14">
      <c r="E585" s="6"/>
      <c r="F585" s="6"/>
      <c r="G585" s="6"/>
      <c r="H585" s="6"/>
      <c r="I585" s="6"/>
      <c r="J585" s="6"/>
      <c r="K585" s="6"/>
      <c r="L585" s="6"/>
      <c r="M585" s="6"/>
      <c r="N585" s="6"/>
    </row>
    <row r="586" spans="5:14">
      <c r="E586" s="6"/>
      <c r="F586" s="6"/>
      <c r="G586" s="6"/>
      <c r="H586" s="6"/>
      <c r="I586" s="6"/>
      <c r="J586" s="6"/>
      <c r="K586" s="6"/>
      <c r="L586" s="6"/>
      <c r="M586" s="6"/>
      <c r="N586" s="6"/>
    </row>
    <row r="587" spans="5:14">
      <c r="E587" s="6"/>
      <c r="F587" s="6"/>
      <c r="G587" s="6"/>
      <c r="H587" s="6"/>
      <c r="I587" s="6"/>
      <c r="J587" s="6"/>
      <c r="K587" s="6"/>
      <c r="L587" s="6"/>
      <c r="M587" s="6"/>
      <c r="N587" s="6"/>
    </row>
    <row r="588" spans="5:14">
      <c r="E588" s="6"/>
      <c r="F588" s="6"/>
      <c r="G588" s="6"/>
      <c r="H588" s="6"/>
      <c r="I588" s="6"/>
      <c r="J588" s="6"/>
      <c r="K588" s="6"/>
      <c r="L588" s="6"/>
      <c r="M588" s="6"/>
      <c r="N588" s="6"/>
    </row>
    <row r="589" spans="5:14">
      <c r="E589" s="6"/>
      <c r="F589" s="6"/>
      <c r="G589" s="6"/>
      <c r="H589" s="6"/>
      <c r="I589" s="6"/>
      <c r="J589" s="6"/>
      <c r="K589" s="6"/>
      <c r="L589" s="6"/>
      <c r="M589" s="6"/>
      <c r="N589" s="6"/>
    </row>
    <row r="590" spans="5:14">
      <c r="E590" s="6"/>
      <c r="F590" s="6"/>
      <c r="G590" s="6"/>
      <c r="H590" s="6"/>
      <c r="I590" s="6"/>
      <c r="J590" s="6"/>
      <c r="K590" s="6"/>
      <c r="L590" s="6"/>
      <c r="M590" s="6"/>
      <c r="N590" s="6"/>
    </row>
    <row r="591" spans="5:14">
      <c r="E591" s="6"/>
      <c r="F591" s="6"/>
      <c r="G591" s="6"/>
      <c r="H591" s="6"/>
      <c r="I591" s="6"/>
      <c r="J591" s="6"/>
      <c r="K591" s="6"/>
      <c r="L591" s="6"/>
      <c r="M591" s="6"/>
      <c r="N591" s="6"/>
    </row>
    <row r="592" spans="5:14">
      <c r="E592" s="6"/>
      <c r="F592" s="6"/>
      <c r="G592" s="6"/>
      <c r="H592" s="6"/>
      <c r="I592" s="6"/>
      <c r="J592" s="6"/>
      <c r="K592" s="6"/>
      <c r="L592" s="6"/>
      <c r="M592" s="6"/>
      <c r="N592" s="6"/>
    </row>
    <row r="593" spans="5:14">
      <c r="E593" s="6"/>
      <c r="F593" s="6"/>
      <c r="G593" s="6"/>
      <c r="H593" s="6"/>
      <c r="I593" s="6"/>
      <c r="J593" s="6"/>
      <c r="K593" s="6"/>
      <c r="L593" s="6"/>
      <c r="M593" s="6"/>
      <c r="N593" s="6"/>
    </row>
    <row r="594" spans="5:14">
      <c r="E594" s="6"/>
      <c r="F594" s="6"/>
      <c r="G594" s="6"/>
      <c r="H594" s="6"/>
      <c r="I594" s="6"/>
      <c r="J594" s="6"/>
      <c r="K594" s="6"/>
      <c r="L594" s="6"/>
      <c r="M594" s="6"/>
      <c r="N594" s="6"/>
    </row>
    <row r="595" spans="5:14">
      <c r="E595" s="6"/>
      <c r="F595" s="6"/>
      <c r="G595" s="6"/>
      <c r="H595" s="6"/>
      <c r="I595" s="6"/>
      <c r="J595" s="6"/>
      <c r="K595" s="6"/>
      <c r="L595" s="6"/>
      <c r="M595" s="6"/>
      <c r="N595" s="6"/>
    </row>
    <row r="596" spans="5:14">
      <c r="E596" s="6"/>
      <c r="F596" s="6"/>
      <c r="G596" s="6"/>
      <c r="H596" s="6"/>
      <c r="I596" s="6"/>
      <c r="J596" s="6"/>
      <c r="K596" s="6"/>
      <c r="L596" s="6"/>
      <c r="M596" s="6"/>
      <c r="N596" s="6"/>
    </row>
    <row r="597" spans="5:14">
      <c r="E597" s="6"/>
      <c r="F597" s="6"/>
      <c r="G597" s="6"/>
      <c r="H597" s="6"/>
      <c r="I597" s="6"/>
      <c r="J597" s="6"/>
      <c r="K597" s="6"/>
      <c r="L597" s="6"/>
      <c r="M597" s="6"/>
      <c r="N597" s="6"/>
    </row>
    <row r="598" spans="5:14">
      <c r="E598" s="6"/>
      <c r="F598" s="6"/>
      <c r="G598" s="6"/>
      <c r="H598" s="6"/>
      <c r="I598" s="6"/>
      <c r="J598" s="6"/>
      <c r="K598" s="6"/>
      <c r="L598" s="6"/>
      <c r="M598" s="6"/>
      <c r="N598" s="6"/>
    </row>
    <row r="599" spans="5:14">
      <c r="E599" s="6"/>
      <c r="F599" s="6"/>
      <c r="G599" s="6"/>
      <c r="H599" s="6"/>
      <c r="I599" s="6"/>
      <c r="J599" s="6"/>
      <c r="K599" s="6"/>
      <c r="L599" s="6"/>
      <c r="M599" s="6"/>
      <c r="N599" s="6"/>
    </row>
    <row r="600" spans="5:14">
      <c r="E600" s="6"/>
      <c r="F600" s="6"/>
      <c r="G600" s="6"/>
      <c r="H600" s="6"/>
      <c r="I600" s="6"/>
      <c r="J600" s="6"/>
      <c r="K600" s="6"/>
      <c r="L600" s="6"/>
      <c r="M600" s="6"/>
      <c r="N600" s="6"/>
    </row>
    <row r="601" spans="5:14">
      <c r="E601" s="6"/>
      <c r="F601" s="6"/>
      <c r="G601" s="6"/>
      <c r="H601" s="6"/>
      <c r="I601" s="6"/>
      <c r="J601" s="6"/>
      <c r="K601" s="6"/>
      <c r="L601" s="6"/>
      <c r="M601" s="6"/>
      <c r="N601" s="6"/>
    </row>
    <row r="602" spans="5:14">
      <c r="E602" s="6"/>
      <c r="F602" s="6"/>
      <c r="G602" s="6"/>
      <c r="H602" s="6"/>
      <c r="I602" s="6"/>
      <c r="J602" s="6"/>
      <c r="K602" s="6"/>
      <c r="L602" s="6"/>
      <c r="M602" s="6"/>
      <c r="N602" s="6"/>
    </row>
    <row r="603" spans="5:14">
      <c r="E603" s="6"/>
      <c r="F603" s="6"/>
      <c r="G603" s="6"/>
      <c r="H603" s="6"/>
      <c r="I603" s="6"/>
      <c r="J603" s="6"/>
      <c r="K603" s="6"/>
      <c r="L603" s="6"/>
      <c r="M603" s="6"/>
      <c r="N603" s="6"/>
    </row>
    <row r="604" spans="5:14">
      <c r="E604" s="6"/>
      <c r="F604" s="6"/>
      <c r="G604" s="6"/>
      <c r="H604" s="6"/>
      <c r="I604" s="6"/>
      <c r="J604" s="6"/>
      <c r="K604" s="6"/>
      <c r="L604" s="6"/>
      <c r="M604" s="6"/>
      <c r="N604" s="6"/>
    </row>
    <row r="605" spans="5:14">
      <c r="E605" s="6"/>
      <c r="F605" s="6"/>
      <c r="G605" s="6"/>
      <c r="H605" s="6"/>
      <c r="I605" s="6"/>
      <c r="J605" s="6"/>
      <c r="K605" s="6"/>
      <c r="L605" s="6"/>
      <c r="M605" s="6"/>
      <c r="N605" s="6"/>
    </row>
    <row r="606" spans="5:14">
      <c r="E606" s="6"/>
      <c r="F606" s="6"/>
      <c r="G606" s="6"/>
      <c r="H606" s="6"/>
      <c r="I606" s="6"/>
      <c r="J606" s="6"/>
      <c r="K606" s="6"/>
      <c r="L606" s="6"/>
      <c r="M606" s="6"/>
      <c r="N606" s="6"/>
    </row>
    <row r="607" spans="5:14">
      <c r="E607" s="6"/>
      <c r="F607" s="6"/>
      <c r="G607" s="6"/>
      <c r="H607" s="6"/>
      <c r="I607" s="6"/>
      <c r="J607" s="6"/>
      <c r="K607" s="6"/>
      <c r="L607" s="6"/>
      <c r="M607" s="6"/>
      <c r="N607" s="6"/>
    </row>
    <row r="608" spans="5:14">
      <c r="E608" s="6"/>
      <c r="F608" s="6"/>
      <c r="G608" s="6"/>
      <c r="H608" s="6"/>
      <c r="I608" s="6"/>
      <c r="J608" s="6"/>
      <c r="K608" s="6"/>
      <c r="L608" s="6"/>
      <c r="M608" s="6"/>
      <c r="N608" s="6"/>
    </row>
    <row r="609" spans="5:14">
      <c r="E609" s="6"/>
      <c r="F609" s="6"/>
      <c r="G609" s="6"/>
      <c r="H609" s="6"/>
      <c r="I609" s="6"/>
      <c r="J609" s="6"/>
      <c r="K609" s="6"/>
      <c r="L609" s="6"/>
      <c r="M609" s="6"/>
      <c r="N609" s="6"/>
    </row>
    <row r="610" spans="5:14">
      <c r="E610" s="6"/>
      <c r="F610" s="6"/>
      <c r="G610" s="6"/>
      <c r="H610" s="6"/>
      <c r="I610" s="6"/>
      <c r="J610" s="6"/>
      <c r="K610" s="6"/>
      <c r="L610" s="6"/>
      <c r="M610" s="6"/>
      <c r="N610" s="6"/>
    </row>
    <row r="611" spans="5:14">
      <c r="E611" s="6"/>
      <c r="F611" s="6"/>
      <c r="G611" s="6"/>
      <c r="H611" s="6"/>
      <c r="I611" s="6"/>
      <c r="J611" s="6"/>
      <c r="K611" s="6"/>
      <c r="L611" s="6"/>
      <c r="M611" s="6"/>
      <c r="N611" s="6"/>
    </row>
    <row r="612" spans="5:14">
      <c r="E612" s="6"/>
      <c r="F612" s="6"/>
      <c r="G612" s="6"/>
      <c r="H612" s="6"/>
      <c r="I612" s="6"/>
      <c r="J612" s="6"/>
      <c r="K612" s="6"/>
      <c r="L612" s="6"/>
      <c r="M612" s="6"/>
      <c r="N612" s="6"/>
    </row>
    <row r="613" spans="5:14">
      <c r="E613" s="6"/>
      <c r="F613" s="6"/>
      <c r="G613" s="6"/>
      <c r="H613" s="6"/>
      <c r="I613" s="6"/>
      <c r="J613" s="6"/>
      <c r="K613" s="6"/>
      <c r="L613" s="6"/>
      <c r="M613" s="6"/>
      <c r="N613" s="6"/>
    </row>
    <row r="614" spans="5:14">
      <c r="E614" s="6"/>
      <c r="F614" s="6"/>
      <c r="G614" s="6"/>
      <c r="H614" s="6"/>
      <c r="I614" s="6"/>
      <c r="J614" s="6"/>
      <c r="K614" s="6"/>
      <c r="L614" s="6"/>
      <c r="M614" s="6"/>
      <c r="N614" s="6"/>
    </row>
    <row r="615" spans="5:14">
      <c r="E615" s="6"/>
      <c r="F615" s="6"/>
      <c r="G615" s="6"/>
      <c r="H615" s="6"/>
      <c r="I615" s="6"/>
      <c r="J615" s="6"/>
      <c r="K615" s="6"/>
      <c r="L615" s="6"/>
      <c r="M615" s="6"/>
      <c r="N615" s="6"/>
    </row>
    <row r="616" spans="5:14">
      <c r="E616" s="6"/>
      <c r="F616" s="6"/>
      <c r="G616" s="6"/>
      <c r="H616" s="6"/>
      <c r="I616" s="6"/>
      <c r="J616" s="6"/>
      <c r="K616" s="6"/>
      <c r="L616" s="6"/>
      <c r="M616" s="6"/>
      <c r="N616" s="6"/>
    </row>
    <row r="617" spans="5:14">
      <c r="E617" s="6"/>
      <c r="F617" s="6"/>
      <c r="G617" s="6"/>
      <c r="H617" s="6"/>
      <c r="I617" s="6"/>
      <c r="J617" s="6"/>
      <c r="K617" s="6"/>
      <c r="L617" s="6"/>
      <c r="M617" s="6"/>
      <c r="N617" s="6"/>
    </row>
    <row r="618" spans="5:14">
      <c r="E618" s="6"/>
      <c r="F618" s="6"/>
      <c r="G618" s="6"/>
      <c r="H618" s="6"/>
      <c r="I618" s="6"/>
      <c r="J618" s="6"/>
      <c r="K618" s="6"/>
      <c r="L618" s="6"/>
      <c r="M618" s="6"/>
      <c r="N618" s="6"/>
    </row>
    <row r="619" spans="5:14">
      <c r="E619" s="6"/>
      <c r="F619" s="6"/>
      <c r="G619" s="6"/>
      <c r="H619" s="6"/>
      <c r="I619" s="6"/>
      <c r="J619" s="6"/>
      <c r="K619" s="6"/>
      <c r="L619" s="6"/>
      <c r="M619" s="6"/>
      <c r="N619" s="6"/>
    </row>
    <row r="620" spans="5:14">
      <c r="E620" s="6"/>
      <c r="F620" s="6"/>
      <c r="G620" s="6"/>
      <c r="H620" s="6"/>
      <c r="I620" s="6"/>
      <c r="J620" s="6"/>
      <c r="K620" s="6"/>
      <c r="L620" s="6"/>
      <c r="M620" s="6"/>
      <c r="N620" s="6"/>
    </row>
    <row r="621" spans="5:14">
      <c r="E621" s="6"/>
      <c r="F621" s="6"/>
      <c r="G621" s="6"/>
      <c r="H621" s="6"/>
      <c r="I621" s="6"/>
      <c r="J621" s="6"/>
      <c r="K621" s="6"/>
      <c r="L621" s="6"/>
      <c r="M621" s="6"/>
      <c r="N621" s="6"/>
    </row>
    <row r="622" spans="5:14">
      <c r="E622" s="6"/>
      <c r="F622" s="6"/>
      <c r="G622" s="6"/>
      <c r="H622" s="6"/>
      <c r="I622" s="6"/>
      <c r="J622" s="6"/>
      <c r="K622" s="6"/>
      <c r="L622" s="6"/>
      <c r="M622" s="6"/>
      <c r="N622" s="6"/>
    </row>
    <row r="623" spans="5:14">
      <c r="E623" s="6"/>
      <c r="F623" s="6"/>
      <c r="G623" s="6"/>
      <c r="H623" s="6"/>
      <c r="I623" s="6"/>
      <c r="J623" s="6"/>
      <c r="K623" s="6"/>
      <c r="L623" s="6"/>
      <c r="M623" s="6"/>
      <c r="N623" s="6"/>
    </row>
    <row r="624" spans="5:14">
      <c r="E624" s="6"/>
      <c r="F624" s="6"/>
      <c r="G624" s="6"/>
      <c r="H624" s="6"/>
      <c r="I624" s="6"/>
      <c r="J624" s="6"/>
      <c r="K624" s="6"/>
      <c r="L624" s="6"/>
      <c r="M624" s="6"/>
      <c r="N624" s="6"/>
    </row>
    <row r="625" spans="5:14">
      <c r="E625" s="6"/>
      <c r="F625" s="6"/>
      <c r="G625" s="6"/>
      <c r="H625" s="6"/>
      <c r="I625" s="6"/>
      <c r="J625" s="6"/>
      <c r="K625" s="6"/>
      <c r="L625" s="6"/>
      <c r="M625" s="6"/>
      <c r="N625" s="6"/>
    </row>
    <row r="626" spans="5:14">
      <c r="E626" s="6"/>
      <c r="F626" s="6"/>
      <c r="G626" s="6"/>
      <c r="H626" s="6"/>
      <c r="I626" s="6"/>
      <c r="J626" s="6"/>
      <c r="K626" s="6"/>
      <c r="L626" s="6"/>
      <c r="M626" s="6"/>
      <c r="N626" s="6"/>
    </row>
    <row r="627" spans="5:14">
      <c r="E627" s="6"/>
      <c r="F627" s="6"/>
      <c r="G627" s="6"/>
      <c r="H627" s="6"/>
      <c r="I627" s="6"/>
      <c r="J627" s="6"/>
      <c r="K627" s="6"/>
      <c r="L627" s="6"/>
      <c r="M627" s="6"/>
      <c r="N627" s="6"/>
    </row>
    <row r="628" spans="5:14">
      <c r="E628" s="6"/>
      <c r="F628" s="6"/>
      <c r="G628" s="6"/>
      <c r="H628" s="6"/>
      <c r="I628" s="6"/>
      <c r="J628" s="6"/>
      <c r="K628" s="6"/>
      <c r="L628" s="6"/>
      <c r="M628" s="6"/>
      <c r="N628" s="6"/>
    </row>
    <row r="629" spans="5:14">
      <c r="E629" s="6"/>
      <c r="F629" s="6"/>
      <c r="G629" s="6"/>
      <c r="H629" s="6"/>
      <c r="I629" s="6"/>
      <c r="J629" s="6"/>
      <c r="K629" s="6"/>
      <c r="L629" s="6"/>
      <c r="M629" s="6"/>
      <c r="N629" s="6"/>
    </row>
    <row r="630" spans="5:14">
      <c r="E630" s="6"/>
      <c r="F630" s="6"/>
      <c r="G630" s="6"/>
      <c r="H630" s="6"/>
      <c r="I630" s="6"/>
      <c r="J630" s="6"/>
      <c r="K630" s="6"/>
      <c r="L630" s="6"/>
      <c r="M630" s="6"/>
      <c r="N630" s="6"/>
    </row>
    <row r="631" spans="5:14">
      <c r="E631" s="6"/>
      <c r="F631" s="6"/>
      <c r="G631" s="6"/>
      <c r="H631" s="6"/>
      <c r="I631" s="6"/>
      <c r="J631" s="6"/>
      <c r="K631" s="6"/>
      <c r="L631" s="6"/>
      <c r="M631" s="6"/>
      <c r="N631" s="6"/>
    </row>
    <row r="632" spans="5:14">
      <c r="E632" s="6"/>
      <c r="F632" s="6"/>
      <c r="G632" s="6"/>
      <c r="H632" s="6"/>
      <c r="I632" s="6"/>
      <c r="J632" s="6"/>
      <c r="K632" s="6"/>
      <c r="L632" s="6"/>
      <c r="M632" s="6"/>
      <c r="N632" s="6"/>
    </row>
    <row r="633" spans="5:14">
      <c r="E633" s="6"/>
      <c r="F633" s="6"/>
      <c r="G633" s="6"/>
      <c r="H633" s="6"/>
      <c r="I633" s="6"/>
      <c r="J633" s="6"/>
      <c r="K633" s="6"/>
      <c r="L633" s="6"/>
      <c r="M633" s="6"/>
      <c r="N633" s="6"/>
    </row>
    <row r="634" spans="5:14">
      <c r="E634" s="6"/>
      <c r="F634" s="6"/>
      <c r="G634" s="6"/>
      <c r="H634" s="6"/>
      <c r="I634" s="6"/>
      <c r="J634" s="6"/>
      <c r="K634" s="6"/>
      <c r="L634" s="6"/>
      <c r="M634" s="6"/>
      <c r="N634" s="6"/>
    </row>
    <row r="635" spans="5:14">
      <c r="E635" s="6"/>
      <c r="F635" s="6"/>
      <c r="G635" s="6"/>
      <c r="H635" s="6"/>
      <c r="I635" s="6"/>
      <c r="J635" s="6"/>
      <c r="K635" s="6"/>
      <c r="L635" s="6"/>
      <c r="M635" s="6"/>
      <c r="N635" s="6"/>
    </row>
    <row r="636" spans="5:14">
      <c r="E636" s="6"/>
      <c r="F636" s="6"/>
      <c r="G636" s="6"/>
      <c r="H636" s="6"/>
      <c r="I636" s="6"/>
      <c r="J636" s="6"/>
      <c r="K636" s="6"/>
      <c r="L636" s="6"/>
      <c r="M636" s="6"/>
      <c r="N636" s="6"/>
    </row>
    <row r="637" spans="5:14">
      <c r="E637" s="6"/>
      <c r="F637" s="6"/>
      <c r="G637" s="6"/>
      <c r="H637" s="6"/>
      <c r="I637" s="6"/>
      <c r="J637" s="6"/>
      <c r="K637" s="6"/>
      <c r="L637" s="6"/>
      <c r="M637" s="6"/>
      <c r="N637" s="6"/>
    </row>
    <row r="638" spans="5:14">
      <c r="E638" s="6"/>
      <c r="F638" s="6"/>
      <c r="G638" s="6"/>
      <c r="H638" s="6"/>
      <c r="I638" s="6"/>
      <c r="J638" s="6"/>
      <c r="K638" s="6"/>
      <c r="L638" s="6"/>
      <c r="M638" s="6"/>
      <c r="N638" s="6"/>
    </row>
    <row r="639" spans="5:14">
      <c r="E639" s="6"/>
      <c r="F639" s="6"/>
      <c r="G639" s="6"/>
      <c r="H639" s="6"/>
      <c r="I639" s="6"/>
      <c r="J639" s="6"/>
      <c r="K639" s="6"/>
      <c r="L639" s="6"/>
      <c r="M639" s="6"/>
      <c r="N639" s="6"/>
    </row>
    <row r="640" spans="5:14">
      <c r="E640" s="6"/>
      <c r="F640" s="6"/>
      <c r="G640" s="6"/>
      <c r="H640" s="6"/>
      <c r="I640" s="6"/>
      <c r="J640" s="6"/>
      <c r="K640" s="6"/>
      <c r="L640" s="6"/>
      <c r="M640" s="6"/>
      <c r="N640" s="6"/>
    </row>
    <row r="641" spans="5:14">
      <c r="E641" s="6"/>
      <c r="F641" s="6"/>
      <c r="G641" s="6"/>
      <c r="H641" s="6"/>
      <c r="I641" s="6"/>
      <c r="J641" s="6"/>
      <c r="K641" s="6"/>
      <c r="L641" s="6"/>
      <c r="M641" s="6"/>
      <c r="N641" s="6"/>
    </row>
    <row r="642" spans="5:14">
      <c r="E642" s="6"/>
      <c r="F642" s="6"/>
      <c r="G642" s="6"/>
      <c r="H642" s="6"/>
      <c r="I642" s="6"/>
      <c r="J642" s="6"/>
      <c r="K642" s="6"/>
      <c r="L642" s="6"/>
      <c r="M642" s="6"/>
      <c r="N642" s="6"/>
    </row>
    <row r="643" spans="5:14">
      <c r="E643" s="6"/>
      <c r="F643" s="6"/>
      <c r="G643" s="6"/>
      <c r="H643" s="6"/>
      <c r="I643" s="6"/>
      <c r="J643" s="6"/>
      <c r="K643" s="6"/>
      <c r="L643" s="6"/>
      <c r="M643" s="6"/>
      <c r="N643" s="6"/>
    </row>
    <row r="644" spans="5:14">
      <c r="E644" s="6"/>
      <c r="F644" s="6"/>
      <c r="G644" s="6"/>
      <c r="H644" s="6"/>
      <c r="I644" s="6"/>
      <c r="J644" s="6"/>
      <c r="K644" s="6"/>
      <c r="L644" s="6"/>
      <c r="M644" s="6"/>
      <c r="N644" s="6"/>
    </row>
    <row r="645" spans="5:14">
      <c r="E645" s="6"/>
      <c r="F645" s="6"/>
      <c r="G645" s="6"/>
      <c r="H645" s="6"/>
      <c r="I645" s="6"/>
      <c r="J645" s="6"/>
      <c r="K645" s="6"/>
      <c r="L645" s="6"/>
      <c r="M645" s="6"/>
      <c r="N645" s="6"/>
    </row>
    <row r="646" spans="5:14">
      <c r="E646" s="6"/>
      <c r="F646" s="6"/>
      <c r="G646" s="6"/>
      <c r="H646" s="6"/>
      <c r="I646" s="6"/>
      <c r="J646" s="6"/>
      <c r="K646" s="6"/>
      <c r="L646" s="6"/>
      <c r="M646" s="6"/>
      <c r="N646" s="6"/>
    </row>
    <row r="647" spans="5:14">
      <c r="E647" s="6"/>
      <c r="F647" s="6"/>
      <c r="G647" s="6"/>
      <c r="H647" s="6"/>
      <c r="I647" s="6"/>
      <c r="J647" s="6"/>
      <c r="K647" s="6"/>
      <c r="L647" s="6"/>
      <c r="M647" s="6"/>
      <c r="N647" s="6"/>
    </row>
    <row r="648" spans="5:14">
      <c r="E648" s="6"/>
      <c r="F648" s="6"/>
      <c r="G648" s="6"/>
      <c r="H648" s="6"/>
      <c r="I648" s="6"/>
      <c r="J648" s="6"/>
      <c r="K648" s="6"/>
      <c r="L648" s="6"/>
      <c r="M648" s="6"/>
      <c r="N648" s="6"/>
    </row>
    <row r="649" spans="5:14">
      <c r="E649" s="6"/>
      <c r="F649" s="6"/>
      <c r="G649" s="6"/>
      <c r="H649" s="6"/>
      <c r="I649" s="6"/>
      <c r="J649" s="6"/>
      <c r="K649" s="6"/>
      <c r="L649" s="6"/>
      <c r="M649" s="6"/>
      <c r="N649" s="6"/>
    </row>
    <row r="650" spans="5:14">
      <c r="E650" s="6"/>
      <c r="F650" s="6"/>
      <c r="G650" s="6"/>
      <c r="H650" s="6"/>
      <c r="I650" s="6"/>
      <c r="J650" s="6"/>
      <c r="K650" s="6"/>
      <c r="L650" s="6"/>
      <c r="M650" s="6"/>
      <c r="N650" s="6"/>
    </row>
    <row r="651" spans="5:14">
      <c r="E651" s="6"/>
      <c r="F651" s="6"/>
      <c r="G651" s="6"/>
      <c r="H651" s="6"/>
      <c r="I651" s="6"/>
      <c r="J651" s="6"/>
      <c r="K651" s="6"/>
      <c r="L651" s="6"/>
      <c r="M651" s="6"/>
      <c r="N651" s="6"/>
    </row>
    <row r="652" spans="5:14">
      <c r="E652" s="6"/>
      <c r="F652" s="6"/>
      <c r="G652" s="6"/>
      <c r="H652" s="6"/>
      <c r="I652" s="6"/>
      <c r="J652" s="6"/>
      <c r="K652" s="6"/>
      <c r="L652" s="6"/>
      <c r="M652" s="6"/>
      <c r="N652" s="6"/>
    </row>
    <row r="653" spans="5:14">
      <c r="E653" s="6"/>
      <c r="F653" s="6"/>
      <c r="G653" s="6"/>
      <c r="H653" s="6"/>
      <c r="I653" s="6"/>
      <c r="J653" s="6"/>
      <c r="K653" s="6"/>
      <c r="L653" s="6"/>
      <c r="M653" s="6"/>
      <c r="N653" s="6"/>
    </row>
    <row r="654" spans="5:14">
      <c r="E654" s="6"/>
      <c r="F654" s="6"/>
      <c r="G654" s="6"/>
      <c r="H654" s="6"/>
      <c r="I654" s="6"/>
      <c r="J654" s="6"/>
      <c r="K654" s="6"/>
      <c r="L654" s="6"/>
      <c r="M654" s="6"/>
      <c r="N654" s="6"/>
    </row>
    <row r="655" spans="5:14">
      <c r="E655" s="6"/>
      <c r="F655" s="6"/>
      <c r="G655" s="6"/>
      <c r="H655" s="6"/>
      <c r="I655" s="6"/>
      <c r="J655" s="6"/>
      <c r="K655" s="6"/>
      <c r="L655" s="6"/>
      <c r="M655" s="6"/>
      <c r="N655" s="6"/>
    </row>
    <row r="656" spans="5:14">
      <c r="E656" s="6"/>
      <c r="F656" s="6"/>
      <c r="G656" s="6"/>
      <c r="H656" s="6"/>
      <c r="I656" s="6"/>
      <c r="J656" s="6"/>
      <c r="K656" s="6"/>
      <c r="L656" s="6"/>
      <c r="M656" s="6"/>
      <c r="N656" s="6"/>
    </row>
    <row r="657" spans="5:14">
      <c r="E657" s="6"/>
      <c r="F657" s="6"/>
      <c r="G657" s="6"/>
      <c r="H657" s="6"/>
      <c r="I657" s="6"/>
      <c r="J657" s="6"/>
      <c r="K657" s="6"/>
      <c r="L657" s="6"/>
      <c r="M657" s="6"/>
      <c r="N657" s="6"/>
    </row>
    <row r="658" spans="5:14">
      <c r="E658" s="6"/>
      <c r="F658" s="6"/>
      <c r="G658" s="6"/>
      <c r="H658" s="6"/>
      <c r="I658" s="6"/>
      <c r="J658" s="6"/>
      <c r="K658" s="6"/>
      <c r="L658" s="6"/>
      <c r="M658" s="6"/>
      <c r="N658" s="6"/>
    </row>
    <row r="659" spans="5:14">
      <c r="E659" s="6"/>
      <c r="F659" s="6"/>
      <c r="G659" s="6"/>
      <c r="H659" s="6"/>
      <c r="I659" s="6"/>
      <c r="J659" s="6"/>
      <c r="K659" s="6"/>
      <c r="L659" s="6"/>
      <c r="M659" s="6"/>
      <c r="N659" s="6"/>
    </row>
    <row r="660" spans="5:14">
      <c r="E660" s="6"/>
      <c r="F660" s="6"/>
      <c r="G660" s="6"/>
      <c r="H660" s="6"/>
      <c r="I660" s="6"/>
      <c r="J660" s="6"/>
      <c r="K660" s="6"/>
      <c r="L660" s="6"/>
      <c r="M660" s="6"/>
      <c r="N660" s="6"/>
    </row>
    <row r="661" spans="5:14">
      <c r="E661" s="6"/>
      <c r="F661" s="6"/>
      <c r="G661" s="6"/>
      <c r="H661" s="6"/>
      <c r="I661" s="6"/>
      <c r="J661" s="6"/>
      <c r="K661" s="6"/>
      <c r="L661" s="6"/>
      <c r="M661" s="6"/>
      <c r="N661" s="6"/>
    </row>
    <row r="662" spans="5:14">
      <c r="E662" s="6"/>
      <c r="F662" s="6"/>
      <c r="G662" s="6"/>
      <c r="H662" s="6"/>
      <c r="I662" s="6"/>
      <c r="J662" s="6"/>
      <c r="K662" s="6"/>
      <c r="L662" s="6"/>
      <c r="M662" s="6"/>
      <c r="N662" s="6"/>
    </row>
    <row r="663" spans="5:14">
      <c r="E663" s="6"/>
      <c r="F663" s="6"/>
      <c r="G663" s="6"/>
      <c r="H663" s="6"/>
      <c r="I663" s="6"/>
      <c r="J663" s="6"/>
      <c r="K663" s="6"/>
      <c r="L663" s="6"/>
      <c r="M663" s="6"/>
      <c r="N663" s="6"/>
    </row>
    <row r="664" spans="5:14">
      <c r="E664" s="6"/>
      <c r="F664" s="6"/>
      <c r="G664" s="6"/>
      <c r="H664" s="6"/>
      <c r="I664" s="6"/>
      <c r="J664" s="6"/>
      <c r="K664" s="6"/>
      <c r="L664" s="6"/>
      <c r="M664" s="6"/>
      <c r="N664" s="6"/>
    </row>
    <row r="665" spans="5:14">
      <c r="E665" s="6"/>
      <c r="F665" s="6"/>
      <c r="G665" s="6"/>
      <c r="H665" s="6"/>
      <c r="I665" s="6"/>
      <c r="J665" s="6"/>
      <c r="K665" s="6"/>
      <c r="L665" s="6"/>
      <c r="M665" s="6"/>
      <c r="N665" s="6"/>
    </row>
    <row r="666" spans="5:14">
      <c r="E666" s="6"/>
      <c r="F666" s="6"/>
      <c r="G666" s="6"/>
      <c r="H666" s="6"/>
      <c r="I666" s="6"/>
      <c r="J666" s="6"/>
      <c r="K666" s="6"/>
      <c r="L666" s="6"/>
      <c r="M666" s="6"/>
      <c r="N666" s="6"/>
    </row>
    <row r="667" spans="5:14">
      <c r="E667" s="6"/>
      <c r="F667" s="6"/>
      <c r="G667" s="6"/>
      <c r="H667" s="6"/>
      <c r="I667" s="6"/>
      <c r="J667" s="6"/>
      <c r="K667" s="6"/>
      <c r="L667" s="6"/>
      <c r="M667" s="6"/>
      <c r="N667" s="6"/>
    </row>
    <row r="668" spans="5:14">
      <c r="E668" s="6"/>
      <c r="F668" s="6"/>
      <c r="G668" s="6"/>
      <c r="H668" s="6"/>
      <c r="I668" s="6"/>
      <c r="J668" s="6"/>
      <c r="K668" s="6"/>
      <c r="L668" s="6"/>
      <c r="M668" s="6"/>
      <c r="N668" s="6"/>
    </row>
    <row r="669" spans="5:14">
      <c r="E669" s="6"/>
      <c r="F669" s="6"/>
      <c r="G669" s="6"/>
      <c r="H669" s="6"/>
      <c r="I669" s="6"/>
      <c r="J669" s="6"/>
      <c r="K669" s="6"/>
      <c r="L669" s="6"/>
      <c r="M669" s="6"/>
      <c r="N669" s="6"/>
    </row>
    <row r="670" spans="5:14">
      <c r="E670" s="6"/>
      <c r="F670" s="6"/>
      <c r="G670" s="6"/>
      <c r="H670" s="6"/>
      <c r="I670" s="6"/>
      <c r="J670" s="6"/>
      <c r="K670" s="6"/>
      <c r="L670" s="6"/>
      <c r="M670" s="6"/>
      <c r="N670" s="6"/>
    </row>
    <row r="671" spans="5:14">
      <c r="E671" s="6"/>
      <c r="F671" s="6"/>
      <c r="G671" s="6"/>
      <c r="H671" s="6"/>
      <c r="I671" s="6"/>
      <c r="J671" s="6"/>
      <c r="K671" s="6"/>
      <c r="L671" s="6"/>
      <c r="M671" s="6"/>
      <c r="N671" s="6"/>
    </row>
    <row r="672" spans="5:14">
      <c r="E672" s="6"/>
      <c r="F672" s="6"/>
      <c r="G672" s="6"/>
      <c r="H672" s="6"/>
      <c r="I672" s="6"/>
      <c r="J672" s="6"/>
      <c r="K672" s="6"/>
      <c r="L672" s="6"/>
      <c r="M672" s="6"/>
      <c r="N672" s="6"/>
    </row>
    <row r="673" spans="5:14">
      <c r="E673" s="6"/>
      <c r="F673" s="6"/>
      <c r="G673" s="6"/>
      <c r="H673" s="6"/>
      <c r="I673" s="6"/>
      <c r="J673" s="6"/>
      <c r="K673" s="6"/>
      <c r="L673" s="6"/>
      <c r="M673" s="6"/>
      <c r="N673" s="6"/>
    </row>
    <row r="674" spans="5:14">
      <c r="E674" s="6"/>
      <c r="F674" s="6"/>
      <c r="G674" s="6"/>
      <c r="H674" s="6"/>
      <c r="I674" s="6"/>
      <c r="J674" s="6"/>
      <c r="K674" s="6"/>
      <c r="L674" s="6"/>
      <c r="M674" s="6"/>
      <c r="N674" s="6"/>
    </row>
    <row r="675" spans="5:14">
      <c r="E675" s="6"/>
      <c r="F675" s="6"/>
      <c r="G675" s="6"/>
      <c r="H675" s="6"/>
      <c r="I675" s="6"/>
      <c r="J675" s="6"/>
      <c r="K675" s="6"/>
      <c r="L675" s="6"/>
      <c r="M675" s="6"/>
      <c r="N675" s="6"/>
    </row>
    <row r="676" spans="5:14">
      <c r="E676" s="6"/>
      <c r="F676" s="6"/>
      <c r="G676" s="6"/>
      <c r="H676" s="6"/>
      <c r="I676" s="6"/>
      <c r="J676" s="6"/>
      <c r="K676" s="6"/>
      <c r="L676" s="6"/>
      <c r="M676" s="6"/>
      <c r="N676" s="6"/>
    </row>
    <row r="677" spans="5:14">
      <c r="E677" s="6"/>
      <c r="F677" s="6"/>
      <c r="G677" s="6"/>
      <c r="H677" s="6"/>
      <c r="I677" s="6"/>
      <c r="J677" s="6"/>
      <c r="K677" s="6"/>
      <c r="L677" s="6"/>
      <c r="M677" s="6"/>
      <c r="N677" s="6"/>
    </row>
    <row r="678" spans="5:14">
      <c r="E678" s="6"/>
      <c r="F678" s="6"/>
      <c r="G678" s="6"/>
      <c r="H678" s="6"/>
      <c r="I678" s="6"/>
      <c r="J678" s="6"/>
      <c r="K678" s="6"/>
      <c r="L678" s="6"/>
      <c r="M678" s="6"/>
      <c r="N678" s="6"/>
    </row>
    <row r="679" spans="5:14">
      <c r="E679" s="6"/>
      <c r="F679" s="6"/>
      <c r="G679" s="6"/>
      <c r="H679" s="6"/>
      <c r="I679" s="6"/>
      <c r="J679" s="6"/>
      <c r="K679" s="6"/>
      <c r="L679" s="6"/>
      <c r="M679" s="6"/>
      <c r="N679" s="6"/>
    </row>
    <row r="680" spans="5:14">
      <c r="E680" s="6"/>
      <c r="F680" s="6"/>
      <c r="G680" s="6"/>
      <c r="H680" s="6"/>
      <c r="I680" s="6"/>
      <c r="J680" s="6"/>
      <c r="K680" s="6"/>
      <c r="L680" s="6"/>
      <c r="M680" s="6"/>
      <c r="N680" s="6"/>
    </row>
    <row r="681" spans="5:14">
      <c r="E681" s="6"/>
      <c r="F681" s="6"/>
      <c r="G681" s="6"/>
      <c r="H681" s="6"/>
      <c r="I681" s="6"/>
      <c r="J681" s="6"/>
      <c r="K681" s="6"/>
      <c r="L681" s="6"/>
      <c r="M681" s="6"/>
      <c r="N681" s="6"/>
    </row>
    <row r="682" spans="5:14">
      <c r="E682" s="6"/>
      <c r="F682" s="6"/>
      <c r="G682" s="6"/>
      <c r="H682" s="6"/>
      <c r="I682" s="6"/>
      <c r="J682" s="6"/>
      <c r="K682" s="6"/>
      <c r="L682" s="6"/>
      <c r="M682" s="6"/>
      <c r="N682" s="6"/>
    </row>
    <row r="683" spans="5:14">
      <c r="E683" s="6"/>
      <c r="F683" s="6"/>
      <c r="G683" s="6"/>
      <c r="H683" s="6"/>
      <c r="I683" s="6"/>
      <c r="J683" s="6"/>
      <c r="K683" s="6"/>
      <c r="L683" s="6"/>
      <c r="M683" s="6"/>
      <c r="N683" s="6"/>
    </row>
    <row r="684" spans="5:14">
      <c r="E684" s="6"/>
      <c r="F684" s="6"/>
      <c r="G684" s="6"/>
      <c r="H684" s="6"/>
      <c r="I684" s="6"/>
      <c r="J684" s="6"/>
      <c r="K684" s="6"/>
      <c r="L684" s="6"/>
      <c r="M684" s="6"/>
      <c r="N684" s="6"/>
    </row>
    <row r="685" spans="5:14">
      <c r="E685" s="6"/>
      <c r="F685" s="6"/>
      <c r="G685" s="6"/>
      <c r="H685" s="6"/>
      <c r="I685" s="6"/>
      <c r="J685" s="6"/>
      <c r="K685" s="6"/>
      <c r="L685" s="6"/>
      <c r="M685" s="6"/>
      <c r="N685" s="6"/>
    </row>
    <row r="686" spans="5:14">
      <c r="E686" s="6"/>
      <c r="F686" s="6"/>
      <c r="G686" s="6"/>
      <c r="H686" s="6"/>
      <c r="I686" s="6"/>
      <c r="J686" s="6"/>
      <c r="K686" s="6"/>
      <c r="L686" s="6"/>
      <c r="M686" s="6"/>
      <c r="N686" s="6"/>
    </row>
    <row r="687" spans="5:14">
      <c r="E687" s="6"/>
      <c r="F687" s="6"/>
      <c r="G687" s="6"/>
      <c r="H687" s="6"/>
      <c r="I687" s="6"/>
      <c r="J687" s="6"/>
      <c r="K687" s="6"/>
      <c r="L687" s="6"/>
      <c r="M687" s="6"/>
      <c r="N687" s="6"/>
    </row>
    <row r="688" spans="5:14">
      <c r="E688" s="6"/>
      <c r="F688" s="6"/>
      <c r="G688" s="6"/>
      <c r="H688" s="6"/>
      <c r="I688" s="6"/>
      <c r="J688" s="6"/>
      <c r="K688" s="6"/>
      <c r="L688" s="6"/>
      <c r="M688" s="6"/>
      <c r="N688" s="6"/>
    </row>
    <row r="689" spans="5:14">
      <c r="E689" s="6"/>
      <c r="F689" s="6"/>
      <c r="G689" s="6"/>
      <c r="H689" s="6"/>
      <c r="I689" s="6"/>
      <c r="J689" s="6"/>
      <c r="K689" s="6"/>
      <c r="L689" s="6"/>
      <c r="M689" s="6"/>
      <c r="N689" s="6"/>
    </row>
    <row r="690" spans="5:14">
      <c r="E690" s="6"/>
      <c r="F690" s="6"/>
      <c r="G690" s="6"/>
      <c r="H690" s="6"/>
      <c r="I690" s="6"/>
      <c r="J690" s="6"/>
      <c r="K690" s="6"/>
      <c r="L690" s="6"/>
      <c r="M690" s="6"/>
      <c r="N690" s="6"/>
    </row>
    <row r="691" spans="5:14">
      <c r="E691" s="6"/>
      <c r="F691" s="6"/>
      <c r="G691" s="6"/>
      <c r="H691" s="6"/>
      <c r="I691" s="6"/>
      <c r="J691" s="6"/>
      <c r="K691" s="6"/>
      <c r="L691" s="6"/>
      <c r="M691" s="6"/>
      <c r="N691" s="6"/>
    </row>
    <row r="692" spans="5:14">
      <c r="E692" s="6"/>
      <c r="F692" s="6"/>
      <c r="G692" s="6"/>
      <c r="H692" s="6"/>
      <c r="I692" s="6"/>
      <c r="J692" s="6"/>
      <c r="K692" s="6"/>
      <c r="L692" s="6"/>
      <c r="M692" s="6"/>
      <c r="N692" s="6"/>
    </row>
    <row r="693" spans="5:14">
      <c r="E693" s="6"/>
      <c r="F693" s="6"/>
      <c r="G693" s="6"/>
      <c r="H693" s="6"/>
      <c r="I693" s="6"/>
      <c r="J693" s="6"/>
      <c r="K693" s="6"/>
      <c r="L693" s="6"/>
      <c r="M693" s="6"/>
      <c r="N693" s="6"/>
    </row>
    <row r="694" spans="5:14">
      <c r="E694" s="6"/>
      <c r="F694" s="6"/>
      <c r="G694" s="6"/>
      <c r="H694" s="6"/>
      <c r="I694" s="6"/>
      <c r="J694" s="6"/>
      <c r="K694" s="6"/>
      <c r="L694" s="6"/>
      <c r="M694" s="6"/>
      <c r="N694" s="6"/>
    </row>
    <row r="695" spans="5:14">
      <c r="E695" s="6"/>
      <c r="F695" s="6"/>
      <c r="G695" s="6"/>
      <c r="H695" s="6"/>
      <c r="I695" s="6"/>
      <c r="J695" s="6"/>
      <c r="K695" s="6"/>
      <c r="L695" s="6"/>
      <c r="M695" s="6"/>
      <c r="N695" s="6"/>
    </row>
    <row r="696" spans="5:14">
      <c r="E696" s="6"/>
      <c r="F696" s="6"/>
      <c r="G696" s="6"/>
      <c r="H696" s="6"/>
      <c r="I696" s="6"/>
      <c r="J696" s="6"/>
      <c r="K696" s="6"/>
      <c r="L696" s="6"/>
      <c r="M696" s="6"/>
      <c r="N696" s="6"/>
    </row>
    <row r="697" spans="5:14">
      <c r="E697" s="6"/>
      <c r="F697" s="6"/>
      <c r="G697" s="6"/>
      <c r="H697" s="6"/>
      <c r="I697" s="6"/>
      <c r="J697" s="6"/>
      <c r="K697" s="6"/>
      <c r="L697" s="6"/>
      <c r="M697" s="6"/>
      <c r="N697" s="6"/>
    </row>
    <row r="698" spans="5:14">
      <c r="E698" s="6"/>
      <c r="F698" s="6"/>
      <c r="G698" s="6"/>
      <c r="H698" s="6"/>
      <c r="I698" s="6"/>
      <c r="J698" s="6"/>
      <c r="K698" s="6"/>
      <c r="L698" s="6"/>
      <c r="M698" s="6"/>
      <c r="N698" s="6"/>
    </row>
    <row r="699" spans="5:14">
      <c r="E699" s="6"/>
      <c r="F699" s="6"/>
      <c r="G699" s="6"/>
      <c r="H699" s="6"/>
      <c r="I699" s="6"/>
      <c r="J699" s="6"/>
      <c r="K699" s="6"/>
      <c r="L699" s="6"/>
      <c r="M699" s="6"/>
      <c r="N699" s="6"/>
    </row>
    <row r="700" spans="5:14">
      <c r="E700" s="6"/>
      <c r="F700" s="6"/>
      <c r="G700" s="6"/>
      <c r="H700" s="6"/>
      <c r="I700" s="6"/>
      <c r="J700" s="6"/>
      <c r="K700" s="6"/>
      <c r="L700" s="6"/>
      <c r="M700" s="6"/>
      <c r="N700" s="6"/>
    </row>
    <row r="701" spans="5:14">
      <c r="E701" s="6"/>
      <c r="F701" s="6"/>
      <c r="G701" s="6"/>
      <c r="H701" s="6"/>
      <c r="I701" s="6"/>
      <c r="J701" s="6"/>
      <c r="K701" s="6"/>
      <c r="L701" s="6"/>
      <c r="M701" s="6"/>
      <c r="N701" s="6"/>
    </row>
    <row r="702" spans="5:14">
      <c r="E702" s="6"/>
      <c r="F702" s="6"/>
      <c r="G702" s="6"/>
      <c r="H702" s="6"/>
      <c r="I702" s="6"/>
      <c r="J702" s="6"/>
      <c r="K702" s="6"/>
      <c r="L702" s="6"/>
      <c r="M702" s="6"/>
      <c r="N702" s="6"/>
    </row>
    <row r="703" spans="5:14">
      <c r="E703" s="6"/>
      <c r="F703" s="6"/>
      <c r="G703" s="6"/>
      <c r="H703" s="6"/>
      <c r="I703" s="6"/>
      <c r="J703" s="6"/>
      <c r="K703" s="6"/>
      <c r="L703" s="6"/>
      <c r="M703" s="6"/>
      <c r="N703" s="6"/>
    </row>
    <row r="704" spans="5:14">
      <c r="E704" s="6"/>
      <c r="F704" s="6"/>
      <c r="G704" s="6"/>
      <c r="H704" s="6"/>
      <c r="I704" s="6"/>
      <c r="J704" s="6"/>
      <c r="K704" s="6"/>
      <c r="L704" s="6"/>
      <c r="M704" s="6"/>
      <c r="N704" s="6"/>
    </row>
    <row r="705" spans="5:14">
      <c r="E705" s="6"/>
      <c r="F705" s="6"/>
      <c r="G705" s="6"/>
      <c r="H705" s="6"/>
      <c r="I705" s="6"/>
      <c r="J705" s="6"/>
      <c r="K705" s="6"/>
      <c r="L705" s="6"/>
      <c r="M705" s="6"/>
      <c r="N705" s="6"/>
    </row>
    <row r="706" spans="5:14">
      <c r="E706" s="6"/>
      <c r="F706" s="6"/>
      <c r="G706" s="6"/>
      <c r="H706" s="6"/>
      <c r="I706" s="6"/>
      <c r="J706" s="6"/>
      <c r="K706" s="6"/>
      <c r="L706" s="6"/>
      <c r="M706" s="6"/>
      <c r="N706" s="6"/>
    </row>
    <row r="707" spans="5:14">
      <c r="E707" s="6"/>
      <c r="F707" s="6"/>
      <c r="G707" s="6"/>
      <c r="H707" s="6"/>
      <c r="I707" s="6"/>
      <c r="J707" s="6"/>
      <c r="K707" s="6"/>
      <c r="L707" s="6"/>
      <c r="M707" s="6"/>
      <c r="N707" s="6"/>
    </row>
    <row r="708" spans="5:14">
      <c r="E708" s="6"/>
      <c r="F708" s="6"/>
      <c r="G708" s="6"/>
      <c r="H708" s="6"/>
      <c r="I708" s="6"/>
      <c r="J708" s="6"/>
      <c r="K708" s="6"/>
      <c r="L708" s="6"/>
      <c r="M708" s="6"/>
      <c r="N708" s="6"/>
    </row>
    <row r="709" spans="5:14">
      <c r="E709" s="6"/>
      <c r="F709" s="6"/>
      <c r="G709" s="6"/>
      <c r="H709" s="6"/>
      <c r="I709" s="6"/>
      <c r="J709" s="6"/>
      <c r="K709" s="6"/>
      <c r="L709" s="6"/>
      <c r="M709" s="6"/>
      <c r="N709" s="6"/>
    </row>
    <row r="710" spans="5:14">
      <c r="E710" s="6"/>
      <c r="F710" s="6"/>
      <c r="G710" s="6"/>
      <c r="H710" s="6"/>
      <c r="I710" s="6"/>
      <c r="J710" s="6"/>
      <c r="K710" s="6"/>
      <c r="L710" s="6"/>
      <c r="M710" s="6"/>
      <c r="N710" s="6"/>
    </row>
    <row r="711" spans="5:14">
      <c r="E711" s="6"/>
      <c r="F711" s="6"/>
      <c r="G711" s="6"/>
      <c r="H711" s="6"/>
      <c r="I711" s="6"/>
      <c r="J711" s="6"/>
      <c r="K711" s="6"/>
      <c r="L711" s="6"/>
      <c r="M711" s="6"/>
      <c r="N711" s="6"/>
    </row>
    <row r="712" spans="5:14">
      <c r="E712" s="6"/>
      <c r="F712" s="6"/>
      <c r="G712" s="6"/>
      <c r="H712" s="6"/>
      <c r="I712" s="6"/>
      <c r="J712" s="6"/>
      <c r="K712" s="6"/>
      <c r="L712" s="6"/>
      <c r="M712" s="6"/>
      <c r="N712" s="6"/>
    </row>
    <row r="713" spans="5:14">
      <c r="E713" s="6"/>
      <c r="F713" s="6"/>
      <c r="G713" s="6"/>
      <c r="H713" s="6"/>
      <c r="I713" s="6"/>
      <c r="J713" s="6"/>
      <c r="K713" s="6"/>
      <c r="L713" s="6"/>
      <c r="M713" s="6"/>
      <c r="N713" s="6"/>
    </row>
    <row r="714" spans="5:14">
      <c r="E714" s="6"/>
      <c r="F714" s="6"/>
      <c r="G714" s="6"/>
      <c r="H714" s="6"/>
      <c r="I714" s="6"/>
      <c r="J714" s="6"/>
      <c r="K714" s="6"/>
      <c r="L714" s="6"/>
      <c r="M714" s="6"/>
      <c r="N714" s="6"/>
    </row>
    <row r="715" spans="5:14">
      <c r="E715" s="6"/>
      <c r="F715" s="6"/>
      <c r="G715" s="6"/>
      <c r="H715" s="6"/>
      <c r="I715" s="6"/>
      <c r="J715" s="6"/>
      <c r="K715" s="6"/>
      <c r="L715" s="6"/>
      <c r="M715" s="6"/>
      <c r="N715" s="6"/>
    </row>
    <row r="716" spans="5:14">
      <c r="E716" s="6"/>
      <c r="F716" s="6"/>
      <c r="G716" s="6"/>
      <c r="H716" s="6"/>
      <c r="I716" s="6"/>
      <c r="J716" s="6"/>
      <c r="K716" s="6"/>
      <c r="L716" s="6"/>
      <c r="M716" s="6"/>
      <c r="N716" s="6"/>
    </row>
    <row r="717" spans="5:14">
      <c r="E717" s="6"/>
      <c r="F717" s="6"/>
      <c r="G717" s="6"/>
      <c r="H717" s="6"/>
      <c r="I717" s="6"/>
      <c r="J717" s="6"/>
      <c r="K717" s="6"/>
      <c r="L717" s="6"/>
      <c r="M717" s="6"/>
      <c r="N717" s="6"/>
    </row>
    <row r="718" spans="5:14">
      <c r="E718" s="6"/>
      <c r="F718" s="6"/>
      <c r="G718" s="6"/>
      <c r="H718" s="6"/>
      <c r="I718" s="6"/>
      <c r="J718" s="6"/>
      <c r="K718" s="6"/>
      <c r="L718" s="6"/>
      <c r="M718" s="6"/>
      <c r="N718" s="6"/>
    </row>
    <row r="719" spans="5:14">
      <c r="E719" s="6"/>
      <c r="F719" s="6"/>
      <c r="G719" s="6"/>
      <c r="H719" s="6"/>
      <c r="I719" s="6"/>
      <c r="J719" s="6"/>
      <c r="K719" s="6"/>
      <c r="L719" s="6"/>
      <c r="M719" s="6"/>
      <c r="N719" s="6"/>
    </row>
    <row r="720" spans="5:14">
      <c r="E720" s="6"/>
      <c r="F720" s="6"/>
      <c r="G720" s="6"/>
      <c r="H720" s="6"/>
      <c r="I720" s="6"/>
      <c r="J720" s="6"/>
      <c r="K720" s="6"/>
      <c r="L720" s="6"/>
      <c r="M720" s="6"/>
      <c r="N720" s="6"/>
    </row>
    <row r="721" spans="5:14">
      <c r="E721" s="6"/>
      <c r="F721" s="6"/>
      <c r="G721" s="6"/>
      <c r="H721" s="6"/>
      <c r="I721" s="6"/>
      <c r="J721" s="6"/>
      <c r="K721" s="6"/>
      <c r="L721" s="6"/>
      <c r="M721" s="6"/>
      <c r="N721" s="6"/>
    </row>
    <row r="722" spans="5:14">
      <c r="E722" s="6"/>
      <c r="F722" s="6"/>
      <c r="G722" s="6"/>
      <c r="H722" s="6"/>
      <c r="I722" s="6"/>
      <c r="J722" s="6"/>
      <c r="K722" s="6"/>
      <c r="L722" s="6"/>
      <c r="M722" s="6"/>
      <c r="N722" s="6"/>
    </row>
    <row r="723" spans="5:14">
      <c r="E723" s="6"/>
      <c r="F723" s="6"/>
      <c r="G723" s="6"/>
      <c r="H723" s="6"/>
      <c r="I723" s="6"/>
      <c r="J723" s="6"/>
      <c r="K723" s="6"/>
      <c r="L723" s="6"/>
      <c r="M723" s="6"/>
      <c r="N723" s="6"/>
    </row>
    <row r="724" spans="5:14">
      <c r="E724" s="6"/>
      <c r="F724" s="6"/>
      <c r="G724" s="6"/>
      <c r="H724" s="6"/>
      <c r="I724" s="6"/>
      <c r="J724" s="6"/>
      <c r="K724" s="6"/>
      <c r="L724" s="6"/>
      <c r="M724" s="6"/>
      <c r="N724" s="6"/>
    </row>
    <row r="725" spans="5:14">
      <c r="E725" s="6"/>
      <c r="F725" s="6"/>
      <c r="G725" s="6"/>
      <c r="H725" s="6"/>
      <c r="I725" s="6"/>
      <c r="J725" s="6"/>
      <c r="K725" s="6"/>
      <c r="L725" s="6"/>
      <c r="M725" s="6"/>
      <c r="N725" s="6"/>
    </row>
    <row r="726" spans="5:14">
      <c r="E726" s="6"/>
      <c r="F726" s="6"/>
      <c r="G726" s="6"/>
      <c r="H726" s="6"/>
      <c r="I726" s="6"/>
      <c r="J726" s="6"/>
      <c r="K726" s="6"/>
      <c r="L726" s="6"/>
      <c r="M726" s="6"/>
      <c r="N726" s="6"/>
    </row>
    <row r="727" spans="5:14">
      <c r="E727" s="6"/>
      <c r="F727" s="6"/>
      <c r="G727" s="6"/>
      <c r="H727" s="6"/>
      <c r="I727" s="6"/>
      <c r="J727" s="6"/>
      <c r="K727" s="6"/>
      <c r="L727" s="6"/>
      <c r="M727" s="6"/>
      <c r="N727" s="6"/>
    </row>
    <row r="728" spans="5:14">
      <c r="E728" s="6"/>
      <c r="F728" s="6"/>
      <c r="G728" s="6"/>
      <c r="H728" s="6"/>
      <c r="I728" s="6"/>
      <c r="J728" s="6"/>
      <c r="K728" s="6"/>
      <c r="L728" s="6"/>
      <c r="M728" s="6"/>
      <c r="N728" s="6"/>
    </row>
    <row r="729" spans="5:14">
      <c r="E729" s="6"/>
      <c r="F729" s="6"/>
      <c r="G729" s="6"/>
      <c r="H729" s="6"/>
      <c r="I729" s="6"/>
      <c r="J729" s="6"/>
      <c r="K729" s="6"/>
      <c r="L729" s="6"/>
      <c r="M729" s="6"/>
      <c r="N729" s="6"/>
    </row>
    <row r="730" spans="5:14">
      <c r="E730" s="6"/>
      <c r="F730" s="6"/>
      <c r="G730" s="6"/>
      <c r="H730" s="6"/>
      <c r="I730" s="6"/>
      <c r="J730" s="6"/>
      <c r="K730" s="6"/>
      <c r="L730" s="6"/>
      <c r="M730" s="6"/>
      <c r="N730" s="6"/>
    </row>
    <row r="731" spans="5:14">
      <c r="E731" s="6"/>
      <c r="F731" s="6"/>
      <c r="G731" s="6"/>
      <c r="H731" s="6"/>
      <c r="I731" s="6"/>
      <c r="J731" s="6"/>
      <c r="K731" s="6"/>
      <c r="L731" s="6"/>
      <c r="M731" s="6"/>
      <c r="N731" s="6"/>
    </row>
    <row r="732" spans="5:14">
      <c r="E732" s="6"/>
      <c r="F732" s="6"/>
      <c r="G732" s="6"/>
      <c r="H732" s="6"/>
      <c r="I732" s="6"/>
      <c r="J732" s="6"/>
      <c r="K732" s="6"/>
      <c r="L732" s="6"/>
      <c r="M732" s="6"/>
      <c r="N732" s="6"/>
    </row>
    <row r="733" spans="5:14">
      <c r="E733" s="6"/>
      <c r="F733" s="6"/>
      <c r="G733" s="6"/>
      <c r="H733" s="6"/>
      <c r="I733" s="6"/>
      <c r="J733" s="6"/>
      <c r="K733" s="6"/>
      <c r="L733" s="6"/>
      <c r="M733" s="6"/>
      <c r="N733" s="6"/>
    </row>
    <row r="734" spans="5:14">
      <c r="E734" s="6"/>
      <c r="F734" s="6"/>
      <c r="G734" s="6"/>
      <c r="H734" s="6"/>
      <c r="I734" s="6"/>
      <c r="J734" s="6"/>
      <c r="K734" s="6"/>
      <c r="L734" s="6"/>
      <c r="M734" s="6"/>
      <c r="N734" s="6"/>
    </row>
    <row r="735" spans="5:14">
      <c r="E735" s="6"/>
      <c r="F735" s="6"/>
      <c r="G735" s="6"/>
      <c r="H735" s="6"/>
      <c r="I735" s="6"/>
      <c r="J735" s="6"/>
      <c r="K735" s="6"/>
      <c r="L735" s="6"/>
      <c r="M735" s="6"/>
      <c r="N735" s="6"/>
    </row>
    <row r="736" spans="5:14">
      <c r="E736" s="6"/>
      <c r="F736" s="6"/>
      <c r="G736" s="6"/>
      <c r="H736" s="6"/>
      <c r="I736" s="6"/>
      <c r="J736" s="6"/>
      <c r="K736" s="6"/>
      <c r="L736" s="6"/>
      <c r="M736" s="6"/>
      <c r="N736" s="6"/>
    </row>
    <row r="737" spans="5:14">
      <c r="E737" s="6"/>
      <c r="F737" s="6"/>
      <c r="G737" s="6"/>
      <c r="H737" s="6"/>
      <c r="I737" s="6"/>
      <c r="J737" s="6"/>
      <c r="K737" s="6"/>
      <c r="L737" s="6"/>
      <c r="M737" s="6"/>
      <c r="N737" s="6"/>
    </row>
    <row r="738" spans="5:14">
      <c r="E738" s="6"/>
      <c r="F738" s="6"/>
      <c r="G738" s="6"/>
      <c r="H738" s="6"/>
      <c r="I738" s="6"/>
      <c r="J738" s="6"/>
      <c r="K738" s="6"/>
      <c r="L738" s="6"/>
      <c r="M738" s="6"/>
      <c r="N738" s="6"/>
    </row>
    <row r="739" spans="5:14">
      <c r="E739" s="6"/>
      <c r="F739" s="6"/>
      <c r="G739" s="6"/>
      <c r="H739" s="6"/>
      <c r="I739" s="6"/>
      <c r="J739" s="6"/>
      <c r="K739" s="6"/>
      <c r="L739" s="6"/>
      <c r="M739" s="6"/>
      <c r="N739" s="6"/>
    </row>
    <row r="740" spans="5:14">
      <c r="E740" s="6"/>
      <c r="F740" s="6"/>
      <c r="G740" s="6"/>
      <c r="H740" s="6"/>
      <c r="I740" s="6"/>
      <c r="J740" s="6"/>
      <c r="K740" s="6"/>
      <c r="L740" s="6"/>
      <c r="M740" s="6"/>
      <c r="N740" s="6"/>
    </row>
    <row r="741" spans="5:14">
      <c r="E741" s="6"/>
      <c r="F741" s="6"/>
      <c r="G741" s="6"/>
      <c r="H741" s="6"/>
      <c r="I741" s="6"/>
      <c r="J741" s="6"/>
      <c r="K741" s="6"/>
      <c r="L741" s="6"/>
      <c r="M741" s="6"/>
      <c r="N741" s="6"/>
    </row>
    <row r="742" spans="5:14">
      <c r="E742" s="6"/>
      <c r="F742" s="6"/>
      <c r="G742" s="6"/>
      <c r="H742" s="6"/>
      <c r="I742" s="6"/>
      <c r="J742" s="6"/>
      <c r="K742" s="6"/>
      <c r="L742" s="6"/>
      <c r="M742" s="6"/>
      <c r="N742" s="6"/>
    </row>
    <row r="743" spans="5:14">
      <c r="E743" s="6"/>
      <c r="F743" s="6"/>
      <c r="G743" s="6"/>
      <c r="H743" s="6"/>
      <c r="I743" s="6"/>
      <c r="J743" s="6"/>
      <c r="K743" s="6"/>
      <c r="L743" s="6"/>
      <c r="M743" s="6"/>
      <c r="N743" s="6"/>
    </row>
    <row r="744" spans="5:14">
      <c r="E744" s="6"/>
      <c r="F744" s="6"/>
      <c r="G744" s="6"/>
      <c r="H744" s="6"/>
      <c r="I744" s="6"/>
      <c r="J744" s="6"/>
      <c r="K744" s="6"/>
      <c r="L744" s="6"/>
      <c r="M744" s="6"/>
      <c r="N744" s="6"/>
    </row>
    <row r="745" spans="5:14">
      <c r="E745" s="6"/>
      <c r="F745" s="6"/>
      <c r="G745" s="6"/>
      <c r="H745" s="6"/>
      <c r="I745" s="6"/>
      <c r="J745" s="6"/>
      <c r="K745" s="6"/>
      <c r="L745" s="6"/>
      <c r="M745" s="6"/>
      <c r="N745" s="6"/>
    </row>
    <row r="746" spans="5:14">
      <c r="E746" s="6"/>
      <c r="F746" s="6"/>
      <c r="G746" s="6"/>
      <c r="H746" s="6"/>
      <c r="I746" s="6"/>
      <c r="J746" s="6"/>
      <c r="K746" s="6"/>
      <c r="L746" s="6"/>
      <c r="M746" s="6"/>
      <c r="N746" s="6"/>
    </row>
    <row r="747" spans="5:14">
      <c r="E747" s="6"/>
      <c r="F747" s="6"/>
      <c r="G747" s="6"/>
      <c r="H747" s="6"/>
      <c r="I747" s="6"/>
      <c r="J747" s="6"/>
      <c r="K747" s="6"/>
      <c r="L747" s="6"/>
      <c r="M747" s="6"/>
      <c r="N747" s="6"/>
    </row>
    <row r="748" spans="5:14">
      <c r="E748" s="6"/>
      <c r="F748" s="6"/>
      <c r="G748" s="6"/>
      <c r="H748" s="6"/>
      <c r="I748" s="6"/>
      <c r="J748" s="6"/>
      <c r="K748" s="6"/>
      <c r="L748" s="6"/>
      <c r="M748" s="6"/>
      <c r="N748" s="6"/>
    </row>
    <row r="749" spans="5:14">
      <c r="E749" s="6"/>
      <c r="F749" s="6"/>
      <c r="G749" s="6"/>
      <c r="H749" s="6"/>
      <c r="I749" s="6"/>
      <c r="J749" s="6"/>
      <c r="K749" s="6"/>
      <c r="L749" s="6"/>
      <c r="M749" s="6"/>
      <c r="N749" s="6"/>
    </row>
    <row r="750" spans="5:14">
      <c r="E750" s="6"/>
      <c r="F750" s="6"/>
      <c r="G750" s="6"/>
      <c r="H750" s="6"/>
      <c r="I750" s="6"/>
      <c r="J750" s="6"/>
      <c r="K750" s="6"/>
      <c r="L750" s="6"/>
      <c r="M750" s="6"/>
      <c r="N750" s="6"/>
    </row>
    <row r="751" spans="5:14">
      <c r="E751" s="6"/>
      <c r="F751" s="6"/>
      <c r="G751" s="6"/>
      <c r="H751" s="6"/>
      <c r="I751" s="6"/>
      <c r="J751" s="6"/>
      <c r="K751" s="6"/>
      <c r="L751" s="6"/>
      <c r="M751" s="6"/>
      <c r="N751" s="6"/>
    </row>
    <row r="752" spans="5:14">
      <c r="E752" s="6"/>
      <c r="F752" s="6"/>
      <c r="G752" s="6"/>
      <c r="H752" s="6"/>
      <c r="I752" s="6"/>
      <c r="J752" s="6"/>
      <c r="K752" s="6"/>
      <c r="L752" s="6"/>
      <c r="M752" s="6"/>
      <c r="N752" s="6"/>
    </row>
    <row r="753" spans="5:14">
      <c r="E753" s="6"/>
      <c r="F753" s="6"/>
      <c r="G753" s="6"/>
      <c r="H753" s="6"/>
      <c r="I753" s="6"/>
      <c r="J753" s="6"/>
      <c r="K753" s="6"/>
      <c r="L753" s="6"/>
      <c r="M753" s="6"/>
      <c r="N753" s="6"/>
    </row>
    <row r="754" spans="5:14">
      <c r="E754" s="6"/>
      <c r="F754" s="6"/>
      <c r="G754" s="6"/>
      <c r="H754" s="6"/>
      <c r="I754" s="6"/>
      <c r="J754" s="6"/>
      <c r="K754" s="6"/>
      <c r="L754" s="6"/>
      <c r="M754" s="6"/>
      <c r="N754" s="6"/>
    </row>
    <row r="755" spans="5:14">
      <c r="E755" s="6"/>
      <c r="F755" s="6"/>
      <c r="G755" s="6"/>
      <c r="H755" s="6"/>
      <c r="I755" s="6"/>
      <c r="J755" s="6"/>
      <c r="K755" s="6"/>
      <c r="L755" s="6"/>
      <c r="M755" s="6"/>
      <c r="N755" s="6"/>
    </row>
    <row r="756" spans="5:14">
      <c r="E756" s="6"/>
      <c r="F756" s="6"/>
      <c r="G756" s="6"/>
      <c r="H756" s="6"/>
      <c r="I756" s="6"/>
      <c r="J756" s="6"/>
      <c r="K756" s="6"/>
      <c r="L756" s="6"/>
      <c r="M756" s="6"/>
      <c r="N756" s="6"/>
    </row>
    <row r="757" spans="5:14">
      <c r="E757" s="6"/>
      <c r="F757" s="6"/>
      <c r="G757" s="6"/>
      <c r="H757" s="6"/>
      <c r="I757" s="6"/>
      <c r="J757" s="6"/>
      <c r="K757" s="6"/>
      <c r="L757" s="6"/>
      <c r="M757" s="6"/>
      <c r="N757" s="6"/>
    </row>
    <row r="758" spans="5:14">
      <c r="E758" s="6"/>
      <c r="F758" s="6"/>
      <c r="G758" s="6"/>
      <c r="H758" s="6"/>
      <c r="I758" s="6"/>
      <c r="J758" s="6"/>
      <c r="K758" s="6"/>
      <c r="L758" s="6"/>
      <c r="M758" s="6"/>
      <c r="N758" s="6"/>
    </row>
    <row r="759" spans="5:14">
      <c r="E759" s="6"/>
      <c r="F759" s="6"/>
      <c r="G759" s="6"/>
      <c r="H759" s="6"/>
      <c r="I759" s="6"/>
      <c r="J759" s="6"/>
      <c r="K759" s="6"/>
      <c r="L759" s="6"/>
      <c r="M759" s="6"/>
      <c r="N759" s="6"/>
    </row>
    <row r="760" spans="5:14">
      <c r="E760" s="6"/>
      <c r="F760" s="6"/>
      <c r="G760" s="6"/>
      <c r="H760" s="6"/>
      <c r="I760" s="6"/>
      <c r="J760" s="6"/>
      <c r="K760" s="6"/>
      <c r="L760" s="6"/>
      <c r="M760" s="6"/>
      <c r="N760" s="6"/>
    </row>
    <row r="761" spans="5:14">
      <c r="E761" s="6"/>
      <c r="F761" s="6"/>
      <c r="G761" s="6"/>
      <c r="H761" s="6"/>
      <c r="I761" s="6"/>
      <c r="J761" s="6"/>
      <c r="K761" s="6"/>
      <c r="L761" s="6"/>
      <c r="M761" s="6"/>
      <c r="N761" s="6"/>
    </row>
    <row r="762" spans="5:14">
      <c r="E762" s="6"/>
      <c r="F762" s="6"/>
      <c r="G762" s="6"/>
      <c r="H762" s="6"/>
      <c r="I762" s="6"/>
      <c r="J762" s="6"/>
      <c r="K762" s="6"/>
      <c r="L762" s="6"/>
      <c r="M762" s="6"/>
      <c r="N762" s="6"/>
    </row>
    <row r="763" spans="5:14">
      <c r="E763" s="6"/>
      <c r="F763" s="6"/>
      <c r="G763" s="6"/>
      <c r="H763" s="6"/>
      <c r="I763" s="6"/>
      <c r="J763" s="6"/>
      <c r="K763" s="6"/>
      <c r="L763" s="6"/>
      <c r="M763" s="6"/>
      <c r="N763" s="6"/>
    </row>
    <row r="764" spans="5:14">
      <c r="E764" s="6"/>
      <c r="F764" s="6"/>
      <c r="G764" s="6"/>
      <c r="H764" s="6"/>
      <c r="I764" s="6"/>
      <c r="J764" s="6"/>
      <c r="K764" s="6"/>
      <c r="L764" s="6"/>
      <c r="M764" s="6"/>
      <c r="N764" s="6"/>
    </row>
    <row r="765" spans="5:14">
      <c r="E765" s="6"/>
      <c r="F765" s="6"/>
      <c r="G765" s="6"/>
      <c r="H765" s="6"/>
      <c r="I765" s="6"/>
      <c r="J765" s="6"/>
      <c r="K765" s="6"/>
      <c r="L765" s="6"/>
      <c r="M765" s="6"/>
      <c r="N765" s="6"/>
    </row>
    <row r="766" spans="5:14">
      <c r="E766" s="6"/>
      <c r="F766" s="6"/>
      <c r="G766" s="6"/>
      <c r="H766" s="6"/>
      <c r="I766" s="6"/>
      <c r="J766" s="6"/>
      <c r="K766" s="6"/>
      <c r="L766" s="6"/>
      <c r="M766" s="6"/>
      <c r="N766" s="6"/>
    </row>
    <row r="767" spans="5:14">
      <c r="E767" s="6"/>
      <c r="F767" s="6"/>
      <c r="G767" s="6"/>
      <c r="H767" s="6"/>
      <c r="I767" s="6"/>
      <c r="J767" s="6"/>
      <c r="K767" s="6"/>
      <c r="L767" s="6"/>
      <c r="M767" s="6"/>
      <c r="N767" s="6"/>
    </row>
    <row r="768" spans="5:14">
      <c r="E768" s="6"/>
      <c r="F768" s="6"/>
      <c r="G768" s="6"/>
      <c r="H768" s="6"/>
      <c r="I768" s="6"/>
      <c r="J768" s="6"/>
      <c r="K768" s="6"/>
      <c r="L768" s="6"/>
      <c r="M768" s="6"/>
      <c r="N768" s="6"/>
    </row>
    <row r="769" spans="5:14">
      <c r="E769" s="6"/>
      <c r="F769" s="6"/>
      <c r="G769" s="6"/>
      <c r="H769" s="6"/>
      <c r="I769" s="6"/>
      <c r="J769" s="6"/>
      <c r="K769" s="6"/>
      <c r="L769" s="6"/>
      <c r="M769" s="6"/>
      <c r="N769" s="6"/>
    </row>
    <row r="770" spans="5:14">
      <c r="E770" s="6"/>
      <c r="F770" s="6"/>
      <c r="G770" s="6"/>
      <c r="H770" s="6"/>
      <c r="I770" s="6"/>
      <c r="J770" s="6"/>
      <c r="K770" s="6"/>
      <c r="L770" s="6"/>
      <c r="M770" s="6"/>
      <c r="N770" s="6"/>
    </row>
    <row r="771" spans="5:14">
      <c r="E771" s="6"/>
      <c r="F771" s="6"/>
      <c r="G771" s="6"/>
      <c r="H771" s="6"/>
      <c r="I771" s="6"/>
      <c r="J771" s="6"/>
      <c r="K771" s="6"/>
      <c r="L771" s="6"/>
      <c r="M771" s="6"/>
      <c r="N771" s="6"/>
    </row>
    <row r="772" spans="5:14">
      <c r="E772" s="6"/>
      <c r="F772" s="6"/>
      <c r="G772" s="6"/>
      <c r="H772" s="6"/>
      <c r="I772" s="6"/>
      <c r="J772" s="6"/>
      <c r="K772" s="6"/>
      <c r="L772" s="6"/>
      <c r="M772" s="6"/>
      <c r="N772" s="6"/>
    </row>
    <row r="773" spans="5:14">
      <c r="E773" s="6"/>
      <c r="F773" s="6"/>
      <c r="G773" s="6"/>
      <c r="H773" s="6"/>
      <c r="I773" s="6"/>
      <c r="J773" s="6"/>
      <c r="K773" s="6"/>
      <c r="L773" s="6"/>
      <c r="M773" s="6"/>
      <c r="N773" s="6"/>
    </row>
    <row r="774" spans="5:14">
      <c r="E774" s="6"/>
      <c r="F774" s="6"/>
      <c r="G774" s="6"/>
      <c r="H774" s="6"/>
      <c r="I774" s="6"/>
      <c r="J774" s="6"/>
      <c r="K774" s="6"/>
      <c r="L774" s="6"/>
      <c r="M774" s="6"/>
      <c r="N774" s="6"/>
    </row>
    <row r="775" spans="5:14">
      <c r="E775" s="6"/>
      <c r="F775" s="6"/>
      <c r="G775" s="6"/>
      <c r="H775" s="6"/>
      <c r="I775" s="6"/>
      <c r="J775" s="6"/>
      <c r="K775" s="6"/>
      <c r="L775" s="6"/>
      <c r="M775" s="6"/>
      <c r="N775" s="6"/>
    </row>
    <row r="776" spans="5:14">
      <c r="E776" s="6"/>
      <c r="F776" s="6"/>
      <c r="G776" s="6"/>
      <c r="H776" s="6"/>
      <c r="I776" s="6"/>
      <c r="J776" s="6"/>
      <c r="K776" s="6"/>
      <c r="L776" s="6"/>
      <c r="M776" s="6"/>
      <c r="N776" s="6"/>
    </row>
    <row r="777" spans="5:14">
      <c r="E777" s="6"/>
      <c r="F777" s="6"/>
      <c r="G777" s="6"/>
      <c r="H777" s="6"/>
      <c r="I777" s="6"/>
      <c r="J777" s="6"/>
      <c r="K777" s="6"/>
      <c r="L777" s="6"/>
      <c r="M777" s="6"/>
      <c r="N777" s="6"/>
    </row>
    <row r="778" spans="5:14">
      <c r="E778" s="6"/>
      <c r="F778" s="6"/>
      <c r="G778" s="6"/>
      <c r="H778" s="6"/>
      <c r="I778" s="6"/>
      <c r="J778" s="6"/>
      <c r="K778" s="6"/>
      <c r="L778" s="6"/>
      <c r="M778" s="6"/>
      <c r="N778" s="6"/>
    </row>
    <row r="779" spans="5:14">
      <c r="E779" s="6"/>
      <c r="F779" s="6"/>
      <c r="G779" s="6"/>
      <c r="H779" s="6"/>
      <c r="I779" s="6"/>
      <c r="J779" s="6"/>
      <c r="K779" s="6"/>
      <c r="L779" s="6"/>
      <c r="M779" s="6"/>
      <c r="N779" s="6"/>
    </row>
    <row r="780" spans="5:14">
      <c r="E780" s="6"/>
      <c r="F780" s="6"/>
      <c r="G780" s="6"/>
      <c r="H780" s="6"/>
      <c r="I780" s="6"/>
      <c r="J780" s="6"/>
      <c r="K780" s="6"/>
      <c r="L780" s="6"/>
      <c r="M780" s="6"/>
      <c r="N780" s="6"/>
    </row>
    <row r="781" spans="5:14">
      <c r="E781" s="6"/>
      <c r="F781" s="6"/>
      <c r="G781" s="6"/>
      <c r="H781" s="6"/>
      <c r="I781" s="6"/>
      <c r="J781" s="6"/>
      <c r="K781" s="6"/>
      <c r="L781" s="6"/>
      <c r="M781" s="6"/>
      <c r="N781" s="6"/>
    </row>
    <row r="782" spans="5:14">
      <c r="E782" s="6"/>
      <c r="F782" s="6"/>
      <c r="G782" s="6"/>
      <c r="H782" s="6"/>
      <c r="I782" s="6"/>
      <c r="J782" s="6"/>
      <c r="K782" s="6"/>
      <c r="L782" s="6"/>
      <c r="M782" s="6"/>
      <c r="N782" s="6"/>
    </row>
    <row r="783" spans="5:14">
      <c r="E783" s="6"/>
      <c r="F783" s="6"/>
      <c r="G783" s="6"/>
      <c r="H783" s="6"/>
      <c r="I783" s="6"/>
      <c r="J783" s="6"/>
      <c r="K783" s="6"/>
      <c r="L783" s="6"/>
      <c r="M783" s="6"/>
      <c r="N783" s="6"/>
    </row>
    <row r="784" spans="5:14">
      <c r="E784" s="6"/>
      <c r="F784" s="6"/>
      <c r="G784" s="6"/>
      <c r="H784" s="6"/>
      <c r="I784" s="6"/>
      <c r="J784" s="6"/>
      <c r="K784" s="6"/>
      <c r="L784" s="6"/>
      <c r="M784" s="6"/>
      <c r="N784" s="6"/>
    </row>
    <row r="785" spans="5:14">
      <c r="E785" s="6"/>
      <c r="F785" s="6"/>
      <c r="G785" s="6"/>
      <c r="H785" s="6"/>
      <c r="I785" s="6"/>
      <c r="J785" s="6"/>
      <c r="K785" s="6"/>
      <c r="L785" s="6"/>
      <c r="M785" s="6"/>
      <c r="N785" s="6"/>
    </row>
    <row r="786" spans="5:14">
      <c r="E786" s="6"/>
      <c r="F786" s="6"/>
      <c r="G786" s="6"/>
      <c r="H786" s="6"/>
      <c r="I786" s="6"/>
      <c r="J786" s="6"/>
      <c r="K786" s="6"/>
      <c r="L786" s="6"/>
      <c r="M786" s="6"/>
      <c r="N786" s="6"/>
    </row>
    <row r="787" spans="5:14">
      <c r="E787" s="6"/>
      <c r="F787" s="6"/>
      <c r="G787" s="6"/>
      <c r="H787" s="6"/>
      <c r="I787" s="6"/>
      <c r="J787" s="6"/>
      <c r="K787" s="6"/>
      <c r="L787" s="6"/>
      <c r="M787" s="6"/>
      <c r="N787" s="6"/>
    </row>
    <row r="788" spans="5:14">
      <c r="E788" s="6"/>
      <c r="F788" s="6"/>
      <c r="G788" s="6"/>
      <c r="H788" s="6"/>
      <c r="I788" s="6"/>
      <c r="J788" s="6"/>
      <c r="K788" s="6"/>
      <c r="L788" s="6"/>
      <c r="M788" s="6"/>
      <c r="N788" s="6"/>
    </row>
    <row r="789" spans="5:14">
      <c r="E789" s="6"/>
      <c r="F789" s="6"/>
      <c r="G789" s="6"/>
      <c r="H789" s="6"/>
      <c r="I789" s="6"/>
      <c r="J789" s="6"/>
      <c r="K789" s="6"/>
      <c r="L789" s="6"/>
      <c r="M789" s="6"/>
      <c r="N789" s="6"/>
    </row>
    <row r="790" spans="5:14">
      <c r="E790" s="6"/>
      <c r="F790" s="6"/>
      <c r="G790" s="6"/>
      <c r="H790" s="6"/>
      <c r="I790" s="6"/>
      <c r="J790" s="6"/>
      <c r="K790" s="6"/>
      <c r="L790" s="6"/>
      <c r="M790" s="6"/>
      <c r="N790" s="6"/>
    </row>
    <row r="791" spans="5:14">
      <c r="E791" s="6"/>
      <c r="F791" s="6"/>
      <c r="G791" s="6"/>
      <c r="H791" s="6"/>
      <c r="I791" s="6"/>
      <c r="J791" s="6"/>
      <c r="K791" s="6"/>
      <c r="L791" s="6"/>
      <c r="M791" s="6"/>
      <c r="N791" s="6"/>
    </row>
    <row r="792" spans="5:14">
      <c r="E792" s="6"/>
      <c r="F792" s="6"/>
      <c r="G792" s="6"/>
      <c r="H792" s="6"/>
      <c r="I792" s="6"/>
      <c r="J792" s="6"/>
      <c r="K792" s="6"/>
      <c r="L792" s="6"/>
      <c r="M792" s="6"/>
      <c r="N792" s="6"/>
    </row>
    <row r="793" spans="5:14">
      <c r="E793" s="6"/>
      <c r="F793" s="6"/>
      <c r="G793" s="6"/>
      <c r="H793" s="6"/>
      <c r="I793" s="6"/>
      <c r="J793" s="6"/>
      <c r="K793" s="6"/>
      <c r="L793" s="6"/>
      <c r="M793" s="6"/>
      <c r="N793" s="6"/>
    </row>
    <row r="794" spans="5:14">
      <c r="E794" s="6"/>
      <c r="F794" s="6"/>
      <c r="G794" s="6"/>
      <c r="H794" s="6"/>
      <c r="I794" s="6"/>
      <c r="J794" s="6"/>
      <c r="K794" s="6"/>
      <c r="L794" s="6"/>
      <c r="M794" s="6"/>
      <c r="N794" s="6"/>
    </row>
    <row r="795" spans="5:14">
      <c r="E795" s="6"/>
      <c r="F795" s="6"/>
      <c r="G795" s="6"/>
      <c r="H795" s="6"/>
      <c r="I795" s="6"/>
      <c r="J795" s="6"/>
      <c r="K795" s="6"/>
      <c r="L795" s="6"/>
      <c r="M795" s="6"/>
      <c r="N795" s="6"/>
    </row>
    <row r="796" spans="5:14">
      <c r="E796" s="6"/>
      <c r="F796" s="6"/>
      <c r="G796" s="6"/>
      <c r="H796" s="6"/>
      <c r="I796" s="6"/>
      <c r="J796" s="6"/>
      <c r="K796" s="6"/>
      <c r="L796" s="6"/>
      <c r="M796" s="6"/>
      <c r="N796" s="6"/>
    </row>
    <row r="797" spans="5:14">
      <c r="E797" s="6"/>
      <c r="F797" s="6"/>
      <c r="G797" s="6"/>
      <c r="H797" s="6"/>
      <c r="I797" s="6"/>
      <c r="J797" s="6"/>
      <c r="K797" s="6"/>
      <c r="L797" s="6"/>
      <c r="M797" s="6"/>
      <c r="N797" s="6"/>
    </row>
    <row r="798" spans="5:14">
      <c r="E798" s="6"/>
      <c r="F798" s="6"/>
      <c r="G798" s="6"/>
      <c r="H798" s="6"/>
      <c r="I798" s="6"/>
      <c r="J798" s="6"/>
      <c r="K798" s="6"/>
      <c r="L798" s="6"/>
      <c r="M798" s="6"/>
      <c r="N798" s="6"/>
    </row>
    <row r="799" spans="5:14">
      <c r="E799" s="6"/>
      <c r="F799" s="6"/>
      <c r="G799" s="6"/>
      <c r="H799" s="6"/>
      <c r="I799" s="6"/>
      <c r="J799" s="6"/>
      <c r="K799" s="6"/>
      <c r="L799" s="6"/>
      <c r="M799" s="6"/>
      <c r="N799" s="6"/>
    </row>
    <row r="800" spans="5:14">
      <c r="E800" s="6"/>
      <c r="F800" s="6"/>
      <c r="G800" s="6"/>
      <c r="H800" s="6"/>
      <c r="I800" s="6"/>
      <c r="J800" s="6"/>
      <c r="K800" s="6"/>
      <c r="L800" s="6"/>
      <c r="M800" s="6"/>
      <c r="N800" s="6"/>
    </row>
    <row r="801" spans="5:14">
      <c r="E801" s="6"/>
      <c r="F801" s="6"/>
      <c r="G801" s="6"/>
      <c r="H801" s="6"/>
      <c r="I801" s="6"/>
      <c r="J801" s="6"/>
      <c r="K801" s="6"/>
      <c r="L801" s="6"/>
      <c r="M801" s="6"/>
      <c r="N801" s="6"/>
    </row>
    <row r="802" spans="5:14">
      <c r="E802" s="6"/>
      <c r="F802" s="6"/>
      <c r="G802" s="6"/>
      <c r="H802" s="6"/>
      <c r="I802" s="6"/>
      <c r="J802" s="6"/>
      <c r="K802" s="6"/>
      <c r="L802" s="6"/>
      <c r="M802" s="6"/>
      <c r="N802" s="6"/>
    </row>
    <row r="803" spans="5:14">
      <c r="E803" s="6"/>
      <c r="F803" s="6"/>
      <c r="G803" s="6"/>
      <c r="H803" s="6"/>
      <c r="I803" s="6"/>
      <c r="J803" s="6"/>
      <c r="K803" s="6"/>
      <c r="L803" s="6"/>
      <c r="M803" s="6"/>
      <c r="N803" s="6"/>
    </row>
    <row r="804" spans="5:14">
      <c r="E804" s="6"/>
      <c r="F804" s="6"/>
      <c r="G804" s="6"/>
      <c r="H804" s="6"/>
      <c r="I804" s="6"/>
      <c r="J804" s="6"/>
      <c r="K804" s="6"/>
      <c r="L804" s="6"/>
      <c r="M804" s="6"/>
      <c r="N804" s="6"/>
    </row>
    <row r="805" spans="5:14">
      <c r="E805" s="6"/>
      <c r="F805" s="6"/>
      <c r="G805" s="6"/>
      <c r="H805" s="6"/>
      <c r="I805" s="6"/>
      <c r="J805" s="6"/>
      <c r="K805" s="6"/>
      <c r="L805" s="6"/>
      <c r="M805" s="6"/>
      <c r="N805" s="6"/>
    </row>
    <row r="806" spans="5:14">
      <c r="E806" s="6"/>
      <c r="F806" s="6"/>
      <c r="G806" s="6"/>
      <c r="H806" s="6"/>
      <c r="I806" s="6"/>
      <c r="J806" s="6"/>
      <c r="K806" s="6"/>
      <c r="L806" s="6"/>
      <c r="M806" s="6"/>
      <c r="N806" s="6"/>
    </row>
    <row r="807" spans="5:14">
      <c r="E807" s="6"/>
      <c r="F807" s="6"/>
      <c r="G807" s="6"/>
      <c r="H807" s="6"/>
      <c r="I807" s="6"/>
      <c r="J807" s="6"/>
      <c r="K807" s="6"/>
      <c r="L807" s="6"/>
      <c r="M807" s="6"/>
      <c r="N807" s="6"/>
    </row>
    <row r="808" spans="5:14">
      <c r="E808" s="6"/>
      <c r="F808" s="6"/>
      <c r="G808" s="6"/>
      <c r="H808" s="6"/>
      <c r="I808" s="6"/>
      <c r="J808" s="6"/>
      <c r="K808" s="6"/>
      <c r="L808" s="6"/>
      <c r="M808" s="6"/>
      <c r="N808" s="6"/>
    </row>
    <row r="809" spans="5:14">
      <c r="E809" s="6"/>
      <c r="F809" s="6"/>
      <c r="G809" s="6"/>
      <c r="H809" s="6"/>
      <c r="I809" s="6"/>
      <c r="J809" s="6"/>
      <c r="K809" s="6"/>
      <c r="L809" s="6"/>
      <c r="M809" s="6"/>
      <c r="N809" s="6"/>
    </row>
    <row r="810" spans="5:14">
      <c r="E810" s="6"/>
      <c r="F810" s="6"/>
      <c r="G810" s="6"/>
      <c r="H810" s="6"/>
      <c r="I810" s="6"/>
      <c r="J810" s="6"/>
      <c r="K810" s="6"/>
      <c r="L810" s="6"/>
      <c r="M810" s="6"/>
      <c r="N810" s="6"/>
    </row>
    <row r="811" spans="5:14">
      <c r="E811" s="6"/>
      <c r="F811" s="6"/>
      <c r="G811" s="6"/>
      <c r="H811" s="6"/>
      <c r="I811" s="6"/>
      <c r="J811" s="6"/>
      <c r="K811" s="6"/>
      <c r="L811" s="6"/>
      <c r="M811" s="6"/>
      <c r="N811" s="6"/>
    </row>
    <row r="812" spans="5:14">
      <c r="E812" s="6"/>
      <c r="F812" s="6"/>
      <c r="G812" s="6"/>
      <c r="H812" s="6"/>
      <c r="I812" s="6"/>
      <c r="J812" s="6"/>
      <c r="K812" s="6"/>
      <c r="L812" s="6"/>
      <c r="M812" s="6"/>
      <c r="N812" s="6"/>
    </row>
    <row r="813" spans="5:14">
      <c r="E813" s="6"/>
      <c r="F813" s="6"/>
      <c r="G813" s="6"/>
      <c r="H813" s="6"/>
      <c r="I813" s="6"/>
      <c r="J813" s="6"/>
      <c r="K813" s="6"/>
      <c r="L813" s="6"/>
      <c r="M813" s="6"/>
      <c r="N813" s="6"/>
    </row>
    <row r="814" spans="5:14">
      <c r="E814" s="6"/>
      <c r="F814" s="6"/>
      <c r="G814" s="6"/>
      <c r="H814" s="6"/>
      <c r="I814" s="6"/>
      <c r="J814" s="6"/>
      <c r="K814" s="6"/>
      <c r="L814" s="6"/>
      <c r="M814" s="6"/>
      <c r="N814" s="6"/>
    </row>
    <row r="815" spans="5:14">
      <c r="E815" s="6"/>
      <c r="F815" s="6"/>
      <c r="G815" s="6"/>
      <c r="H815" s="6"/>
      <c r="I815" s="6"/>
      <c r="J815" s="6"/>
      <c r="K815" s="6"/>
      <c r="L815" s="6"/>
      <c r="M815" s="6"/>
      <c r="N815" s="6"/>
    </row>
    <row r="816" spans="5:14">
      <c r="E816" s="6"/>
      <c r="F816" s="6"/>
      <c r="G816" s="6"/>
      <c r="H816" s="6"/>
      <c r="I816" s="6"/>
      <c r="J816" s="6"/>
      <c r="K816" s="6"/>
      <c r="L816" s="6"/>
      <c r="M816" s="6"/>
      <c r="N816" s="6"/>
    </row>
    <row r="817" spans="5:14">
      <c r="E817" s="6"/>
      <c r="F817" s="6"/>
      <c r="G817" s="6"/>
      <c r="H817" s="6"/>
      <c r="I817" s="6"/>
      <c r="J817" s="6"/>
      <c r="K817" s="6"/>
      <c r="L817" s="6"/>
      <c r="M817" s="6"/>
      <c r="N817" s="6"/>
    </row>
    <row r="818" spans="5:14">
      <c r="E818" s="6"/>
      <c r="F818" s="6"/>
      <c r="G818" s="6"/>
      <c r="H818" s="6"/>
      <c r="I818" s="6"/>
      <c r="J818" s="6"/>
      <c r="K818" s="6"/>
      <c r="L818" s="6"/>
      <c r="M818" s="6"/>
      <c r="N818" s="6"/>
    </row>
    <row r="819" spans="5:14">
      <c r="E819" s="6"/>
      <c r="F819" s="6"/>
      <c r="G819" s="6"/>
      <c r="H819" s="6"/>
      <c r="I819" s="6"/>
      <c r="J819" s="6"/>
      <c r="K819" s="6"/>
      <c r="L819" s="6"/>
      <c r="M819" s="6"/>
      <c r="N819" s="6"/>
    </row>
    <row r="820" spans="5:14">
      <c r="E820" s="6"/>
      <c r="F820" s="6"/>
      <c r="G820" s="6"/>
      <c r="H820" s="6"/>
      <c r="I820" s="6"/>
      <c r="J820" s="6"/>
      <c r="K820" s="6"/>
      <c r="L820" s="6"/>
      <c r="M820" s="6"/>
      <c r="N820" s="6"/>
    </row>
    <row r="821" spans="5:14">
      <c r="E821" s="6"/>
      <c r="F821" s="6"/>
      <c r="G821" s="6"/>
      <c r="H821" s="6"/>
      <c r="I821" s="6"/>
      <c r="J821" s="6"/>
      <c r="K821" s="6"/>
      <c r="L821" s="6"/>
      <c r="M821" s="6"/>
      <c r="N821" s="6"/>
    </row>
    <row r="822" spans="5:14">
      <c r="E822" s="6"/>
      <c r="F822" s="6"/>
      <c r="G822" s="6"/>
      <c r="H822" s="6"/>
      <c r="I822" s="6"/>
      <c r="J822" s="6"/>
      <c r="K822" s="6"/>
      <c r="L822" s="6"/>
      <c r="M822" s="6"/>
      <c r="N822" s="6"/>
    </row>
    <row r="823" spans="5:14">
      <c r="E823" s="6"/>
      <c r="F823" s="6"/>
      <c r="G823" s="6"/>
      <c r="H823" s="6"/>
      <c r="I823" s="6"/>
      <c r="J823" s="6"/>
      <c r="K823" s="6"/>
      <c r="L823" s="6"/>
      <c r="M823" s="6"/>
      <c r="N823" s="6"/>
    </row>
    <row r="824" spans="5:14">
      <c r="E824" s="6"/>
      <c r="F824" s="6"/>
      <c r="G824" s="6"/>
      <c r="H824" s="6"/>
      <c r="I824" s="6"/>
      <c r="J824" s="6"/>
      <c r="K824" s="6"/>
      <c r="L824" s="6"/>
      <c r="M824" s="6"/>
      <c r="N824" s="6"/>
    </row>
    <row r="825" spans="5:14">
      <c r="E825" s="6"/>
      <c r="F825" s="6"/>
      <c r="G825" s="6"/>
      <c r="H825" s="6"/>
      <c r="I825" s="6"/>
      <c r="J825" s="6"/>
      <c r="K825" s="6"/>
      <c r="L825" s="6"/>
      <c r="M825" s="6"/>
      <c r="N825" s="6"/>
    </row>
    <row r="826" spans="5:14">
      <c r="E826" s="6"/>
      <c r="F826" s="6"/>
      <c r="G826" s="6"/>
      <c r="H826" s="6"/>
      <c r="I826" s="6"/>
      <c r="J826" s="6"/>
      <c r="K826" s="6"/>
      <c r="L826" s="6"/>
      <c r="M826" s="6"/>
      <c r="N826" s="6"/>
    </row>
    <row r="827" spans="5:14">
      <c r="E827" s="6"/>
      <c r="F827" s="6"/>
      <c r="G827" s="6"/>
      <c r="H827" s="6"/>
      <c r="I827" s="6"/>
      <c r="J827" s="6"/>
      <c r="K827" s="6"/>
      <c r="L827" s="6"/>
      <c r="M827" s="6"/>
      <c r="N827" s="6"/>
    </row>
    <row r="828" spans="5:14">
      <c r="E828" s="6"/>
      <c r="F828" s="6"/>
      <c r="G828" s="6"/>
      <c r="H828" s="6"/>
      <c r="I828" s="6"/>
      <c r="J828" s="6"/>
      <c r="K828" s="6"/>
      <c r="L828" s="6"/>
      <c r="M828" s="6"/>
      <c r="N828" s="6"/>
    </row>
    <row r="829" spans="5:14">
      <c r="E829" s="6"/>
      <c r="F829" s="6"/>
      <c r="G829" s="6"/>
      <c r="H829" s="6"/>
      <c r="I829" s="6"/>
      <c r="J829" s="6"/>
      <c r="K829" s="6"/>
      <c r="L829" s="6"/>
      <c r="M829" s="6"/>
      <c r="N829" s="6"/>
    </row>
    <row r="830" spans="5:14">
      <c r="E830" s="6"/>
      <c r="F830" s="6"/>
      <c r="G830" s="6"/>
      <c r="H830" s="6"/>
      <c r="I830" s="6"/>
      <c r="J830" s="6"/>
      <c r="K830" s="6"/>
      <c r="L830" s="6"/>
      <c r="M830" s="6"/>
      <c r="N830" s="6"/>
    </row>
    <row r="831" spans="5:14">
      <c r="E831" s="6"/>
      <c r="F831" s="6"/>
      <c r="G831" s="6"/>
      <c r="H831" s="6"/>
      <c r="I831" s="6"/>
      <c r="J831" s="6"/>
      <c r="K831" s="6"/>
      <c r="L831" s="6"/>
      <c r="M831" s="6"/>
      <c r="N831" s="6"/>
    </row>
    <row r="832" spans="5:14">
      <c r="E832" s="6"/>
      <c r="F832" s="6"/>
      <c r="G832" s="6"/>
      <c r="H832" s="6"/>
      <c r="I832" s="6"/>
      <c r="J832" s="6"/>
      <c r="K832" s="6"/>
      <c r="L832" s="6"/>
      <c r="M832" s="6"/>
      <c r="N832" s="6"/>
    </row>
    <row r="833" spans="5:14">
      <c r="E833" s="6"/>
      <c r="F833" s="6"/>
      <c r="G833" s="6"/>
      <c r="H833" s="6"/>
      <c r="I833" s="6"/>
      <c r="J833" s="6"/>
      <c r="K833" s="6"/>
      <c r="L833" s="6"/>
      <c r="M833" s="6"/>
      <c r="N833" s="6"/>
    </row>
    <row r="834" spans="5:14">
      <c r="E834" s="6"/>
      <c r="F834" s="6"/>
      <c r="G834" s="6"/>
      <c r="H834" s="6"/>
      <c r="I834" s="6"/>
      <c r="J834" s="6"/>
      <c r="K834" s="6"/>
      <c r="L834" s="6"/>
      <c r="M834" s="6"/>
      <c r="N834" s="6"/>
    </row>
    <row r="835" spans="5:14">
      <c r="E835" s="6"/>
      <c r="F835" s="6"/>
      <c r="G835" s="6"/>
      <c r="H835" s="6"/>
      <c r="I835" s="6"/>
      <c r="J835" s="6"/>
      <c r="K835" s="6"/>
      <c r="L835" s="6"/>
      <c r="M835" s="6"/>
      <c r="N835" s="6"/>
    </row>
    <row r="836" spans="5:14">
      <c r="E836" s="6"/>
      <c r="F836" s="6"/>
      <c r="G836" s="6"/>
      <c r="H836" s="6"/>
      <c r="I836" s="6"/>
      <c r="J836" s="6"/>
      <c r="K836" s="6"/>
      <c r="L836" s="6"/>
      <c r="M836" s="6"/>
      <c r="N836" s="6"/>
    </row>
    <row r="837" spans="5:14">
      <c r="E837" s="6"/>
      <c r="F837" s="6"/>
      <c r="G837" s="6"/>
      <c r="H837" s="6"/>
      <c r="I837" s="6"/>
      <c r="J837" s="6"/>
      <c r="K837" s="6"/>
      <c r="L837" s="6"/>
      <c r="M837" s="6"/>
      <c r="N837" s="6"/>
    </row>
    <row r="838" spans="5:14">
      <c r="E838" s="6"/>
      <c r="F838" s="6"/>
      <c r="G838" s="6"/>
      <c r="H838" s="6"/>
      <c r="I838" s="6"/>
      <c r="J838" s="6"/>
      <c r="K838" s="6"/>
      <c r="L838" s="6"/>
      <c r="M838" s="6"/>
      <c r="N838" s="6"/>
    </row>
    <row r="839" spans="5:14">
      <c r="E839" s="6"/>
      <c r="F839" s="6"/>
      <c r="G839" s="6"/>
      <c r="H839" s="6"/>
      <c r="I839" s="6"/>
      <c r="J839" s="6"/>
      <c r="K839" s="6"/>
      <c r="L839" s="6"/>
      <c r="M839" s="6"/>
      <c r="N839" s="6"/>
    </row>
    <row r="840" spans="5:14">
      <c r="E840" s="6"/>
      <c r="F840" s="6"/>
      <c r="G840" s="6"/>
      <c r="H840" s="6"/>
      <c r="I840" s="6"/>
      <c r="J840" s="6"/>
      <c r="K840" s="6"/>
      <c r="L840" s="6"/>
      <c r="M840" s="6"/>
      <c r="N840" s="6"/>
    </row>
    <row r="841" spans="5:14">
      <c r="E841" s="6"/>
      <c r="F841" s="6"/>
      <c r="G841" s="6"/>
      <c r="H841" s="6"/>
      <c r="I841" s="6"/>
      <c r="J841" s="6"/>
      <c r="K841" s="6"/>
      <c r="L841" s="6"/>
      <c r="M841" s="6"/>
      <c r="N841" s="6"/>
    </row>
    <row r="842" spans="5:14">
      <c r="E842" s="6"/>
      <c r="F842" s="6"/>
      <c r="G842" s="6"/>
      <c r="H842" s="6"/>
      <c r="I842" s="6"/>
      <c r="J842" s="6"/>
      <c r="K842" s="6"/>
      <c r="L842" s="6"/>
      <c r="M842" s="6"/>
      <c r="N842" s="6"/>
    </row>
    <row r="843" spans="5:14">
      <c r="E843" s="6"/>
      <c r="F843" s="6"/>
      <c r="G843" s="6"/>
      <c r="H843" s="6"/>
      <c r="I843" s="6"/>
      <c r="J843" s="6"/>
      <c r="K843" s="6"/>
      <c r="L843" s="6"/>
      <c r="M843" s="6"/>
      <c r="N843" s="6"/>
    </row>
    <row r="844" spans="5:14">
      <c r="E844" s="6"/>
      <c r="F844" s="6"/>
      <c r="G844" s="6"/>
      <c r="H844" s="6"/>
      <c r="I844" s="6"/>
      <c r="J844" s="6"/>
      <c r="K844" s="6"/>
      <c r="L844" s="6"/>
      <c r="M844" s="6"/>
      <c r="N844" s="6"/>
    </row>
    <row r="845" spans="5:14">
      <c r="E845" s="6"/>
      <c r="F845" s="6"/>
      <c r="G845" s="6"/>
      <c r="H845" s="6"/>
      <c r="I845" s="6"/>
      <c r="J845" s="6"/>
      <c r="K845" s="6"/>
      <c r="L845" s="6"/>
      <c r="M845" s="6"/>
      <c r="N845" s="6"/>
    </row>
    <row r="846" spans="5:14">
      <c r="E846" s="6"/>
      <c r="F846" s="6"/>
      <c r="G846" s="6"/>
      <c r="H846" s="6"/>
      <c r="I846" s="6"/>
      <c r="J846" s="6"/>
      <c r="K846" s="6"/>
      <c r="L846" s="6"/>
      <c r="M846" s="6"/>
      <c r="N846" s="6"/>
    </row>
    <row r="847" spans="5:14">
      <c r="E847" s="6"/>
      <c r="F847" s="6"/>
      <c r="G847" s="6"/>
      <c r="H847" s="6"/>
      <c r="I847" s="6"/>
      <c r="J847" s="6"/>
      <c r="K847" s="6"/>
      <c r="L847" s="6"/>
      <c r="M847" s="6"/>
      <c r="N847" s="6"/>
    </row>
    <row r="848" spans="5:14">
      <c r="E848" s="6"/>
      <c r="F848" s="6"/>
      <c r="G848" s="6"/>
      <c r="H848" s="6"/>
      <c r="I848" s="6"/>
      <c r="J848" s="6"/>
      <c r="K848" s="6"/>
      <c r="L848" s="6"/>
      <c r="M848" s="6"/>
      <c r="N848" s="6"/>
    </row>
    <row r="849" spans="5:14">
      <c r="E849" s="6"/>
      <c r="F849" s="6"/>
      <c r="G849" s="6"/>
      <c r="H849" s="6"/>
      <c r="I849" s="6"/>
      <c r="J849" s="6"/>
      <c r="K849" s="6"/>
      <c r="L849" s="6"/>
      <c r="M849" s="6"/>
      <c r="N849" s="6"/>
    </row>
    <row r="850" spans="5:14">
      <c r="E850" s="6"/>
      <c r="F850" s="6"/>
      <c r="G850" s="6"/>
      <c r="H850" s="6"/>
      <c r="I850" s="6"/>
      <c r="J850" s="6"/>
      <c r="K850" s="6"/>
      <c r="L850" s="6"/>
      <c r="M850" s="6"/>
      <c r="N850" s="6"/>
    </row>
    <row r="851" spans="5:14">
      <c r="E851" s="6"/>
      <c r="F851" s="6"/>
      <c r="G851" s="6"/>
      <c r="H851" s="6"/>
      <c r="I851" s="6"/>
      <c r="J851" s="6"/>
      <c r="K851" s="6"/>
      <c r="L851" s="6"/>
      <c r="M851" s="6"/>
      <c r="N851" s="6"/>
    </row>
    <row r="852" spans="5:14">
      <c r="E852" s="6"/>
      <c r="F852" s="6"/>
      <c r="G852" s="6"/>
      <c r="H852" s="6"/>
      <c r="I852" s="6"/>
      <c r="J852" s="6"/>
      <c r="K852" s="6"/>
      <c r="L852" s="6"/>
      <c r="M852" s="6"/>
      <c r="N852" s="6"/>
    </row>
    <row r="853" spans="5:14">
      <c r="E853" s="6"/>
      <c r="F853" s="6"/>
      <c r="G853" s="6"/>
      <c r="H853" s="6"/>
      <c r="I853" s="6"/>
      <c r="J853" s="6"/>
      <c r="K853" s="6"/>
      <c r="L853" s="6"/>
      <c r="M853" s="6"/>
      <c r="N853" s="6"/>
    </row>
    <row r="854" spans="5:14">
      <c r="E854" s="6"/>
      <c r="F854" s="6"/>
      <c r="G854" s="6"/>
      <c r="H854" s="6"/>
      <c r="I854" s="6"/>
      <c r="J854" s="6"/>
      <c r="K854" s="6"/>
      <c r="L854" s="6"/>
      <c r="M854" s="6"/>
      <c r="N854" s="6"/>
    </row>
    <row r="855" spans="5:14">
      <c r="E855" s="6"/>
      <c r="F855" s="6"/>
      <c r="G855" s="6"/>
      <c r="H855" s="6"/>
      <c r="I855" s="6"/>
      <c r="J855" s="6"/>
      <c r="K855" s="6"/>
      <c r="L855" s="6"/>
      <c r="M855" s="6"/>
      <c r="N855" s="6"/>
    </row>
    <row r="856" spans="5:14">
      <c r="E856" s="6"/>
      <c r="F856" s="6"/>
      <c r="G856" s="6"/>
      <c r="H856" s="6"/>
      <c r="I856" s="6"/>
      <c r="J856" s="6"/>
      <c r="K856" s="6"/>
      <c r="L856" s="6"/>
      <c r="M856" s="6"/>
      <c r="N856" s="6"/>
    </row>
    <row r="857" spans="5:14">
      <c r="E857" s="6"/>
      <c r="F857" s="6"/>
      <c r="G857" s="6"/>
      <c r="H857" s="6"/>
      <c r="I857" s="6"/>
      <c r="J857" s="6"/>
      <c r="K857" s="6"/>
      <c r="L857" s="6"/>
      <c r="M857" s="6"/>
      <c r="N857" s="6"/>
    </row>
    <row r="858" spans="5:14">
      <c r="E858" s="6"/>
      <c r="F858" s="6"/>
      <c r="G858" s="6"/>
      <c r="H858" s="6"/>
      <c r="I858" s="6"/>
      <c r="J858" s="6"/>
      <c r="K858" s="6"/>
      <c r="L858" s="6"/>
      <c r="M858" s="6"/>
      <c r="N858" s="6"/>
    </row>
    <row r="859" spans="5:14">
      <c r="E859" s="6"/>
      <c r="F859" s="6"/>
      <c r="G859" s="6"/>
      <c r="H859" s="6"/>
      <c r="I859" s="6"/>
      <c r="J859" s="6"/>
      <c r="K859" s="6"/>
      <c r="L859" s="6"/>
      <c r="M859" s="6"/>
      <c r="N859" s="6"/>
    </row>
    <row r="860" spans="5:14">
      <c r="E860" s="6"/>
      <c r="F860" s="6"/>
      <c r="G860" s="6"/>
      <c r="H860" s="6"/>
      <c r="I860" s="6"/>
      <c r="J860" s="6"/>
      <c r="K860" s="6"/>
      <c r="L860" s="6"/>
      <c r="M860" s="6"/>
      <c r="N860" s="6"/>
    </row>
    <row r="861" spans="5:14">
      <c r="E861" s="6"/>
      <c r="F861" s="6"/>
      <c r="G861" s="6"/>
      <c r="H861" s="6"/>
      <c r="I861" s="6"/>
      <c r="J861" s="6"/>
      <c r="K861" s="6"/>
      <c r="L861" s="6"/>
      <c r="M861" s="6"/>
      <c r="N861" s="6"/>
    </row>
    <row r="862" spans="5:14">
      <c r="E862" s="6"/>
      <c r="F862" s="6"/>
      <c r="G862" s="6"/>
      <c r="H862" s="6"/>
      <c r="I862" s="6"/>
      <c r="J862" s="6"/>
      <c r="K862" s="6"/>
      <c r="L862" s="6"/>
      <c r="M862" s="6"/>
      <c r="N862" s="6"/>
    </row>
    <row r="863" spans="5:14">
      <c r="E863" s="6"/>
      <c r="F863" s="6"/>
      <c r="G863" s="6"/>
      <c r="H863" s="6"/>
      <c r="I863" s="6"/>
      <c r="J863" s="6"/>
      <c r="K863" s="6"/>
      <c r="L863" s="6"/>
      <c r="M863" s="6"/>
      <c r="N863" s="6"/>
    </row>
    <row r="864" spans="5:14">
      <c r="E864" s="6"/>
      <c r="F864" s="6"/>
      <c r="G864" s="6"/>
      <c r="H864" s="6"/>
      <c r="I864" s="6"/>
      <c r="J864" s="6"/>
      <c r="K864" s="6"/>
      <c r="L864" s="6"/>
      <c r="M864" s="6"/>
      <c r="N864" s="6"/>
    </row>
    <row r="865" spans="5:14">
      <c r="E865" s="6"/>
      <c r="F865" s="6"/>
      <c r="G865" s="6"/>
      <c r="H865" s="6"/>
      <c r="I865" s="6"/>
      <c r="J865" s="6"/>
      <c r="K865" s="6"/>
      <c r="L865" s="6"/>
      <c r="M865" s="6"/>
      <c r="N865" s="6"/>
    </row>
    <row r="866" spans="5:14">
      <c r="E866" s="6"/>
      <c r="F866" s="6"/>
      <c r="G866" s="6"/>
      <c r="H866" s="6"/>
      <c r="I866" s="6"/>
      <c r="J866" s="6"/>
      <c r="K866" s="6"/>
      <c r="L866" s="6"/>
      <c r="M866" s="6"/>
      <c r="N866" s="6"/>
    </row>
    <row r="867" spans="5:14">
      <c r="E867" s="6"/>
      <c r="F867" s="6"/>
      <c r="G867" s="6"/>
      <c r="H867" s="6"/>
      <c r="I867" s="6"/>
      <c r="J867" s="6"/>
      <c r="K867" s="6"/>
      <c r="L867" s="6"/>
      <c r="M867" s="6"/>
      <c r="N867" s="6"/>
    </row>
    <row r="868" spans="5:14">
      <c r="E868" s="6"/>
      <c r="F868" s="6"/>
      <c r="G868" s="6"/>
      <c r="H868" s="6"/>
      <c r="I868" s="6"/>
      <c r="J868" s="6"/>
      <c r="K868" s="6"/>
      <c r="L868" s="6"/>
      <c r="M868" s="6"/>
      <c r="N868" s="6"/>
    </row>
    <row r="869" spans="5:14">
      <c r="E869" s="6"/>
      <c r="F869" s="6"/>
      <c r="G869" s="6"/>
      <c r="H869" s="6"/>
      <c r="I869" s="6"/>
      <c r="J869" s="6"/>
      <c r="K869" s="6"/>
      <c r="L869" s="6"/>
      <c r="M869" s="6"/>
      <c r="N869" s="6"/>
    </row>
    <row r="870" spans="5:14">
      <c r="E870" s="6"/>
      <c r="F870" s="6"/>
      <c r="G870" s="6"/>
      <c r="H870" s="6"/>
      <c r="I870" s="6"/>
      <c r="J870" s="6"/>
      <c r="K870" s="6"/>
      <c r="L870" s="6"/>
      <c r="M870" s="6"/>
      <c r="N870" s="6"/>
    </row>
    <row r="871" spans="5:14">
      <c r="E871" s="6"/>
      <c r="F871" s="6"/>
      <c r="G871" s="6"/>
      <c r="H871" s="6"/>
      <c r="I871" s="6"/>
      <c r="J871" s="6"/>
      <c r="K871" s="6"/>
      <c r="L871" s="6"/>
      <c r="M871" s="6"/>
      <c r="N871" s="6"/>
    </row>
    <row r="872" spans="5:14">
      <c r="E872" s="6"/>
      <c r="F872" s="6"/>
      <c r="G872" s="6"/>
      <c r="H872" s="6"/>
      <c r="I872" s="6"/>
      <c r="J872" s="6"/>
      <c r="K872" s="6"/>
      <c r="L872" s="6"/>
      <c r="M872" s="6"/>
      <c r="N872" s="6"/>
    </row>
    <row r="873" spans="5:14">
      <c r="E873" s="6"/>
      <c r="F873" s="6"/>
      <c r="G873" s="6"/>
      <c r="H873" s="6"/>
      <c r="I873" s="6"/>
      <c r="J873" s="6"/>
      <c r="K873" s="6"/>
      <c r="L873" s="6"/>
      <c r="M873" s="6"/>
      <c r="N873" s="6"/>
    </row>
    <row r="874" spans="5:14">
      <c r="E874" s="6"/>
      <c r="F874" s="6"/>
      <c r="G874" s="6"/>
      <c r="H874" s="6"/>
      <c r="I874" s="6"/>
      <c r="J874" s="6"/>
      <c r="K874" s="6"/>
      <c r="L874" s="6"/>
      <c r="M874" s="6"/>
      <c r="N874" s="6"/>
    </row>
    <row r="875" spans="5:14">
      <c r="E875" s="6"/>
      <c r="F875" s="6"/>
      <c r="G875" s="6"/>
      <c r="H875" s="6"/>
      <c r="I875" s="6"/>
      <c r="J875" s="6"/>
      <c r="K875" s="6"/>
      <c r="L875" s="6"/>
      <c r="M875" s="6"/>
      <c r="N875" s="6"/>
    </row>
    <row r="876" spans="5:14">
      <c r="E876" s="6"/>
      <c r="F876" s="6"/>
      <c r="G876" s="6"/>
      <c r="H876" s="6"/>
      <c r="I876" s="6"/>
      <c r="J876" s="6"/>
      <c r="K876" s="6"/>
      <c r="L876" s="6"/>
      <c r="M876" s="6"/>
      <c r="N876" s="6"/>
    </row>
    <row r="877" spans="5:14">
      <c r="E877" s="6"/>
      <c r="F877" s="6"/>
      <c r="G877" s="6"/>
      <c r="H877" s="6"/>
      <c r="I877" s="6"/>
      <c r="J877" s="6"/>
      <c r="K877" s="6"/>
      <c r="L877" s="6"/>
      <c r="M877" s="6"/>
      <c r="N877" s="6"/>
    </row>
    <row r="878" spans="5:14">
      <c r="E878" s="6"/>
      <c r="F878" s="6"/>
      <c r="G878" s="6"/>
      <c r="H878" s="6"/>
      <c r="I878" s="6"/>
      <c r="J878" s="6"/>
      <c r="K878" s="6"/>
      <c r="L878" s="6"/>
      <c r="M878" s="6"/>
      <c r="N878" s="6"/>
    </row>
    <row r="879" spans="5:14">
      <c r="E879" s="6"/>
      <c r="F879" s="6"/>
      <c r="G879" s="6"/>
      <c r="H879" s="6"/>
      <c r="I879" s="6"/>
      <c r="J879" s="6"/>
      <c r="K879" s="6"/>
      <c r="L879" s="6"/>
      <c r="M879" s="6"/>
      <c r="N879" s="6"/>
    </row>
    <row r="880" spans="5:14">
      <c r="E880" s="6"/>
      <c r="F880" s="6"/>
      <c r="G880" s="6"/>
      <c r="H880" s="6"/>
      <c r="I880" s="6"/>
      <c r="J880" s="6"/>
      <c r="K880" s="6"/>
      <c r="L880" s="6"/>
      <c r="M880" s="6"/>
      <c r="N880" s="6"/>
    </row>
    <row r="881" spans="5:14">
      <c r="E881" s="6"/>
      <c r="F881" s="6"/>
      <c r="G881" s="6"/>
      <c r="H881" s="6"/>
      <c r="I881" s="6"/>
      <c r="J881" s="6"/>
      <c r="K881" s="6"/>
      <c r="L881" s="6"/>
      <c r="M881" s="6"/>
      <c r="N881" s="6"/>
    </row>
    <row r="882" spans="5:14">
      <c r="E882" s="6"/>
      <c r="F882" s="6"/>
      <c r="G882" s="6"/>
      <c r="H882" s="6"/>
      <c r="I882" s="6"/>
      <c r="J882" s="6"/>
      <c r="K882" s="6"/>
      <c r="L882" s="6"/>
      <c r="M882" s="6"/>
      <c r="N882" s="6"/>
    </row>
    <row r="883" spans="5:14">
      <c r="E883" s="6"/>
      <c r="F883" s="6"/>
      <c r="G883" s="6"/>
      <c r="H883" s="6"/>
      <c r="I883" s="6"/>
      <c r="J883" s="6"/>
      <c r="K883" s="6"/>
      <c r="L883" s="6"/>
      <c r="M883" s="6"/>
      <c r="N883" s="6"/>
    </row>
    <row r="884" spans="5:14">
      <c r="E884" s="6"/>
      <c r="F884" s="6"/>
      <c r="G884" s="6"/>
      <c r="H884" s="6"/>
      <c r="I884" s="6"/>
      <c r="J884" s="6"/>
      <c r="K884" s="6"/>
      <c r="L884" s="6"/>
      <c r="M884" s="6"/>
      <c r="N884" s="6"/>
    </row>
    <row r="885" spans="5:14">
      <c r="E885" s="6"/>
      <c r="F885" s="6"/>
      <c r="G885" s="6"/>
      <c r="H885" s="6"/>
      <c r="I885" s="6"/>
      <c r="J885" s="6"/>
      <c r="K885" s="6"/>
      <c r="L885" s="6"/>
      <c r="M885" s="6"/>
      <c r="N885" s="6"/>
    </row>
    <row r="886" spans="5:14">
      <c r="E886" s="6"/>
      <c r="F886" s="6"/>
      <c r="G886" s="6"/>
      <c r="H886" s="6"/>
      <c r="I886" s="6"/>
      <c r="J886" s="6"/>
      <c r="K886" s="6"/>
      <c r="L886" s="6"/>
      <c r="M886" s="6"/>
      <c r="N886" s="6"/>
    </row>
    <row r="887" spans="5:14">
      <c r="E887" s="6"/>
      <c r="F887" s="6"/>
      <c r="G887" s="6"/>
      <c r="H887" s="6"/>
      <c r="I887" s="6"/>
      <c r="J887" s="6"/>
      <c r="K887" s="6"/>
      <c r="L887" s="6"/>
      <c r="M887" s="6"/>
      <c r="N887" s="6"/>
    </row>
    <row r="888" spans="5:14">
      <c r="E888" s="6"/>
      <c r="F888" s="6"/>
      <c r="G888" s="6"/>
      <c r="H888" s="6"/>
      <c r="I888" s="6"/>
      <c r="J888" s="6"/>
      <c r="K888" s="6"/>
      <c r="L888" s="6"/>
      <c r="M888" s="6"/>
      <c r="N888" s="6"/>
    </row>
    <row r="889" spans="5:14">
      <c r="E889" s="6"/>
      <c r="F889" s="6"/>
      <c r="G889" s="6"/>
      <c r="H889" s="6"/>
      <c r="I889" s="6"/>
      <c r="J889" s="6"/>
      <c r="K889" s="6"/>
      <c r="L889" s="6"/>
      <c r="M889" s="6"/>
      <c r="N889" s="6"/>
    </row>
    <row r="890" spans="5:14">
      <c r="E890" s="6"/>
      <c r="F890" s="6"/>
      <c r="G890" s="6"/>
      <c r="H890" s="6"/>
      <c r="I890" s="6"/>
      <c r="J890" s="6"/>
      <c r="K890" s="6"/>
      <c r="L890" s="6"/>
      <c r="M890" s="6"/>
      <c r="N890" s="6"/>
    </row>
    <row r="891" spans="5:14">
      <c r="E891" s="6"/>
      <c r="F891" s="6"/>
      <c r="G891" s="6"/>
      <c r="H891" s="6"/>
      <c r="I891" s="6"/>
      <c r="J891" s="6"/>
      <c r="K891" s="6"/>
      <c r="L891" s="6"/>
      <c r="M891" s="6"/>
      <c r="N891" s="6"/>
    </row>
    <row r="892" spans="5:14">
      <c r="E892" s="6"/>
      <c r="F892" s="6"/>
      <c r="G892" s="6"/>
      <c r="H892" s="6"/>
      <c r="I892" s="6"/>
      <c r="J892" s="6"/>
      <c r="K892" s="6"/>
      <c r="L892" s="6"/>
      <c r="M892" s="6"/>
      <c r="N892" s="6"/>
    </row>
    <row r="893" spans="5:14">
      <c r="E893" s="6"/>
      <c r="F893" s="6"/>
      <c r="G893" s="6"/>
      <c r="H893" s="6"/>
      <c r="I893" s="6"/>
      <c r="J893" s="6"/>
      <c r="K893" s="6"/>
      <c r="L893" s="6"/>
      <c r="M893" s="6"/>
      <c r="N893" s="6"/>
    </row>
    <row r="894" spans="5:14">
      <c r="E894" s="6"/>
      <c r="F894" s="6"/>
      <c r="G894" s="6"/>
      <c r="H894" s="6"/>
      <c r="I894" s="6"/>
      <c r="J894" s="6"/>
      <c r="K894" s="6"/>
      <c r="L894" s="6"/>
      <c r="M894" s="6"/>
      <c r="N894" s="6"/>
    </row>
    <row r="895" spans="5:14">
      <c r="E895" s="6"/>
      <c r="F895" s="6"/>
      <c r="G895" s="6"/>
      <c r="H895" s="6"/>
      <c r="I895" s="6"/>
      <c r="J895" s="6"/>
      <c r="K895" s="6"/>
      <c r="L895" s="6"/>
      <c r="M895" s="6"/>
      <c r="N895" s="6"/>
    </row>
    <row r="896" spans="5:14">
      <c r="E896" s="6"/>
      <c r="F896" s="6"/>
      <c r="G896" s="6"/>
      <c r="H896" s="6"/>
      <c r="I896" s="6"/>
      <c r="J896" s="6"/>
      <c r="K896" s="6"/>
      <c r="L896" s="6"/>
      <c r="M896" s="6"/>
      <c r="N896" s="6"/>
    </row>
    <row r="897" spans="5:14">
      <c r="E897" s="6"/>
      <c r="F897" s="6"/>
      <c r="G897" s="6"/>
      <c r="H897" s="6"/>
      <c r="I897" s="6"/>
      <c r="J897" s="6"/>
      <c r="K897" s="6"/>
      <c r="L897" s="6"/>
      <c r="M897" s="6"/>
      <c r="N897" s="6"/>
    </row>
    <row r="898" spans="5:14">
      <c r="E898" s="6"/>
      <c r="F898" s="6"/>
      <c r="G898" s="6"/>
      <c r="H898" s="6"/>
      <c r="I898" s="6"/>
      <c r="J898" s="6"/>
      <c r="K898" s="6"/>
      <c r="L898" s="6"/>
      <c r="M898" s="6"/>
      <c r="N898" s="6"/>
    </row>
    <row r="899" spans="5:14">
      <c r="E899" s="6"/>
      <c r="F899" s="6"/>
      <c r="G899" s="6"/>
      <c r="H899" s="6"/>
      <c r="I899" s="6"/>
      <c r="J899" s="6"/>
      <c r="K899" s="6"/>
      <c r="L899" s="6"/>
      <c r="M899" s="6"/>
      <c r="N899" s="6"/>
    </row>
    <row r="900" spans="5:14">
      <c r="E900" s="6"/>
      <c r="F900" s="6"/>
      <c r="G900" s="6"/>
      <c r="H900" s="6"/>
      <c r="I900" s="6"/>
      <c r="J900" s="6"/>
      <c r="K900" s="6"/>
      <c r="L900" s="6"/>
      <c r="M900" s="6"/>
      <c r="N900" s="6"/>
    </row>
    <row r="901" spans="5:14">
      <c r="E901" s="6"/>
      <c r="F901" s="6"/>
      <c r="G901" s="6"/>
      <c r="H901" s="6"/>
      <c r="I901" s="6"/>
      <c r="J901" s="6"/>
      <c r="K901" s="6"/>
      <c r="L901" s="6"/>
      <c r="M901" s="6"/>
      <c r="N901" s="6"/>
    </row>
    <row r="902" spans="5:14">
      <c r="E902" s="6"/>
      <c r="F902" s="6"/>
      <c r="G902" s="6"/>
      <c r="H902" s="6"/>
      <c r="I902" s="6"/>
      <c r="J902" s="6"/>
      <c r="K902" s="6"/>
      <c r="L902" s="6"/>
      <c r="M902" s="6"/>
      <c r="N902" s="6"/>
    </row>
    <row r="903" spans="5:14">
      <c r="E903" s="6"/>
      <c r="F903" s="6"/>
      <c r="G903" s="6"/>
      <c r="H903" s="6"/>
      <c r="I903" s="6"/>
      <c r="J903" s="6"/>
      <c r="K903" s="6"/>
      <c r="L903" s="6"/>
      <c r="M903" s="6"/>
      <c r="N903" s="6"/>
    </row>
    <row r="904" spans="5:14">
      <c r="E904" s="6"/>
      <c r="F904" s="6"/>
      <c r="G904" s="6"/>
      <c r="H904" s="6"/>
      <c r="I904" s="6"/>
      <c r="J904" s="6"/>
      <c r="K904" s="6"/>
      <c r="L904" s="6"/>
      <c r="M904" s="6"/>
      <c r="N904" s="6"/>
    </row>
    <row r="905" spans="5:14">
      <c r="E905" s="6"/>
      <c r="F905" s="6"/>
      <c r="G905" s="6"/>
      <c r="H905" s="6"/>
      <c r="I905" s="6"/>
      <c r="J905" s="6"/>
      <c r="K905" s="6"/>
      <c r="L905" s="6"/>
      <c r="M905" s="6"/>
      <c r="N905" s="6"/>
    </row>
    <row r="906" spans="5:14">
      <c r="E906" s="6"/>
      <c r="F906" s="6"/>
      <c r="G906" s="6"/>
      <c r="H906" s="6"/>
      <c r="I906" s="6"/>
      <c r="J906" s="6"/>
      <c r="K906" s="6"/>
      <c r="L906" s="6"/>
      <c r="M906" s="6"/>
      <c r="N906" s="6"/>
    </row>
    <row r="907" spans="5:14">
      <c r="E907" s="6"/>
      <c r="F907" s="6"/>
      <c r="G907" s="6"/>
      <c r="H907" s="6"/>
      <c r="I907" s="6"/>
      <c r="J907" s="6"/>
      <c r="K907" s="6"/>
      <c r="L907" s="6"/>
      <c r="M907" s="6"/>
      <c r="N907" s="6"/>
    </row>
    <row r="908" spans="5:14">
      <c r="E908" s="6"/>
      <c r="F908" s="6"/>
      <c r="G908" s="6"/>
      <c r="H908" s="6"/>
      <c r="I908" s="6"/>
      <c r="J908" s="6"/>
      <c r="K908" s="6"/>
      <c r="L908" s="6"/>
      <c r="M908" s="6"/>
      <c r="N908" s="6"/>
    </row>
    <row r="909" spans="5:14">
      <c r="E909" s="6"/>
      <c r="F909" s="6"/>
      <c r="G909" s="6"/>
      <c r="H909" s="6"/>
      <c r="I909" s="6"/>
      <c r="J909" s="6"/>
      <c r="K909" s="6"/>
      <c r="L909" s="6"/>
      <c r="M909" s="6"/>
      <c r="N909" s="6"/>
    </row>
    <row r="910" spans="5:14">
      <c r="E910" s="6"/>
      <c r="F910" s="6"/>
      <c r="G910" s="6"/>
      <c r="H910" s="6"/>
      <c r="I910" s="6"/>
      <c r="J910" s="6"/>
      <c r="K910" s="6"/>
      <c r="L910" s="6"/>
      <c r="M910" s="6"/>
      <c r="N910" s="6"/>
    </row>
    <row r="911" spans="5:14">
      <c r="E911" s="6"/>
      <c r="F911" s="6"/>
      <c r="G911" s="6"/>
      <c r="H911" s="6"/>
      <c r="I911" s="6"/>
      <c r="J911" s="6"/>
      <c r="K911" s="6"/>
      <c r="L911" s="6"/>
      <c r="M911" s="6"/>
      <c r="N911" s="6"/>
    </row>
    <row r="912" spans="5:14">
      <c r="E912" s="6"/>
      <c r="F912" s="6"/>
      <c r="G912" s="6"/>
      <c r="H912" s="6"/>
      <c r="I912" s="6"/>
      <c r="J912" s="6"/>
      <c r="K912" s="6"/>
      <c r="L912" s="6"/>
      <c r="M912" s="6"/>
      <c r="N912" s="6"/>
    </row>
    <row r="913" spans="5:14">
      <c r="E913" s="6"/>
      <c r="F913" s="6"/>
      <c r="G913" s="6"/>
      <c r="H913" s="6"/>
      <c r="I913" s="6"/>
      <c r="J913" s="6"/>
      <c r="K913" s="6"/>
      <c r="L913" s="6"/>
      <c r="M913" s="6"/>
      <c r="N913" s="6"/>
    </row>
    <row r="914" spans="5:14">
      <c r="E914" s="6"/>
      <c r="F914" s="6"/>
      <c r="G914" s="6"/>
      <c r="H914" s="6"/>
      <c r="I914" s="6"/>
      <c r="J914" s="6"/>
      <c r="K914" s="6"/>
      <c r="L914" s="6"/>
      <c r="M914" s="6"/>
      <c r="N914" s="6"/>
    </row>
    <row r="915" spans="5:14">
      <c r="E915" s="6"/>
      <c r="F915" s="6"/>
      <c r="G915" s="6"/>
      <c r="H915" s="6"/>
      <c r="I915" s="6"/>
      <c r="J915" s="6"/>
      <c r="K915" s="6"/>
      <c r="L915" s="6"/>
      <c r="M915" s="6"/>
      <c r="N915" s="6"/>
    </row>
    <row r="916" spans="5:14">
      <c r="E916" s="6"/>
      <c r="F916" s="6"/>
      <c r="G916" s="6"/>
      <c r="H916" s="6"/>
      <c r="I916" s="6"/>
      <c r="J916" s="6"/>
      <c r="K916" s="6"/>
      <c r="L916" s="6"/>
      <c r="M916" s="6"/>
      <c r="N916" s="6"/>
    </row>
    <row r="917" spans="5:14">
      <c r="E917" s="6"/>
      <c r="F917" s="6"/>
      <c r="G917" s="6"/>
      <c r="H917" s="6"/>
      <c r="I917" s="6"/>
      <c r="J917" s="6"/>
      <c r="K917" s="6"/>
      <c r="L917" s="6"/>
      <c r="M917" s="6"/>
      <c r="N917" s="6"/>
    </row>
    <row r="918" spans="5:14">
      <c r="E918" s="6"/>
      <c r="F918" s="6"/>
      <c r="G918" s="6"/>
      <c r="H918" s="6"/>
      <c r="I918" s="6"/>
      <c r="J918" s="6"/>
      <c r="K918" s="6"/>
      <c r="L918" s="6"/>
      <c r="M918" s="6"/>
      <c r="N918" s="6"/>
    </row>
    <row r="919" spans="5:14">
      <c r="E919" s="6"/>
      <c r="F919" s="6"/>
      <c r="G919" s="6"/>
      <c r="H919" s="6"/>
      <c r="I919" s="6"/>
      <c r="J919" s="6"/>
      <c r="K919" s="6"/>
      <c r="L919" s="6"/>
      <c r="M919" s="6"/>
      <c r="N919" s="6"/>
    </row>
    <row r="920" spans="5:14">
      <c r="E920" s="6"/>
      <c r="F920" s="6"/>
      <c r="G920" s="6"/>
      <c r="H920" s="6"/>
      <c r="I920" s="6"/>
      <c r="J920" s="6"/>
      <c r="K920" s="6"/>
      <c r="L920" s="6"/>
      <c r="M920" s="6"/>
      <c r="N920" s="6"/>
    </row>
    <row r="921" spans="5:14">
      <c r="E921" s="6"/>
      <c r="F921" s="6"/>
      <c r="G921" s="6"/>
      <c r="H921" s="6"/>
      <c r="I921" s="6"/>
      <c r="J921" s="6"/>
      <c r="K921" s="6"/>
      <c r="L921" s="6"/>
      <c r="M921" s="6"/>
      <c r="N921" s="6"/>
    </row>
    <row r="922" spans="5:14">
      <c r="E922" s="6"/>
      <c r="F922" s="6"/>
      <c r="G922" s="6"/>
      <c r="H922" s="6"/>
      <c r="I922" s="6"/>
      <c r="J922" s="6"/>
      <c r="K922" s="6"/>
      <c r="L922" s="6"/>
      <c r="M922" s="6"/>
      <c r="N922" s="6"/>
    </row>
    <row r="923" spans="5:14">
      <c r="E923" s="6"/>
      <c r="F923" s="6"/>
      <c r="G923" s="6"/>
      <c r="H923" s="6"/>
      <c r="I923" s="6"/>
      <c r="J923" s="6"/>
      <c r="K923" s="6"/>
      <c r="L923" s="6"/>
      <c r="M923" s="6"/>
      <c r="N923" s="6"/>
    </row>
    <row r="924" spans="5:14">
      <c r="E924" s="6"/>
      <c r="F924" s="6"/>
      <c r="G924" s="6"/>
      <c r="H924" s="6"/>
      <c r="I924" s="6"/>
      <c r="J924" s="6"/>
      <c r="K924" s="6"/>
      <c r="L924" s="6"/>
      <c r="M924" s="6"/>
      <c r="N924" s="6"/>
    </row>
    <row r="925" spans="5:14">
      <c r="E925" s="6"/>
      <c r="F925" s="6"/>
      <c r="G925" s="6"/>
      <c r="H925" s="6"/>
      <c r="I925" s="6"/>
      <c r="J925" s="6"/>
      <c r="K925" s="6"/>
      <c r="L925" s="6"/>
      <c r="M925" s="6"/>
      <c r="N925" s="6"/>
    </row>
    <row r="926" spans="5:14">
      <c r="E926" s="6"/>
      <c r="F926" s="6"/>
      <c r="G926" s="6"/>
      <c r="H926" s="6"/>
      <c r="I926" s="6"/>
      <c r="J926" s="6"/>
      <c r="K926" s="6"/>
      <c r="L926" s="6"/>
      <c r="M926" s="6"/>
      <c r="N926" s="6"/>
    </row>
    <row r="927" spans="5:14">
      <c r="E927" s="6"/>
      <c r="F927" s="6"/>
      <c r="G927" s="6"/>
      <c r="H927" s="6"/>
      <c r="I927" s="6"/>
      <c r="J927" s="6"/>
      <c r="K927" s="6"/>
      <c r="L927" s="6"/>
      <c r="M927" s="6"/>
      <c r="N927" s="6"/>
    </row>
    <row r="928" spans="5:14">
      <c r="E928" s="6"/>
      <c r="F928" s="6"/>
      <c r="G928" s="6"/>
      <c r="H928" s="6"/>
      <c r="I928" s="6"/>
      <c r="J928" s="6"/>
      <c r="K928" s="6"/>
      <c r="L928" s="6"/>
      <c r="M928" s="6"/>
      <c r="N928" s="6"/>
    </row>
    <row r="929" spans="5:14">
      <c r="E929" s="6"/>
      <c r="F929" s="6"/>
      <c r="G929" s="6"/>
      <c r="H929" s="6"/>
      <c r="I929" s="6"/>
      <c r="J929" s="6"/>
      <c r="K929" s="6"/>
      <c r="L929" s="6"/>
      <c r="M929" s="6"/>
      <c r="N929" s="6"/>
    </row>
    <row r="930" spans="5:14">
      <c r="E930" s="6"/>
      <c r="F930" s="6"/>
      <c r="G930" s="6"/>
      <c r="H930" s="6"/>
      <c r="I930" s="6"/>
      <c r="J930" s="6"/>
      <c r="K930" s="6"/>
      <c r="L930" s="6"/>
      <c r="M930" s="6"/>
      <c r="N930" s="6"/>
    </row>
    <row r="931" spans="5:14">
      <c r="E931" s="6"/>
      <c r="F931" s="6"/>
      <c r="G931" s="6"/>
      <c r="H931" s="6"/>
      <c r="I931" s="6"/>
      <c r="J931" s="6"/>
      <c r="K931" s="6"/>
      <c r="L931" s="6"/>
      <c r="M931" s="6"/>
      <c r="N931" s="6"/>
    </row>
    <row r="932" spans="5:14">
      <c r="E932" s="6"/>
      <c r="F932" s="6"/>
      <c r="G932" s="6"/>
      <c r="H932" s="6"/>
      <c r="I932" s="6"/>
      <c r="J932" s="6"/>
      <c r="K932" s="6"/>
      <c r="L932" s="6"/>
      <c r="M932" s="6"/>
      <c r="N932" s="6"/>
    </row>
    <row r="933" spans="5:14">
      <c r="E933" s="6"/>
      <c r="F933" s="6"/>
      <c r="G933" s="6"/>
      <c r="H933" s="6"/>
      <c r="I933" s="6"/>
      <c r="J933" s="6"/>
      <c r="K933" s="6"/>
      <c r="L933" s="6"/>
      <c r="M933" s="6"/>
      <c r="N933" s="6"/>
    </row>
    <row r="934" spans="5:14">
      <c r="E934" s="6"/>
      <c r="F934" s="6"/>
      <c r="G934" s="6"/>
      <c r="H934" s="6"/>
      <c r="I934" s="6"/>
      <c r="J934" s="6"/>
      <c r="K934" s="6"/>
      <c r="L934" s="6"/>
      <c r="M934" s="6"/>
      <c r="N934" s="6"/>
    </row>
    <row r="935" spans="5:14">
      <c r="E935" s="6"/>
      <c r="F935" s="6"/>
      <c r="G935" s="6"/>
      <c r="H935" s="6"/>
      <c r="I935" s="6"/>
      <c r="J935" s="6"/>
      <c r="K935" s="6"/>
      <c r="L935" s="6"/>
      <c r="M935" s="6"/>
      <c r="N935" s="6"/>
    </row>
    <row r="936" spans="5:14">
      <c r="E936" s="6"/>
      <c r="F936" s="6"/>
      <c r="G936" s="6"/>
      <c r="H936" s="6"/>
      <c r="I936" s="6"/>
      <c r="J936" s="6"/>
      <c r="K936" s="6"/>
      <c r="L936" s="6"/>
      <c r="M936" s="6"/>
      <c r="N936" s="6"/>
    </row>
    <row r="937" spans="5:14">
      <c r="E937" s="6"/>
      <c r="F937" s="6"/>
      <c r="G937" s="6"/>
      <c r="H937" s="6"/>
      <c r="I937" s="6"/>
      <c r="J937" s="6"/>
      <c r="K937" s="6"/>
      <c r="L937" s="6"/>
      <c r="M937" s="6"/>
      <c r="N937" s="6"/>
    </row>
    <row r="938" spans="5:14">
      <c r="E938" s="6"/>
      <c r="F938" s="6"/>
      <c r="G938" s="6"/>
      <c r="H938" s="6"/>
      <c r="I938" s="6"/>
      <c r="J938" s="6"/>
      <c r="K938" s="6"/>
      <c r="L938" s="6"/>
      <c r="M938" s="6"/>
      <c r="N938" s="6"/>
    </row>
    <row r="939" spans="5:14">
      <c r="E939" s="6"/>
      <c r="F939" s="6"/>
      <c r="G939" s="6"/>
      <c r="H939" s="6"/>
      <c r="I939" s="6"/>
      <c r="J939" s="6"/>
      <c r="K939" s="6"/>
      <c r="L939" s="6"/>
      <c r="M939" s="6"/>
      <c r="N939" s="6"/>
    </row>
    <row r="940" spans="5:14">
      <c r="E940" s="6"/>
      <c r="F940" s="6"/>
      <c r="G940" s="6"/>
      <c r="H940" s="6"/>
      <c r="I940" s="6"/>
      <c r="J940" s="6"/>
      <c r="K940" s="6"/>
      <c r="L940" s="6"/>
      <c r="M940" s="6"/>
      <c r="N940" s="6"/>
    </row>
    <row r="941" spans="5:14">
      <c r="E941" s="6"/>
      <c r="F941" s="6"/>
      <c r="G941" s="6"/>
      <c r="H941" s="6"/>
      <c r="I941" s="6"/>
      <c r="J941" s="6"/>
      <c r="K941" s="6"/>
      <c r="L941" s="6"/>
      <c r="M941" s="6"/>
      <c r="N941" s="6"/>
    </row>
    <row r="942" spans="5:14">
      <c r="E942" s="6"/>
      <c r="F942" s="6"/>
      <c r="G942" s="6"/>
      <c r="H942" s="6"/>
      <c r="I942" s="6"/>
      <c r="J942" s="6"/>
      <c r="K942" s="6"/>
      <c r="L942" s="6"/>
      <c r="M942" s="6"/>
      <c r="N942" s="6"/>
    </row>
    <row r="943" spans="5:14">
      <c r="E943" s="6"/>
      <c r="F943" s="6"/>
      <c r="G943" s="6"/>
      <c r="H943" s="6"/>
      <c r="I943" s="6"/>
      <c r="J943" s="6"/>
      <c r="K943" s="6"/>
      <c r="L943" s="6"/>
      <c r="M943" s="6"/>
      <c r="N943" s="6"/>
    </row>
    <row r="944" spans="5:14">
      <c r="E944" s="6"/>
      <c r="F944" s="6"/>
      <c r="G944" s="6"/>
      <c r="H944" s="6"/>
      <c r="I944" s="6"/>
      <c r="J944" s="6"/>
      <c r="K944" s="6"/>
      <c r="L944" s="6"/>
      <c r="M944" s="6"/>
      <c r="N944" s="6"/>
    </row>
  </sheetData>
  <autoFilter ref="A4:N548"/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5" sqref="E5"/>
    </sheetView>
  </sheetViews>
  <sheetFormatPr baseColWidth="10" defaultRowHeight="15"/>
  <cols>
    <col min="1" max="1" width="27" customWidth="1"/>
    <col min="2" max="2" width="21.5703125" customWidth="1"/>
    <col min="3" max="3" width="8" customWidth="1"/>
    <col min="4" max="4" width="27.5703125" customWidth="1"/>
    <col min="5" max="13" width="18.85546875" customWidth="1"/>
    <col min="14" max="14" width="0" hidden="1" customWidth="1"/>
    <col min="15" max="16" width="10.7109375" customWidth="1"/>
  </cols>
  <sheetData>
    <row r="1" spans="1:16">
      <c r="A1" s="1" t="s">
        <v>0</v>
      </c>
      <c r="B1" s="1">
        <v>2016</v>
      </c>
      <c r="C1" s="2" t="s">
        <v>1</v>
      </c>
      <c r="D1" s="2" t="s">
        <v>1</v>
      </c>
      <c r="E1" s="2" t="s">
        <v>1</v>
      </c>
      <c r="F1" s="2" t="s">
        <v>1</v>
      </c>
      <c r="G1" s="2"/>
      <c r="H1" s="2" t="s">
        <v>1</v>
      </c>
      <c r="I1" s="2"/>
      <c r="J1" s="2" t="s">
        <v>1</v>
      </c>
      <c r="K1" s="2" t="s">
        <v>1</v>
      </c>
      <c r="L1" s="2" t="s">
        <v>1</v>
      </c>
      <c r="M1" s="2" t="s">
        <v>1</v>
      </c>
    </row>
    <row r="2" spans="1:16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/>
      <c r="H2" s="2" t="s">
        <v>1</v>
      </c>
      <c r="I2" s="2"/>
      <c r="J2" s="2" t="s">
        <v>1</v>
      </c>
      <c r="K2" s="2" t="s">
        <v>1</v>
      </c>
      <c r="L2" s="2" t="s">
        <v>1</v>
      </c>
      <c r="M2" s="2" t="s">
        <v>1</v>
      </c>
    </row>
    <row r="3" spans="1:16">
      <c r="A3" s="7" t="s">
        <v>4</v>
      </c>
      <c r="B3" s="7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/>
      <c r="H3" s="2" t="s">
        <v>1</v>
      </c>
      <c r="I3" s="2"/>
      <c r="J3" s="2" t="s">
        <v>1</v>
      </c>
      <c r="K3" s="2" t="s">
        <v>1</v>
      </c>
      <c r="L3" s="2" t="s">
        <v>1</v>
      </c>
      <c r="M3" s="2" t="s">
        <v>1</v>
      </c>
    </row>
    <row r="4" spans="1:16" ht="3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10" t="s">
        <v>150</v>
      </c>
      <c r="H4" s="8" t="s">
        <v>12</v>
      </c>
      <c r="I4" s="10" t="s">
        <v>151</v>
      </c>
      <c r="J4" s="8" t="s">
        <v>13</v>
      </c>
      <c r="K4" s="8" t="s">
        <v>14</v>
      </c>
      <c r="L4" s="8" t="s">
        <v>15</v>
      </c>
      <c r="M4" s="8" t="s">
        <v>16</v>
      </c>
      <c r="N4" s="9"/>
      <c r="O4" s="10" t="s">
        <v>152</v>
      </c>
      <c r="P4" s="10" t="s">
        <v>153</v>
      </c>
    </row>
    <row r="5" spans="1:16" ht="22.5">
      <c r="A5" s="55" t="s">
        <v>107</v>
      </c>
      <c r="B5" s="56" t="s">
        <v>57</v>
      </c>
      <c r="C5" s="57" t="s">
        <v>18</v>
      </c>
      <c r="D5" s="55" t="s">
        <v>58</v>
      </c>
      <c r="E5" s="58">
        <v>158224000000</v>
      </c>
      <c r="F5" s="58">
        <v>0</v>
      </c>
      <c r="G5" s="71">
        <f>E5-F5</f>
        <v>158224000000</v>
      </c>
      <c r="H5" s="58">
        <v>158221468416</v>
      </c>
      <c r="I5" s="71">
        <f>H5-K5</f>
        <v>118937404551</v>
      </c>
      <c r="J5" s="58">
        <v>2531584</v>
      </c>
      <c r="K5" s="58">
        <v>39284063865</v>
      </c>
      <c r="L5" s="58">
        <v>39279975736</v>
      </c>
      <c r="M5" s="58">
        <v>39279975736</v>
      </c>
      <c r="N5" s="59"/>
      <c r="O5" s="74">
        <f t="shared" ref="O5:O41" si="0">K5/G5</f>
        <v>0.24828132182854687</v>
      </c>
      <c r="P5" s="74">
        <f t="shared" ref="P5:P41" si="1">L5/G5</f>
        <v>0.24825548422489635</v>
      </c>
    </row>
    <row r="6" spans="1:16" ht="22.5">
      <c r="A6" s="60" t="s">
        <v>107</v>
      </c>
      <c r="B6" s="61" t="s">
        <v>59</v>
      </c>
      <c r="C6" s="62" t="s">
        <v>18</v>
      </c>
      <c r="D6" s="60" t="s">
        <v>60</v>
      </c>
      <c r="E6" s="63">
        <v>2785000000</v>
      </c>
      <c r="F6" s="63">
        <v>0</v>
      </c>
      <c r="G6" s="72">
        <f t="shared" ref="G6:G40" si="2">E6-F6</f>
        <v>2785000000</v>
      </c>
      <c r="H6" s="63">
        <v>2784955440</v>
      </c>
      <c r="I6" s="72">
        <f t="shared" ref="I6:I40" si="3">H6-K6</f>
        <v>2248824263</v>
      </c>
      <c r="J6" s="63">
        <v>44560</v>
      </c>
      <c r="K6" s="63">
        <v>536131177</v>
      </c>
      <c r="L6" s="63">
        <v>536131177</v>
      </c>
      <c r="M6" s="63">
        <v>536131177</v>
      </c>
      <c r="N6" s="64"/>
      <c r="O6" s="75">
        <f t="shared" si="0"/>
        <v>0.19250670628366248</v>
      </c>
      <c r="P6" s="75">
        <f t="shared" si="1"/>
        <v>0.19250670628366248</v>
      </c>
    </row>
    <row r="7" spans="1:16" ht="22.5">
      <c r="A7" s="60" t="s">
        <v>107</v>
      </c>
      <c r="B7" s="61" t="s">
        <v>61</v>
      </c>
      <c r="C7" s="62" t="s">
        <v>18</v>
      </c>
      <c r="D7" s="60" t="s">
        <v>62</v>
      </c>
      <c r="E7" s="63">
        <v>48669000000</v>
      </c>
      <c r="F7" s="63">
        <v>0</v>
      </c>
      <c r="G7" s="72">
        <f t="shared" si="2"/>
        <v>48669000000</v>
      </c>
      <c r="H7" s="63">
        <v>48668221296</v>
      </c>
      <c r="I7" s="72">
        <f t="shared" si="3"/>
        <v>45031567963</v>
      </c>
      <c r="J7" s="63">
        <v>778704</v>
      </c>
      <c r="K7" s="63">
        <v>3636653333</v>
      </c>
      <c r="L7" s="63">
        <v>3636653333</v>
      </c>
      <c r="M7" s="63">
        <v>3636653333</v>
      </c>
      <c r="N7" s="64"/>
      <c r="O7" s="75">
        <f t="shared" si="0"/>
        <v>7.4722170847973043E-2</v>
      </c>
      <c r="P7" s="75">
        <f t="shared" si="1"/>
        <v>7.4722170847973043E-2</v>
      </c>
    </row>
    <row r="8" spans="1:16" ht="33.75">
      <c r="A8" s="60" t="s">
        <v>107</v>
      </c>
      <c r="B8" s="61" t="s">
        <v>63</v>
      </c>
      <c r="C8" s="62" t="s">
        <v>18</v>
      </c>
      <c r="D8" s="60" t="s">
        <v>64</v>
      </c>
      <c r="E8" s="63">
        <v>1866000000</v>
      </c>
      <c r="F8" s="63">
        <v>0</v>
      </c>
      <c r="G8" s="72">
        <f t="shared" si="2"/>
        <v>1866000000</v>
      </c>
      <c r="H8" s="63">
        <v>1865970144</v>
      </c>
      <c r="I8" s="72">
        <f t="shared" si="3"/>
        <v>1590123097</v>
      </c>
      <c r="J8" s="63">
        <v>29856</v>
      </c>
      <c r="K8" s="63">
        <v>275847047</v>
      </c>
      <c r="L8" s="63">
        <v>275847047</v>
      </c>
      <c r="M8" s="63">
        <v>275847047</v>
      </c>
      <c r="N8" s="64"/>
      <c r="O8" s="75">
        <f t="shared" si="0"/>
        <v>0.14782799946409431</v>
      </c>
      <c r="P8" s="75">
        <f t="shared" si="1"/>
        <v>0.14782799946409431</v>
      </c>
    </row>
    <row r="9" spans="1:16" ht="22.5">
      <c r="A9" s="60" t="s">
        <v>107</v>
      </c>
      <c r="B9" s="61" t="s">
        <v>108</v>
      </c>
      <c r="C9" s="62" t="s">
        <v>18</v>
      </c>
      <c r="D9" s="60" t="s">
        <v>109</v>
      </c>
      <c r="E9" s="63">
        <v>13007000000</v>
      </c>
      <c r="F9" s="63">
        <v>13007000000</v>
      </c>
      <c r="G9" s="72">
        <f t="shared" si="2"/>
        <v>0</v>
      </c>
      <c r="H9" s="63">
        <v>0</v>
      </c>
      <c r="I9" s="72">
        <f t="shared" si="3"/>
        <v>0</v>
      </c>
      <c r="J9" s="63">
        <v>0</v>
      </c>
      <c r="K9" s="63">
        <v>0</v>
      </c>
      <c r="L9" s="63">
        <v>0</v>
      </c>
      <c r="M9" s="63">
        <v>0</v>
      </c>
      <c r="N9" s="64"/>
      <c r="O9" s="75">
        <v>0</v>
      </c>
      <c r="P9" s="75">
        <v>0</v>
      </c>
    </row>
    <row r="10" spans="1:16" ht="22.5">
      <c r="A10" s="60" t="s">
        <v>107</v>
      </c>
      <c r="B10" s="61" t="s">
        <v>65</v>
      </c>
      <c r="C10" s="62" t="s">
        <v>18</v>
      </c>
      <c r="D10" s="60" t="s">
        <v>66</v>
      </c>
      <c r="E10" s="63">
        <v>1350240000</v>
      </c>
      <c r="F10" s="63">
        <v>67512000</v>
      </c>
      <c r="G10" s="72">
        <f t="shared" si="2"/>
        <v>1282728000</v>
      </c>
      <c r="H10" s="63">
        <v>1000877385</v>
      </c>
      <c r="I10" s="72">
        <f t="shared" si="3"/>
        <v>172716859</v>
      </c>
      <c r="J10" s="63">
        <v>281850615</v>
      </c>
      <c r="K10" s="63">
        <v>828160526</v>
      </c>
      <c r="L10" s="63">
        <v>230372507</v>
      </c>
      <c r="M10" s="63">
        <v>230372507</v>
      </c>
      <c r="N10" s="64"/>
      <c r="O10" s="75">
        <f t="shared" si="0"/>
        <v>0.64562442388409702</v>
      </c>
      <c r="P10" s="75">
        <f t="shared" si="1"/>
        <v>0.17959575763528979</v>
      </c>
    </row>
    <row r="11" spans="1:16" ht="33.75">
      <c r="A11" s="60" t="s">
        <v>107</v>
      </c>
      <c r="B11" s="61" t="s">
        <v>67</v>
      </c>
      <c r="C11" s="62" t="s">
        <v>18</v>
      </c>
      <c r="D11" s="60" t="s">
        <v>68</v>
      </c>
      <c r="E11" s="63">
        <v>65213000000</v>
      </c>
      <c r="F11" s="63">
        <v>0</v>
      </c>
      <c r="G11" s="72">
        <f t="shared" si="2"/>
        <v>65213000000</v>
      </c>
      <c r="H11" s="63">
        <v>65211956592</v>
      </c>
      <c r="I11" s="72">
        <f t="shared" si="3"/>
        <v>55421364809</v>
      </c>
      <c r="J11" s="63">
        <v>1043408</v>
      </c>
      <c r="K11" s="63">
        <v>9790591783</v>
      </c>
      <c r="L11" s="63">
        <v>9790591783</v>
      </c>
      <c r="M11" s="63">
        <v>9790591783</v>
      </c>
      <c r="N11" s="64"/>
      <c r="O11" s="75">
        <f t="shared" si="0"/>
        <v>0.15013251626209498</v>
      </c>
      <c r="P11" s="75">
        <f t="shared" si="1"/>
        <v>0.15013251626209498</v>
      </c>
    </row>
    <row r="12" spans="1:16" ht="22.5">
      <c r="A12" s="60" t="s">
        <v>107</v>
      </c>
      <c r="B12" s="61" t="s">
        <v>69</v>
      </c>
      <c r="C12" s="62" t="s">
        <v>18</v>
      </c>
      <c r="D12" s="60" t="s">
        <v>70</v>
      </c>
      <c r="E12" s="63">
        <v>2762000000</v>
      </c>
      <c r="F12" s="63">
        <v>0</v>
      </c>
      <c r="G12" s="72">
        <f t="shared" si="2"/>
        <v>2762000000</v>
      </c>
      <c r="H12" s="63">
        <v>2327947236.6399999</v>
      </c>
      <c r="I12" s="72">
        <f t="shared" si="3"/>
        <v>696013014.04999995</v>
      </c>
      <c r="J12" s="63">
        <v>434052763.36000001</v>
      </c>
      <c r="K12" s="63">
        <v>1631934222.5899999</v>
      </c>
      <c r="L12" s="63">
        <v>1604498519.0699999</v>
      </c>
      <c r="M12" s="63">
        <v>1604455463.0699999</v>
      </c>
      <c r="N12" s="64"/>
      <c r="O12" s="75">
        <f t="shared" si="0"/>
        <v>0.5908523615459812</v>
      </c>
      <c r="P12" s="75">
        <f t="shared" si="1"/>
        <v>0.58091908728095576</v>
      </c>
    </row>
    <row r="13" spans="1:16" ht="22.5">
      <c r="A13" s="60" t="s">
        <v>107</v>
      </c>
      <c r="B13" s="61" t="s">
        <v>71</v>
      </c>
      <c r="C13" s="62" t="s">
        <v>18</v>
      </c>
      <c r="D13" s="60" t="s">
        <v>72</v>
      </c>
      <c r="E13" s="63">
        <v>41526110000</v>
      </c>
      <c r="F13" s="63">
        <v>2076305500</v>
      </c>
      <c r="G13" s="72">
        <f t="shared" si="2"/>
        <v>39449804500</v>
      </c>
      <c r="H13" s="63">
        <v>27828723478.040001</v>
      </c>
      <c r="I13" s="72">
        <f t="shared" si="3"/>
        <v>10205763618.150002</v>
      </c>
      <c r="J13" s="63">
        <v>11621081021.959999</v>
      </c>
      <c r="K13" s="63">
        <v>17622959859.889999</v>
      </c>
      <c r="L13" s="63">
        <v>4402817649.2799997</v>
      </c>
      <c r="M13" s="63">
        <v>4295985961.3199997</v>
      </c>
      <c r="N13" s="64"/>
      <c r="O13" s="75">
        <f t="shared" si="0"/>
        <v>0.44671856003468913</v>
      </c>
      <c r="P13" s="75">
        <f t="shared" si="1"/>
        <v>0.11160556319816489</v>
      </c>
    </row>
    <row r="14" spans="1:16" ht="22.5">
      <c r="A14" s="60" t="s">
        <v>107</v>
      </c>
      <c r="B14" s="61" t="s">
        <v>73</v>
      </c>
      <c r="C14" s="62" t="s">
        <v>18</v>
      </c>
      <c r="D14" s="60" t="s">
        <v>74</v>
      </c>
      <c r="E14" s="63">
        <v>6754000000</v>
      </c>
      <c r="F14" s="63">
        <v>0</v>
      </c>
      <c r="G14" s="72">
        <f t="shared" si="2"/>
        <v>6754000000</v>
      </c>
      <c r="H14" s="63">
        <v>0</v>
      </c>
      <c r="I14" s="72">
        <f t="shared" si="3"/>
        <v>0</v>
      </c>
      <c r="J14" s="63">
        <v>6754000000</v>
      </c>
      <c r="K14" s="63">
        <v>0</v>
      </c>
      <c r="L14" s="63">
        <v>0</v>
      </c>
      <c r="M14" s="63">
        <v>0</v>
      </c>
      <c r="N14" s="64"/>
      <c r="O14" s="75">
        <f t="shared" si="0"/>
        <v>0</v>
      </c>
      <c r="P14" s="75">
        <f t="shared" si="1"/>
        <v>0</v>
      </c>
    </row>
    <row r="15" spans="1:16" ht="22.5">
      <c r="A15" s="60" t="s">
        <v>107</v>
      </c>
      <c r="B15" s="61" t="s">
        <v>75</v>
      </c>
      <c r="C15" s="62" t="s">
        <v>18</v>
      </c>
      <c r="D15" s="60" t="s">
        <v>76</v>
      </c>
      <c r="E15" s="63">
        <v>49000000</v>
      </c>
      <c r="F15" s="63">
        <v>0</v>
      </c>
      <c r="G15" s="72">
        <f t="shared" si="2"/>
        <v>49000000</v>
      </c>
      <c r="H15" s="63">
        <v>49000000</v>
      </c>
      <c r="I15" s="72">
        <f t="shared" si="3"/>
        <v>35522712</v>
      </c>
      <c r="J15" s="63">
        <v>0</v>
      </c>
      <c r="K15" s="63">
        <v>13477288</v>
      </c>
      <c r="L15" s="63">
        <v>13477288</v>
      </c>
      <c r="M15" s="63">
        <v>13477288</v>
      </c>
      <c r="N15" s="64"/>
      <c r="O15" s="75">
        <f t="shared" si="0"/>
        <v>0.27504669387755104</v>
      </c>
      <c r="P15" s="75">
        <f t="shared" si="1"/>
        <v>0.27504669387755104</v>
      </c>
    </row>
    <row r="16" spans="1:16" ht="22.5">
      <c r="A16" s="60" t="s">
        <v>107</v>
      </c>
      <c r="B16" s="61" t="s">
        <v>77</v>
      </c>
      <c r="C16" s="62" t="s">
        <v>18</v>
      </c>
      <c r="D16" s="60" t="s">
        <v>78</v>
      </c>
      <c r="E16" s="63">
        <v>65900000</v>
      </c>
      <c r="F16" s="63">
        <v>0</v>
      </c>
      <c r="G16" s="72">
        <f t="shared" si="2"/>
        <v>65900000</v>
      </c>
      <c r="H16" s="63">
        <v>54702175</v>
      </c>
      <c r="I16" s="72">
        <f t="shared" si="3"/>
        <v>8998025</v>
      </c>
      <c r="J16" s="63">
        <v>11197825</v>
      </c>
      <c r="K16" s="63">
        <v>45704150</v>
      </c>
      <c r="L16" s="63">
        <v>40944150</v>
      </c>
      <c r="M16" s="63">
        <v>40944150</v>
      </c>
      <c r="N16" s="64"/>
      <c r="O16" s="75">
        <f t="shared" si="0"/>
        <v>0.69353793626707128</v>
      </c>
      <c r="P16" s="75">
        <f t="shared" si="1"/>
        <v>0.62130728376327771</v>
      </c>
    </row>
    <row r="17" spans="1:16" ht="22.5">
      <c r="A17" s="60" t="s">
        <v>107</v>
      </c>
      <c r="B17" s="61" t="s">
        <v>79</v>
      </c>
      <c r="C17" s="62" t="s">
        <v>18</v>
      </c>
      <c r="D17" s="60" t="s">
        <v>80</v>
      </c>
      <c r="E17" s="63">
        <v>8690400000</v>
      </c>
      <c r="F17" s="63">
        <v>0</v>
      </c>
      <c r="G17" s="72">
        <f t="shared" si="2"/>
        <v>8690400000</v>
      </c>
      <c r="H17" s="63">
        <v>3058350824</v>
      </c>
      <c r="I17" s="72">
        <f t="shared" si="3"/>
        <v>647907886</v>
      </c>
      <c r="J17" s="63">
        <v>5632049176</v>
      </c>
      <c r="K17" s="63">
        <v>2410442938</v>
      </c>
      <c r="L17" s="63">
        <v>1576557495</v>
      </c>
      <c r="M17" s="63">
        <v>1448492218</v>
      </c>
      <c r="N17" s="64"/>
      <c r="O17" s="75">
        <f t="shared" si="0"/>
        <v>0.27736846842492868</v>
      </c>
      <c r="P17" s="75">
        <f t="shared" si="1"/>
        <v>0.18141368579121789</v>
      </c>
    </row>
    <row r="18" spans="1:16" ht="22.5">
      <c r="A18" s="60" t="s">
        <v>107</v>
      </c>
      <c r="B18" s="61" t="s">
        <v>81</v>
      </c>
      <c r="C18" s="62" t="s">
        <v>18</v>
      </c>
      <c r="D18" s="60" t="s">
        <v>82</v>
      </c>
      <c r="E18" s="63">
        <v>326000000</v>
      </c>
      <c r="F18" s="63">
        <v>0</v>
      </c>
      <c r="G18" s="72">
        <f t="shared" si="2"/>
        <v>326000000</v>
      </c>
      <c r="H18" s="63">
        <v>59380046</v>
      </c>
      <c r="I18" s="72">
        <f t="shared" si="3"/>
        <v>0</v>
      </c>
      <c r="J18" s="63">
        <v>266619954</v>
      </c>
      <c r="K18" s="63">
        <v>59380046</v>
      </c>
      <c r="L18" s="63">
        <v>59380046</v>
      </c>
      <c r="M18" s="63">
        <v>59380046</v>
      </c>
      <c r="N18" s="64"/>
      <c r="O18" s="75">
        <f t="shared" si="0"/>
        <v>0.18214738036809816</v>
      </c>
      <c r="P18" s="75">
        <f t="shared" si="1"/>
        <v>0.18214738036809816</v>
      </c>
    </row>
    <row r="19" spans="1:16" ht="22.5">
      <c r="A19" s="60" t="s">
        <v>107</v>
      </c>
      <c r="B19" s="61" t="s">
        <v>110</v>
      </c>
      <c r="C19" s="62" t="s">
        <v>18</v>
      </c>
      <c r="D19" s="60" t="s">
        <v>111</v>
      </c>
      <c r="E19" s="63">
        <v>11619663005</v>
      </c>
      <c r="F19" s="63">
        <v>3619663005</v>
      </c>
      <c r="G19" s="72">
        <f t="shared" si="2"/>
        <v>8000000000</v>
      </c>
      <c r="H19" s="63">
        <v>8000000000</v>
      </c>
      <c r="I19" s="72">
        <f t="shared" si="3"/>
        <v>8000000000</v>
      </c>
      <c r="J19" s="63">
        <v>0</v>
      </c>
      <c r="K19" s="63">
        <v>0</v>
      </c>
      <c r="L19" s="63">
        <v>0</v>
      </c>
      <c r="M19" s="63">
        <v>0</v>
      </c>
      <c r="N19" s="64"/>
      <c r="O19" s="75">
        <f t="shared" si="0"/>
        <v>0</v>
      </c>
      <c r="P19" s="75">
        <f t="shared" si="1"/>
        <v>0</v>
      </c>
    </row>
    <row r="20" spans="1:16" ht="22.5">
      <c r="A20" s="60" t="s">
        <v>107</v>
      </c>
      <c r="B20" s="61" t="s">
        <v>83</v>
      </c>
      <c r="C20" s="62" t="s">
        <v>18</v>
      </c>
      <c r="D20" s="60" t="s">
        <v>84</v>
      </c>
      <c r="E20" s="63">
        <v>319400000</v>
      </c>
      <c r="F20" s="63">
        <v>31940000</v>
      </c>
      <c r="G20" s="72">
        <f t="shared" si="2"/>
        <v>287460000</v>
      </c>
      <c r="H20" s="63">
        <v>6708730</v>
      </c>
      <c r="I20" s="72">
        <f t="shared" si="3"/>
        <v>0</v>
      </c>
      <c r="J20" s="63">
        <v>280751270</v>
      </c>
      <c r="K20" s="63">
        <v>6708730</v>
      </c>
      <c r="L20" s="63">
        <v>6708730</v>
      </c>
      <c r="M20" s="63">
        <v>6708730</v>
      </c>
      <c r="N20" s="64"/>
      <c r="O20" s="75">
        <f t="shared" si="0"/>
        <v>2.3337960064008907E-2</v>
      </c>
      <c r="P20" s="75">
        <f t="shared" si="1"/>
        <v>2.3337960064008907E-2</v>
      </c>
    </row>
    <row r="21" spans="1:16" ht="45">
      <c r="A21" s="60" t="s">
        <v>107</v>
      </c>
      <c r="B21" s="61" t="s">
        <v>85</v>
      </c>
      <c r="C21" s="62" t="s">
        <v>23</v>
      </c>
      <c r="D21" s="60" t="s">
        <v>86</v>
      </c>
      <c r="E21" s="63">
        <v>10000000000</v>
      </c>
      <c r="F21" s="63">
        <v>0</v>
      </c>
      <c r="G21" s="72">
        <f t="shared" si="2"/>
        <v>10000000000</v>
      </c>
      <c r="H21" s="63">
        <v>0</v>
      </c>
      <c r="I21" s="72">
        <f t="shared" si="3"/>
        <v>0</v>
      </c>
      <c r="J21" s="63">
        <v>10000000000</v>
      </c>
      <c r="K21" s="63">
        <v>0</v>
      </c>
      <c r="L21" s="63">
        <v>0</v>
      </c>
      <c r="M21" s="63">
        <v>0</v>
      </c>
      <c r="N21" s="64"/>
      <c r="O21" s="75">
        <f t="shared" si="0"/>
        <v>0</v>
      </c>
      <c r="P21" s="75">
        <f t="shared" si="1"/>
        <v>0</v>
      </c>
    </row>
    <row r="22" spans="1:16" ht="45">
      <c r="A22" s="60" t="s">
        <v>107</v>
      </c>
      <c r="B22" s="61" t="s">
        <v>85</v>
      </c>
      <c r="C22" s="62" t="s">
        <v>18</v>
      </c>
      <c r="D22" s="60" t="s">
        <v>86</v>
      </c>
      <c r="E22" s="63">
        <v>29894089450</v>
      </c>
      <c r="F22" s="63">
        <v>0</v>
      </c>
      <c r="G22" s="72">
        <f t="shared" si="2"/>
        <v>29894089450</v>
      </c>
      <c r="H22" s="63">
        <v>10145852501</v>
      </c>
      <c r="I22" s="72">
        <f t="shared" si="3"/>
        <v>2677104195</v>
      </c>
      <c r="J22" s="63">
        <v>19748236949</v>
      </c>
      <c r="K22" s="63">
        <v>7468748306</v>
      </c>
      <c r="L22" s="63">
        <v>1085773841.96</v>
      </c>
      <c r="M22" s="63">
        <v>1085773841.96</v>
      </c>
      <c r="N22" s="64"/>
      <c r="O22" s="75">
        <f t="shared" si="0"/>
        <v>0.24984030098966603</v>
      </c>
      <c r="P22" s="75">
        <f t="shared" si="1"/>
        <v>3.6320686193705091E-2</v>
      </c>
    </row>
    <row r="23" spans="1:16" ht="45">
      <c r="A23" s="60" t="s">
        <v>107</v>
      </c>
      <c r="B23" s="61" t="s">
        <v>87</v>
      </c>
      <c r="C23" s="62" t="s">
        <v>18</v>
      </c>
      <c r="D23" s="60" t="s">
        <v>88</v>
      </c>
      <c r="E23" s="63">
        <v>51411956477</v>
      </c>
      <c r="F23" s="63">
        <v>0</v>
      </c>
      <c r="G23" s="72">
        <f t="shared" si="2"/>
        <v>51411956477</v>
      </c>
      <c r="H23" s="63">
        <v>37036593874</v>
      </c>
      <c r="I23" s="72">
        <f t="shared" si="3"/>
        <v>6459230904</v>
      </c>
      <c r="J23" s="63">
        <v>14375362603</v>
      </c>
      <c r="K23" s="63">
        <v>30577362970</v>
      </c>
      <c r="L23" s="63">
        <v>3563915339</v>
      </c>
      <c r="M23" s="63">
        <v>3563915339</v>
      </c>
      <c r="N23" s="64"/>
      <c r="O23" s="75">
        <f t="shared" si="0"/>
        <v>0.59475198115985517</v>
      </c>
      <c r="P23" s="75">
        <f t="shared" si="1"/>
        <v>6.9320749164532902E-2</v>
      </c>
    </row>
    <row r="24" spans="1:16" ht="56.25">
      <c r="A24" s="60" t="s">
        <v>107</v>
      </c>
      <c r="B24" s="61" t="s">
        <v>89</v>
      </c>
      <c r="C24" s="62" t="s">
        <v>23</v>
      </c>
      <c r="D24" s="60" t="s">
        <v>90</v>
      </c>
      <c r="E24" s="63">
        <v>7000000000</v>
      </c>
      <c r="F24" s="63">
        <v>0</v>
      </c>
      <c r="G24" s="72">
        <f t="shared" si="2"/>
        <v>7000000000</v>
      </c>
      <c r="H24" s="63">
        <v>2461557580</v>
      </c>
      <c r="I24" s="72">
        <f t="shared" si="3"/>
        <v>19379210</v>
      </c>
      <c r="J24" s="63">
        <v>4538442420</v>
      </c>
      <c r="K24" s="63">
        <v>2442178370</v>
      </c>
      <c r="L24" s="63">
        <v>3326300</v>
      </c>
      <c r="M24" s="63">
        <v>3326300</v>
      </c>
      <c r="N24" s="64"/>
      <c r="O24" s="75">
        <f t="shared" si="0"/>
        <v>0.34888262428571426</v>
      </c>
      <c r="P24" s="75">
        <f t="shared" si="1"/>
        <v>4.7518571428571427E-4</v>
      </c>
    </row>
    <row r="25" spans="1:16" ht="22.5">
      <c r="A25" s="60" t="s">
        <v>107</v>
      </c>
      <c r="B25" s="61" t="s">
        <v>91</v>
      </c>
      <c r="C25" s="62" t="s">
        <v>21</v>
      </c>
      <c r="D25" s="60" t="s">
        <v>92</v>
      </c>
      <c r="E25" s="63">
        <v>81589164921</v>
      </c>
      <c r="F25" s="63">
        <v>12900000000</v>
      </c>
      <c r="G25" s="72">
        <f t="shared" si="2"/>
        <v>68689164921</v>
      </c>
      <c r="H25" s="63">
        <v>53793823122</v>
      </c>
      <c r="I25" s="72">
        <f t="shared" si="3"/>
        <v>14329788718</v>
      </c>
      <c r="J25" s="63">
        <v>14895341799</v>
      </c>
      <c r="K25" s="63">
        <v>39464034404</v>
      </c>
      <c r="L25" s="63">
        <v>14142399735.5</v>
      </c>
      <c r="M25" s="63">
        <v>14142399735.5</v>
      </c>
      <c r="N25" s="64"/>
      <c r="O25" s="75">
        <f t="shared" si="0"/>
        <v>0.57453070581638199</v>
      </c>
      <c r="P25" s="75">
        <f t="shared" si="1"/>
        <v>0.20588981903864018</v>
      </c>
    </row>
    <row r="26" spans="1:16" ht="22.5">
      <c r="A26" s="60" t="s">
        <v>107</v>
      </c>
      <c r="B26" s="61" t="s">
        <v>91</v>
      </c>
      <c r="C26" s="62" t="s">
        <v>23</v>
      </c>
      <c r="D26" s="60" t="s">
        <v>92</v>
      </c>
      <c r="E26" s="63">
        <v>1303383850377</v>
      </c>
      <c r="F26" s="63">
        <v>0</v>
      </c>
      <c r="G26" s="72">
        <f t="shared" si="2"/>
        <v>1303383850377</v>
      </c>
      <c r="H26" s="63">
        <v>1241238046139</v>
      </c>
      <c r="I26" s="72">
        <f t="shared" si="3"/>
        <v>85315900245</v>
      </c>
      <c r="J26" s="63">
        <v>62145804238</v>
      </c>
      <c r="K26" s="63">
        <v>1155922145894</v>
      </c>
      <c r="L26" s="63">
        <v>411750056390</v>
      </c>
      <c r="M26" s="63">
        <v>411750056390</v>
      </c>
      <c r="N26" s="64"/>
      <c r="O26" s="75">
        <f t="shared" si="0"/>
        <v>0.8868624124502178</v>
      </c>
      <c r="P26" s="75">
        <f t="shared" si="1"/>
        <v>0.31590851480237575</v>
      </c>
    </row>
    <row r="27" spans="1:16" ht="22.5">
      <c r="A27" s="60" t="s">
        <v>107</v>
      </c>
      <c r="B27" s="61" t="s">
        <v>91</v>
      </c>
      <c r="C27" s="62" t="s">
        <v>19</v>
      </c>
      <c r="D27" s="60" t="s">
        <v>92</v>
      </c>
      <c r="E27" s="63">
        <v>363599569</v>
      </c>
      <c r="F27" s="63">
        <v>0</v>
      </c>
      <c r="G27" s="72">
        <f t="shared" si="2"/>
        <v>363599569</v>
      </c>
      <c r="H27" s="63">
        <v>363599569</v>
      </c>
      <c r="I27" s="72">
        <f t="shared" si="3"/>
        <v>0</v>
      </c>
      <c r="J27" s="63">
        <v>0</v>
      </c>
      <c r="K27" s="63">
        <v>363599569</v>
      </c>
      <c r="L27" s="63">
        <v>0</v>
      </c>
      <c r="M27" s="63">
        <v>0</v>
      </c>
      <c r="N27" s="64"/>
      <c r="O27" s="75">
        <f t="shared" si="0"/>
        <v>1</v>
      </c>
      <c r="P27" s="75">
        <f t="shared" si="1"/>
        <v>0</v>
      </c>
    </row>
    <row r="28" spans="1:16" ht="22.5">
      <c r="A28" s="60" t="s">
        <v>107</v>
      </c>
      <c r="B28" s="61" t="s">
        <v>91</v>
      </c>
      <c r="C28" s="62" t="s">
        <v>20</v>
      </c>
      <c r="D28" s="60" t="s">
        <v>92</v>
      </c>
      <c r="E28" s="63">
        <v>821819600241</v>
      </c>
      <c r="F28" s="63">
        <v>0</v>
      </c>
      <c r="G28" s="72">
        <f t="shared" si="2"/>
        <v>821819600241</v>
      </c>
      <c r="H28" s="63">
        <v>658054197405</v>
      </c>
      <c r="I28" s="72">
        <f t="shared" si="3"/>
        <v>38717440532.5</v>
      </c>
      <c r="J28" s="63">
        <v>163765402836</v>
      </c>
      <c r="K28" s="63">
        <v>619336756872.5</v>
      </c>
      <c r="L28" s="63">
        <v>188536047504.79001</v>
      </c>
      <c r="M28" s="63">
        <v>188523279504.79001</v>
      </c>
      <c r="N28" s="64"/>
      <c r="O28" s="75">
        <f t="shared" si="0"/>
        <v>0.7536164344229298</v>
      </c>
      <c r="P28" s="75">
        <f t="shared" si="1"/>
        <v>0.2294129361839283</v>
      </c>
    </row>
    <row r="29" spans="1:16" ht="22.5">
      <c r="A29" s="60" t="s">
        <v>107</v>
      </c>
      <c r="B29" s="61" t="s">
        <v>91</v>
      </c>
      <c r="C29" s="62" t="s">
        <v>18</v>
      </c>
      <c r="D29" s="60" t="s">
        <v>92</v>
      </c>
      <c r="E29" s="63">
        <v>1022146739033</v>
      </c>
      <c r="F29" s="63">
        <v>13331330416</v>
      </c>
      <c r="G29" s="72">
        <f t="shared" si="2"/>
        <v>1008815408617</v>
      </c>
      <c r="H29" s="63">
        <v>823048077981</v>
      </c>
      <c r="I29" s="72">
        <f t="shared" si="3"/>
        <v>36885648903</v>
      </c>
      <c r="J29" s="63">
        <v>185767330636</v>
      </c>
      <c r="K29" s="63">
        <v>786162429078</v>
      </c>
      <c r="L29" s="63">
        <v>226669864293.41</v>
      </c>
      <c r="M29" s="63">
        <v>226669864293.41</v>
      </c>
      <c r="N29" s="64"/>
      <c r="O29" s="75">
        <f t="shared" si="0"/>
        <v>0.7792926459715378</v>
      </c>
      <c r="P29" s="75">
        <f t="shared" si="1"/>
        <v>0.22468913773249666</v>
      </c>
    </row>
    <row r="30" spans="1:16" ht="33.75">
      <c r="A30" s="60" t="s">
        <v>107</v>
      </c>
      <c r="B30" s="61" t="s">
        <v>93</v>
      </c>
      <c r="C30" s="62" t="s">
        <v>23</v>
      </c>
      <c r="D30" s="60" t="s">
        <v>94</v>
      </c>
      <c r="E30" s="63">
        <v>73888692000</v>
      </c>
      <c r="F30" s="63">
        <v>0</v>
      </c>
      <c r="G30" s="72">
        <f t="shared" si="2"/>
        <v>73888692000</v>
      </c>
      <c r="H30" s="63">
        <v>32784415843</v>
      </c>
      <c r="I30" s="72">
        <f t="shared" si="3"/>
        <v>30285837547</v>
      </c>
      <c r="J30" s="63">
        <v>41104276157</v>
      </c>
      <c r="K30" s="63">
        <v>2498578296</v>
      </c>
      <c r="L30" s="63">
        <v>414577353</v>
      </c>
      <c r="M30" s="63">
        <v>414577353</v>
      </c>
      <c r="N30" s="64"/>
      <c r="O30" s="75">
        <f t="shared" si="0"/>
        <v>3.3815435466092704E-2</v>
      </c>
      <c r="P30" s="75">
        <f t="shared" si="1"/>
        <v>5.6108362697772484E-3</v>
      </c>
    </row>
    <row r="31" spans="1:16" ht="56.25">
      <c r="A31" s="60" t="s">
        <v>107</v>
      </c>
      <c r="B31" s="61" t="s">
        <v>95</v>
      </c>
      <c r="C31" s="62" t="s">
        <v>22</v>
      </c>
      <c r="D31" s="60" t="s">
        <v>96</v>
      </c>
      <c r="E31" s="63">
        <v>444633605125</v>
      </c>
      <c r="F31" s="63">
        <v>24000000000</v>
      </c>
      <c r="G31" s="72">
        <f t="shared" si="2"/>
        <v>420633605125</v>
      </c>
      <c r="H31" s="63">
        <v>357886435662</v>
      </c>
      <c r="I31" s="72">
        <f t="shared" si="3"/>
        <v>93356939600</v>
      </c>
      <c r="J31" s="63">
        <v>62747169463</v>
      </c>
      <c r="K31" s="63">
        <v>264529496062</v>
      </c>
      <c r="L31" s="63">
        <v>48400350976.010002</v>
      </c>
      <c r="M31" s="63">
        <v>48400350976.010002</v>
      </c>
      <c r="N31" s="64"/>
      <c r="O31" s="75">
        <f t="shared" si="0"/>
        <v>0.62888341026245298</v>
      </c>
      <c r="P31" s="75">
        <f t="shared" si="1"/>
        <v>0.11506534519900481</v>
      </c>
    </row>
    <row r="32" spans="1:16" ht="56.25">
      <c r="A32" s="60" t="s">
        <v>107</v>
      </c>
      <c r="B32" s="61" t="s">
        <v>95</v>
      </c>
      <c r="C32" s="62" t="s">
        <v>23</v>
      </c>
      <c r="D32" s="60" t="s">
        <v>96</v>
      </c>
      <c r="E32" s="63">
        <v>556177914219</v>
      </c>
      <c r="F32" s="63">
        <v>27015000000</v>
      </c>
      <c r="G32" s="72">
        <f t="shared" si="2"/>
        <v>529162914219</v>
      </c>
      <c r="H32" s="63">
        <v>471822909504</v>
      </c>
      <c r="I32" s="72">
        <f t="shared" si="3"/>
        <v>166813769941</v>
      </c>
      <c r="J32" s="63">
        <v>57340004715</v>
      </c>
      <c r="K32" s="63">
        <v>305009139563</v>
      </c>
      <c r="L32" s="63">
        <v>80602613772.559998</v>
      </c>
      <c r="M32" s="63">
        <v>80602613772.559998</v>
      </c>
      <c r="N32" s="64"/>
      <c r="O32" s="75">
        <f t="shared" si="0"/>
        <v>0.57639931175669756</v>
      </c>
      <c r="P32" s="75">
        <f t="shared" si="1"/>
        <v>0.15232098018721263</v>
      </c>
    </row>
    <row r="33" spans="1:16" ht="56.25">
      <c r="A33" s="60" t="s">
        <v>107</v>
      </c>
      <c r="B33" s="61" t="s">
        <v>97</v>
      </c>
      <c r="C33" s="62" t="s">
        <v>23</v>
      </c>
      <c r="D33" s="60" t="s">
        <v>98</v>
      </c>
      <c r="E33" s="63">
        <v>79528284000</v>
      </c>
      <c r="F33" s="63">
        <v>0</v>
      </c>
      <c r="G33" s="72">
        <f t="shared" si="2"/>
        <v>79528284000</v>
      </c>
      <c r="H33" s="63">
        <v>38298928918</v>
      </c>
      <c r="I33" s="72">
        <f t="shared" si="3"/>
        <v>7634533579</v>
      </c>
      <c r="J33" s="63">
        <v>41229355082</v>
      </c>
      <c r="K33" s="63">
        <v>30664395339</v>
      </c>
      <c r="L33" s="63">
        <v>881389831</v>
      </c>
      <c r="M33" s="63">
        <v>881389831</v>
      </c>
      <c r="N33" s="64"/>
      <c r="O33" s="75">
        <f t="shared" si="0"/>
        <v>0.38557848600128225</v>
      </c>
      <c r="P33" s="75">
        <f t="shared" si="1"/>
        <v>1.1082721601285902E-2</v>
      </c>
    </row>
    <row r="34" spans="1:16" ht="67.5">
      <c r="A34" s="60" t="s">
        <v>107</v>
      </c>
      <c r="B34" s="61" t="s">
        <v>99</v>
      </c>
      <c r="C34" s="62" t="s">
        <v>23</v>
      </c>
      <c r="D34" s="60" t="s">
        <v>100</v>
      </c>
      <c r="E34" s="63">
        <v>10000000000</v>
      </c>
      <c r="F34" s="63">
        <v>0</v>
      </c>
      <c r="G34" s="72">
        <f t="shared" si="2"/>
        <v>10000000000</v>
      </c>
      <c r="H34" s="63">
        <v>7033771091</v>
      </c>
      <c r="I34" s="72">
        <f t="shared" si="3"/>
        <v>2209938062</v>
      </c>
      <c r="J34" s="63">
        <v>2966228909</v>
      </c>
      <c r="K34" s="63">
        <v>4823833029</v>
      </c>
      <c r="L34" s="63">
        <v>1274337852.9300001</v>
      </c>
      <c r="M34" s="63">
        <v>1274337852.9300001</v>
      </c>
      <c r="N34" s="64"/>
      <c r="O34" s="75">
        <f t="shared" si="0"/>
        <v>0.48238330289999998</v>
      </c>
      <c r="P34" s="75">
        <f t="shared" si="1"/>
        <v>0.12743378529300001</v>
      </c>
    </row>
    <row r="35" spans="1:16" ht="67.5">
      <c r="A35" s="60" t="s">
        <v>107</v>
      </c>
      <c r="B35" s="61" t="s">
        <v>99</v>
      </c>
      <c r="C35" s="62" t="s">
        <v>18</v>
      </c>
      <c r="D35" s="60" t="s">
        <v>100</v>
      </c>
      <c r="E35" s="63">
        <v>175836595820</v>
      </c>
      <c r="F35" s="63">
        <v>0</v>
      </c>
      <c r="G35" s="72">
        <f t="shared" si="2"/>
        <v>175836595820</v>
      </c>
      <c r="H35" s="63">
        <v>163403285834.44</v>
      </c>
      <c r="I35" s="72">
        <f t="shared" si="3"/>
        <v>15666118526</v>
      </c>
      <c r="J35" s="63">
        <v>12433309985.559999</v>
      </c>
      <c r="K35" s="63">
        <v>147737167308.44</v>
      </c>
      <c r="L35" s="63">
        <v>2966669694</v>
      </c>
      <c r="M35" s="63">
        <v>2942831536</v>
      </c>
      <c r="N35" s="64"/>
      <c r="O35" s="75">
        <f t="shared" si="0"/>
        <v>0.84019578870643763</v>
      </c>
      <c r="P35" s="75">
        <f t="shared" si="1"/>
        <v>1.6871742086254408E-2</v>
      </c>
    </row>
    <row r="36" spans="1:16" ht="45">
      <c r="A36" s="60" t="s">
        <v>107</v>
      </c>
      <c r="B36" s="61" t="s">
        <v>101</v>
      </c>
      <c r="C36" s="62" t="s">
        <v>18</v>
      </c>
      <c r="D36" s="60" t="s">
        <v>102</v>
      </c>
      <c r="E36" s="63">
        <v>7000000000</v>
      </c>
      <c r="F36" s="63">
        <v>0</v>
      </c>
      <c r="G36" s="72">
        <f t="shared" si="2"/>
        <v>7000000000</v>
      </c>
      <c r="H36" s="63">
        <v>2514689733</v>
      </c>
      <c r="I36" s="72">
        <f t="shared" si="3"/>
        <v>0</v>
      </c>
      <c r="J36" s="63">
        <v>4485310267</v>
      </c>
      <c r="K36" s="63">
        <v>2514689733</v>
      </c>
      <c r="L36" s="63">
        <v>0</v>
      </c>
      <c r="M36" s="63">
        <v>0</v>
      </c>
      <c r="N36" s="64"/>
      <c r="O36" s="75">
        <f t="shared" si="0"/>
        <v>0.35924139042857145</v>
      </c>
      <c r="P36" s="75">
        <f t="shared" si="1"/>
        <v>0</v>
      </c>
    </row>
    <row r="37" spans="1:16" ht="33.75">
      <c r="A37" s="60" t="s">
        <v>107</v>
      </c>
      <c r="B37" s="61" t="s">
        <v>103</v>
      </c>
      <c r="C37" s="62" t="s">
        <v>22</v>
      </c>
      <c r="D37" s="60" t="s">
        <v>104</v>
      </c>
      <c r="E37" s="63">
        <v>2759909227</v>
      </c>
      <c r="F37" s="63">
        <v>0</v>
      </c>
      <c r="G37" s="72">
        <f t="shared" si="2"/>
        <v>2759909227</v>
      </c>
      <c r="H37" s="63">
        <v>0</v>
      </c>
      <c r="I37" s="72">
        <f t="shared" si="3"/>
        <v>0</v>
      </c>
      <c r="J37" s="63">
        <v>2759909227</v>
      </c>
      <c r="K37" s="63">
        <v>0</v>
      </c>
      <c r="L37" s="63">
        <v>0</v>
      </c>
      <c r="M37" s="63">
        <v>0</v>
      </c>
      <c r="N37" s="64"/>
      <c r="O37" s="75">
        <f t="shared" si="0"/>
        <v>0</v>
      </c>
      <c r="P37" s="75">
        <f t="shared" si="1"/>
        <v>0</v>
      </c>
    </row>
    <row r="38" spans="1:16" ht="33.75">
      <c r="A38" s="60" t="s">
        <v>107</v>
      </c>
      <c r="B38" s="61" t="s">
        <v>103</v>
      </c>
      <c r="C38" s="62" t="s">
        <v>23</v>
      </c>
      <c r="D38" s="60" t="s">
        <v>104</v>
      </c>
      <c r="E38" s="63">
        <v>583024000</v>
      </c>
      <c r="F38" s="63">
        <v>0</v>
      </c>
      <c r="G38" s="72">
        <f t="shared" si="2"/>
        <v>583024000</v>
      </c>
      <c r="H38" s="63">
        <v>583024000</v>
      </c>
      <c r="I38" s="72">
        <f t="shared" si="3"/>
        <v>583024000</v>
      </c>
      <c r="J38" s="63">
        <v>0</v>
      </c>
      <c r="K38" s="63">
        <v>0</v>
      </c>
      <c r="L38" s="63">
        <v>0</v>
      </c>
      <c r="M38" s="63">
        <v>0</v>
      </c>
      <c r="N38" s="64"/>
      <c r="O38" s="75">
        <f t="shared" si="0"/>
        <v>0</v>
      </c>
      <c r="P38" s="75">
        <f t="shared" si="1"/>
        <v>0</v>
      </c>
    </row>
    <row r="39" spans="1:16" ht="33.75">
      <c r="A39" s="60" t="s">
        <v>107</v>
      </c>
      <c r="B39" s="61" t="s">
        <v>103</v>
      </c>
      <c r="C39" s="62" t="s">
        <v>18</v>
      </c>
      <c r="D39" s="60" t="s">
        <v>104</v>
      </c>
      <c r="E39" s="63">
        <v>182837864944</v>
      </c>
      <c r="F39" s="63">
        <v>0</v>
      </c>
      <c r="G39" s="72">
        <f t="shared" si="2"/>
        <v>182837864944</v>
      </c>
      <c r="H39" s="63">
        <v>170155709187.85999</v>
      </c>
      <c r="I39" s="72">
        <f t="shared" si="3"/>
        <v>17382918159</v>
      </c>
      <c r="J39" s="63">
        <v>12682155756.139999</v>
      </c>
      <c r="K39" s="63">
        <v>152772791028.85999</v>
      </c>
      <c r="L39" s="63">
        <v>25928053201.91</v>
      </c>
      <c r="M39" s="63">
        <v>25667523181.91</v>
      </c>
      <c r="N39" s="64"/>
      <c r="O39" s="75">
        <f t="shared" si="0"/>
        <v>0.83556429121315534</v>
      </c>
      <c r="P39" s="75">
        <f t="shared" si="1"/>
        <v>0.14180899131507199</v>
      </c>
    </row>
    <row r="40" spans="1:16" ht="33.75">
      <c r="A40" s="65" t="s">
        <v>107</v>
      </c>
      <c r="B40" s="66" t="s">
        <v>105</v>
      </c>
      <c r="C40" s="67" t="s">
        <v>18</v>
      </c>
      <c r="D40" s="65" t="s">
        <v>106</v>
      </c>
      <c r="E40" s="68">
        <v>9500000000</v>
      </c>
      <c r="F40" s="68">
        <v>0</v>
      </c>
      <c r="G40" s="73">
        <f t="shared" si="2"/>
        <v>9500000000</v>
      </c>
      <c r="H40" s="68">
        <v>8962687359</v>
      </c>
      <c r="I40" s="73">
        <f t="shared" si="3"/>
        <v>860298495</v>
      </c>
      <c r="J40" s="68">
        <v>537312641</v>
      </c>
      <c r="K40" s="68">
        <v>8102388864</v>
      </c>
      <c r="L40" s="68">
        <v>682313383</v>
      </c>
      <c r="M40" s="68">
        <v>682313383</v>
      </c>
      <c r="N40" s="64"/>
      <c r="O40" s="76">
        <f t="shared" si="0"/>
        <v>0.85288303831578949</v>
      </c>
      <c r="P40" s="76">
        <f t="shared" si="1"/>
        <v>7.1822461368421048E-2</v>
      </c>
    </row>
    <row r="41" spans="1:16" ht="20.100000000000001" customHeight="1">
      <c r="A41" s="47" t="s">
        <v>114</v>
      </c>
      <c r="B41" s="48" t="s">
        <v>1</v>
      </c>
      <c r="C41" s="52" t="s">
        <v>1</v>
      </c>
      <c r="D41" s="53" t="s">
        <v>1</v>
      </c>
      <c r="E41" s="69">
        <f t="shared" ref="E41:M41" si="4">SUM(E5:E40)</f>
        <v>5233581602408</v>
      </c>
      <c r="F41" s="69">
        <f t="shared" si="4"/>
        <v>96048750921</v>
      </c>
      <c r="G41" s="69">
        <f t="shared" si="4"/>
        <v>5137532851487</v>
      </c>
      <c r="H41" s="69">
        <f t="shared" si="4"/>
        <v>4398725867065.9795</v>
      </c>
      <c r="I41" s="69">
        <f t="shared" si="4"/>
        <v>762194077413.69995</v>
      </c>
      <c r="J41" s="69">
        <f t="shared" si="4"/>
        <v>738806984421.02014</v>
      </c>
      <c r="K41" s="69">
        <f t="shared" si="4"/>
        <v>3636531789652.2798</v>
      </c>
      <c r="L41" s="69">
        <f t="shared" si="4"/>
        <v>1068355644929.4202</v>
      </c>
      <c r="M41" s="69">
        <f t="shared" si="4"/>
        <v>1067823568730.4602</v>
      </c>
      <c r="N41" s="70"/>
      <c r="O41" s="77">
        <f t="shared" si="0"/>
        <v>0.70783621142193331</v>
      </c>
      <c r="P41" s="77">
        <f t="shared" si="1"/>
        <v>0.20795110723626747</v>
      </c>
    </row>
    <row r="42" spans="1:16">
      <c r="E42" s="54"/>
      <c r="H42" s="3"/>
      <c r="I42" s="3"/>
    </row>
    <row r="43" spans="1:16">
      <c r="D43" s="89"/>
      <c r="E43" s="89"/>
      <c r="F43" s="89"/>
      <c r="G43" s="89"/>
      <c r="H43" s="89"/>
      <c r="I43" s="89"/>
      <c r="J43" s="89"/>
      <c r="K43" s="89"/>
      <c r="L43" s="89"/>
      <c r="M43" s="89"/>
    </row>
    <row r="44" spans="1:16">
      <c r="I44" s="94"/>
      <c r="J44" s="94"/>
    </row>
    <row r="45" spans="1:16">
      <c r="E45" s="90"/>
      <c r="F45" s="90"/>
      <c r="G45" s="90"/>
      <c r="H45" s="90"/>
      <c r="I45" s="90"/>
      <c r="J45" s="90"/>
      <c r="K45" s="90"/>
      <c r="L45" s="90"/>
      <c r="M45" s="90"/>
    </row>
    <row r="46" spans="1:16">
      <c r="E46" s="90"/>
      <c r="F46" s="90"/>
      <c r="G46" s="90"/>
      <c r="H46" s="90"/>
      <c r="I46" s="90"/>
      <c r="J46" s="90"/>
      <c r="K46" s="90"/>
      <c r="L46" s="90"/>
      <c r="M46" s="90"/>
    </row>
    <row r="47" spans="1:16">
      <c r="D47" s="91"/>
      <c r="E47" s="92"/>
      <c r="F47" s="89"/>
      <c r="G47" s="90"/>
      <c r="H47" s="90"/>
      <c r="I47" s="90"/>
      <c r="J47" s="90"/>
      <c r="K47" s="90"/>
      <c r="L47" s="90"/>
      <c r="M47" s="90"/>
    </row>
    <row r="48" spans="1:16">
      <c r="E48" s="93"/>
      <c r="F48" s="89"/>
      <c r="G48" s="90"/>
    </row>
    <row r="49" spans="5:7">
      <c r="E49" s="93"/>
      <c r="F49" s="89"/>
      <c r="G49" s="90"/>
    </row>
    <row r="50" spans="5:7">
      <c r="E50" s="93"/>
      <c r="F50" s="89"/>
      <c r="G50" s="90"/>
    </row>
    <row r="51" spans="5:7">
      <c r="E51" s="93"/>
      <c r="F51" s="94"/>
      <c r="G51" s="90"/>
    </row>
    <row r="52" spans="5:7">
      <c r="E52" s="91"/>
      <c r="F52" s="9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 Regionalizada</vt:lpstr>
      <vt:lpstr>Consolidado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Restrepo Pinzon</dc:creator>
  <cp:lastModifiedBy>Antonio Maria Lamo Benitez</cp:lastModifiedBy>
  <dcterms:created xsi:type="dcterms:W3CDTF">2016-04-01T12:25:35Z</dcterms:created>
  <dcterms:modified xsi:type="dcterms:W3CDTF">2016-04-04T14:59:55Z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