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ahecha\Documents\VIGENCIAS PASADAS\VIGENCIA 2015\INDICADORES SIMEI\INFORME DICIEMBRE\"/>
    </mc:Choice>
  </mc:AlternateContent>
  <bookViews>
    <workbookView xWindow="0" yWindow="0" windowWidth="28800" windowHeight="12435" activeTab="1"/>
  </bookViews>
  <sheets>
    <sheet name="DECRETO TOTAL" sheetId="1" r:id="rId1"/>
    <sheet name="Hoja1" sheetId="2" r:id="rId2"/>
  </sheets>
  <definedNames>
    <definedName name="_xlnm._FilterDatabase" localSheetId="0" hidden="1">'DECRETO TOTAL'!$A$4:$P$684</definedName>
    <definedName name="_xlnm.Print_Area" localSheetId="0">'DECRETO TOTAL'!#REF!</definedName>
    <definedName name="_xlnm.Print_Titles" localSheetId="0">'DECRETO TOTAL'!#REF!</definedName>
  </definedNames>
  <calcPr calcId="152511"/>
</workbook>
</file>

<file path=xl/calcChain.xml><?xml version="1.0" encoding="utf-8"?>
<calcChain xmlns="http://schemas.openxmlformats.org/spreadsheetml/2006/main">
  <c r="K308" i="1" l="1"/>
  <c r="L308" i="1"/>
  <c r="M308" i="1"/>
  <c r="K288" i="1"/>
  <c r="L288" i="1"/>
  <c r="M288" i="1"/>
  <c r="I613" i="1" l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H596" i="1"/>
  <c r="I268" i="1" l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67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45" i="1"/>
  <c r="I407" i="1" l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G163" i="1" l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G148" i="1"/>
  <c r="J148" i="1" s="1"/>
  <c r="G147" i="1"/>
  <c r="J147" i="1" s="1"/>
  <c r="G146" i="1"/>
  <c r="J146" i="1" s="1"/>
  <c r="G145" i="1"/>
  <c r="J145" i="1" s="1"/>
  <c r="G164" i="1" l="1"/>
  <c r="G682" i="1"/>
  <c r="F84" i="1" l="1"/>
  <c r="F41" i="1"/>
  <c r="G6" i="1"/>
  <c r="J6" i="1" s="1"/>
  <c r="G7" i="1"/>
  <c r="J7" i="1" s="1"/>
  <c r="G8" i="1"/>
  <c r="J8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J60" i="1" s="1"/>
  <c r="G61" i="1"/>
  <c r="J61" i="1" s="1"/>
  <c r="G62" i="1"/>
  <c r="J62" i="1" s="1"/>
  <c r="G64" i="1"/>
  <c r="J64" i="1" s="1"/>
  <c r="G65" i="1"/>
  <c r="J65" i="1" s="1"/>
  <c r="G66" i="1"/>
  <c r="J66" i="1" s="1"/>
  <c r="G67" i="1"/>
  <c r="J67" i="1" s="1"/>
  <c r="G68" i="1"/>
  <c r="J68" i="1" s="1"/>
  <c r="G69" i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77" i="1"/>
  <c r="J77" i="1" s="1"/>
  <c r="G78" i="1"/>
  <c r="J78" i="1" s="1"/>
  <c r="G79" i="1"/>
  <c r="J79" i="1" s="1"/>
  <c r="G80" i="1"/>
  <c r="J80" i="1" s="1"/>
  <c r="G81" i="1"/>
  <c r="J81" i="1" s="1"/>
  <c r="G82" i="1"/>
  <c r="J82" i="1" s="1"/>
  <c r="G83" i="1"/>
  <c r="J83" i="1" s="1"/>
  <c r="G85" i="1"/>
  <c r="J85" i="1" s="1"/>
  <c r="G86" i="1"/>
  <c r="J86" i="1" s="1"/>
  <c r="G87" i="1"/>
  <c r="J87" i="1" s="1"/>
  <c r="G88" i="1"/>
  <c r="J88" i="1" s="1"/>
  <c r="G89" i="1"/>
  <c r="J89" i="1" s="1"/>
  <c r="G90" i="1"/>
  <c r="J90" i="1" s="1"/>
  <c r="G91" i="1"/>
  <c r="J91" i="1" s="1"/>
  <c r="G92" i="1"/>
  <c r="J92" i="1" s="1"/>
  <c r="G93" i="1"/>
  <c r="J93" i="1" s="1"/>
  <c r="G94" i="1"/>
  <c r="J94" i="1" s="1"/>
  <c r="G95" i="1"/>
  <c r="J95" i="1" s="1"/>
  <c r="G96" i="1"/>
  <c r="J96" i="1" s="1"/>
  <c r="G97" i="1"/>
  <c r="J97" i="1" s="1"/>
  <c r="G98" i="1"/>
  <c r="J98" i="1" s="1"/>
  <c r="G99" i="1"/>
  <c r="J99" i="1" s="1"/>
  <c r="G100" i="1"/>
  <c r="J100" i="1" s="1"/>
  <c r="G101" i="1"/>
  <c r="J101" i="1" s="1"/>
  <c r="G102" i="1"/>
  <c r="J102" i="1" s="1"/>
  <c r="G103" i="1"/>
  <c r="J103" i="1" s="1"/>
  <c r="G104" i="1"/>
  <c r="J104" i="1" s="1"/>
  <c r="G105" i="1"/>
  <c r="J105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22" i="1"/>
  <c r="J122" i="1" s="1"/>
  <c r="G123" i="1"/>
  <c r="J123" i="1" s="1"/>
  <c r="G124" i="1"/>
  <c r="J124" i="1" s="1"/>
  <c r="G126" i="1"/>
  <c r="J126" i="1" s="1"/>
  <c r="G127" i="1"/>
  <c r="J127" i="1" s="1"/>
  <c r="G128" i="1"/>
  <c r="J128" i="1" s="1"/>
  <c r="G129" i="1"/>
  <c r="J129" i="1" s="1"/>
  <c r="G130" i="1"/>
  <c r="J130" i="1" s="1"/>
  <c r="G131" i="1"/>
  <c r="J131" i="1" s="1"/>
  <c r="G132" i="1"/>
  <c r="J132" i="1" s="1"/>
  <c r="G133" i="1"/>
  <c r="J133" i="1" s="1"/>
  <c r="G134" i="1"/>
  <c r="J134" i="1" s="1"/>
  <c r="G135" i="1"/>
  <c r="J135" i="1" s="1"/>
  <c r="G136" i="1"/>
  <c r="J136" i="1" s="1"/>
  <c r="G137" i="1"/>
  <c r="J137" i="1" s="1"/>
  <c r="G138" i="1"/>
  <c r="J138" i="1" s="1"/>
  <c r="G139" i="1"/>
  <c r="J139" i="1" s="1"/>
  <c r="G140" i="1"/>
  <c r="J140" i="1" s="1"/>
  <c r="G141" i="1"/>
  <c r="J141" i="1" s="1"/>
  <c r="G142" i="1"/>
  <c r="J142" i="1" s="1"/>
  <c r="G143" i="1"/>
  <c r="J143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71" i="1"/>
  <c r="J171" i="1" s="1"/>
  <c r="G172" i="1"/>
  <c r="J172" i="1" s="1"/>
  <c r="G173" i="1"/>
  <c r="J173" i="1" s="1"/>
  <c r="G174" i="1"/>
  <c r="J174" i="1" s="1"/>
  <c r="G175" i="1"/>
  <c r="J175" i="1" s="1"/>
  <c r="G176" i="1"/>
  <c r="J176" i="1" s="1"/>
  <c r="G177" i="1"/>
  <c r="J177" i="1" s="1"/>
  <c r="G178" i="1"/>
  <c r="J178" i="1" s="1"/>
  <c r="G179" i="1"/>
  <c r="J179" i="1" s="1"/>
  <c r="G180" i="1"/>
  <c r="J180" i="1" s="1"/>
  <c r="G181" i="1"/>
  <c r="J181" i="1" s="1"/>
  <c r="G182" i="1"/>
  <c r="J182" i="1" s="1"/>
  <c r="G183" i="1"/>
  <c r="J183" i="1" s="1"/>
  <c r="G184" i="1"/>
  <c r="J184" i="1" s="1"/>
  <c r="G186" i="1"/>
  <c r="J186" i="1" s="1"/>
  <c r="G187" i="1"/>
  <c r="J187" i="1" s="1"/>
  <c r="G188" i="1"/>
  <c r="J188" i="1" s="1"/>
  <c r="G189" i="1"/>
  <c r="J189" i="1" s="1"/>
  <c r="G190" i="1"/>
  <c r="J190" i="1" s="1"/>
  <c r="G191" i="1"/>
  <c r="J191" i="1" s="1"/>
  <c r="G192" i="1"/>
  <c r="J192" i="1" s="1"/>
  <c r="G193" i="1"/>
  <c r="J193" i="1" s="1"/>
  <c r="G194" i="1"/>
  <c r="J194" i="1" s="1"/>
  <c r="G195" i="1"/>
  <c r="J195" i="1" s="1"/>
  <c r="G196" i="1"/>
  <c r="J196" i="1" s="1"/>
  <c r="G197" i="1"/>
  <c r="J197" i="1" s="1"/>
  <c r="G198" i="1"/>
  <c r="J198" i="1" s="1"/>
  <c r="G199" i="1"/>
  <c r="J199" i="1" s="1"/>
  <c r="G200" i="1"/>
  <c r="J200" i="1" s="1"/>
  <c r="G201" i="1"/>
  <c r="J201" i="1" s="1"/>
  <c r="G202" i="1"/>
  <c r="J202" i="1" s="1"/>
  <c r="G203" i="1"/>
  <c r="J203" i="1" s="1"/>
  <c r="G204" i="1"/>
  <c r="J204" i="1" s="1"/>
  <c r="G205" i="1"/>
  <c r="J205" i="1" s="1"/>
  <c r="G207" i="1"/>
  <c r="J207" i="1" s="1"/>
  <c r="G208" i="1"/>
  <c r="J208" i="1" s="1"/>
  <c r="G209" i="1"/>
  <c r="J209" i="1" s="1"/>
  <c r="G210" i="1"/>
  <c r="J210" i="1" s="1"/>
  <c r="G211" i="1"/>
  <c r="J211" i="1" s="1"/>
  <c r="G212" i="1"/>
  <c r="J212" i="1" s="1"/>
  <c r="G213" i="1"/>
  <c r="J213" i="1" s="1"/>
  <c r="G214" i="1"/>
  <c r="J214" i="1" s="1"/>
  <c r="G215" i="1"/>
  <c r="J215" i="1" s="1"/>
  <c r="G216" i="1"/>
  <c r="J216" i="1" s="1"/>
  <c r="G217" i="1"/>
  <c r="J217" i="1" s="1"/>
  <c r="G218" i="1"/>
  <c r="J218" i="1" s="1"/>
  <c r="G219" i="1"/>
  <c r="J219" i="1" s="1"/>
  <c r="G220" i="1"/>
  <c r="J220" i="1" s="1"/>
  <c r="G221" i="1"/>
  <c r="J221" i="1" s="1"/>
  <c r="G222" i="1"/>
  <c r="J222" i="1" s="1"/>
  <c r="G223" i="1"/>
  <c r="J223" i="1" s="1"/>
  <c r="G224" i="1"/>
  <c r="J224" i="1" s="1"/>
  <c r="G226" i="1"/>
  <c r="J226" i="1" s="1"/>
  <c r="G227" i="1"/>
  <c r="J227" i="1" s="1"/>
  <c r="G228" i="1"/>
  <c r="J228" i="1" s="1"/>
  <c r="G229" i="1"/>
  <c r="J229" i="1" s="1"/>
  <c r="G230" i="1"/>
  <c r="J230" i="1" s="1"/>
  <c r="G231" i="1"/>
  <c r="J231" i="1" s="1"/>
  <c r="G232" i="1"/>
  <c r="J232" i="1" s="1"/>
  <c r="G233" i="1"/>
  <c r="J233" i="1" s="1"/>
  <c r="G234" i="1"/>
  <c r="J234" i="1" s="1"/>
  <c r="G235" i="1"/>
  <c r="J235" i="1" s="1"/>
  <c r="G236" i="1"/>
  <c r="J236" i="1" s="1"/>
  <c r="G237" i="1"/>
  <c r="J237" i="1" s="1"/>
  <c r="G238" i="1"/>
  <c r="J238" i="1" s="1"/>
  <c r="G239" i="1"/>
  <c r="J239" i="1" s="1"/>
  <c r="G240" i="1"/>
  <c r="J240" i="1" s="1"/>
  <c r="G241" i="1"/>
  <c r="J241" i="1" s="1"/>
  <c r="G242" i="1"/>
  <c r="J242" i="1" s="1"/>
  <c r="G243" i="1"/>
  <c r="J243" i="1" s="1"/>
  <c r="G244" i="1"/>
  <c r="J244" i="1" s="1"/>
  <c r="G246" i="1"/>
  <c r="J246" i="1" s="1"/>
  <c r="G247" i="1"/>
  <c r="J247" i="1" s="1"/>
  <c r="G248" i="1"/>
  <c r="J248" i="1" s="1"/>
  <c r="G249" i="1"/>
  <c r="J249" i="1" s="1"/>
  <c r="G250" i="1"/>
  <c r="J250" i="1" s="1"/>
  <c r="G251" i="1"/>
  <c r="J251" i="1" s="1"/>
  <c r="G252" i="1"/>
  <c r="J252" i="1" s="1"/>
  <c r="G253" i="1"/>
  <c r="J253" i="1" s="1"/>
  <c r="G254" i="1"/>
  <c r="J254" i="1" s="1"/>
  <c r="G255" i="1"/>
  <c r="J255" i="1" s="1"/>
  <c r="G256" i="1"/>
  <c r="J256" i="1" s="1"/>
  <c r="G257" i="1"/>
  <c r="J257" i="1" s="1"/>
  <c r="G258" i="1"/>
  <c r="J258" i="1" s="1"/>
  <c r="G259" i="1"/>
  <c r="J259" i="1" s="1"/>
  <c r="G260" i="1"/>
  <c r="J260" i="1" s="1"/>
  <c r="G261" i="1"/>
  <c r="J261" i="1" s="1"/>
  <c r="G262" i="1"/>
  <c r="J262" i="1" s="1"/>
  <c r="G263" i="1"/>
  <c r="J263" i="1" s="1"/>
  <c r="G264" i="1"/>
  <c r="J264" i="1" s="1"/>
  <c r="G265" i="1"/>
  <c r="J265" i="1" s="1"/>
  <c r="G267" i="1"/>
  <c r="J267" i="1" s="1"/>
  <c r="G268" i="1"/>
  <c r="J268" i="1" s="1"/>
  <c r="G269" i="1"/>
  <c r="J269" i="1" s="1"/>
  <c r="G270" i="1"/>
  <c r="J270" i="1" s="1"/>
  <c r="G271" i="1"/>
  <c r="J271" i="1" s="1"/>
  <c r="G272" i="1"/>
  <c r="J272" i="1" s="1"/>
  <c r="G273" i="1"/>
  <c r="J273" i="1" s="1"/>
  <c r="G274" i="1"/>
  <c r="J274" i="1" s="1"/>
  <c r="G275" i="1"/>
  <c r="J275" i="1" s="1"/>
  <c r="G276" i="1"/>
  <c r="J276" i="1" s="1"/>
  <c r="G277" i="1"/>
  <c r="J277" i="1" s="1"/>
  <c r="G278" i="1"/>
  <c r="J278" i="1" s="1"/>
  <c r="G279" i="1"/>
  <c r="J279" i="1" s="1"/>
  <c r="G280" i="1"/>
  <c r="J280" i="1" s="1"/>
  <c r="G281" i="1"/>
  <c r="J281" i="1" s="1"/>
  <c r="G282" i="1"/>
  <c r="J282" i="1" s="1"/>
  <c r="G283" i="1"/>
  <c r="J283" i="1" s="1"/>
  <c r="G284" i="1"/>
  <c r="J284" i="1" s="1"/>
  <c r="G285" i="1"/>
  <c r="J285" i="1" s="1"/>
  <c r="G286" i="1"/>
  <c r="J286" i="1" s="1"/>
  <c r="G287" i="1"/>
  <c r="J287" i="1" s="1"/>
  <c r="G289" i="1"/>
  <c r="J289" i="1" s="1"/>
  <c r="G290" i="1"/>
  <c r="J290" i="1" s="1"/>
  <c r="G291" i="1"/>
  <c r="J291" i="1" s="1"/>
  <c r="G292" i="1"/>
  <c r="J292" i="1" s="1"/>
  <c r="G293" i="1"/>
  <c r="J293" i="1" s="1"/>
  <c r="G294" i="1"/>
  <c r="J294" i="1" s="1"/>
  <c r="G295" i="1"/>
  <c r="J295" i="1" s="1"/>
  <c r="G296" i="1"/>
  <c r="J296" i="1" s="1"/>
  <c r="G297" i="1"/>
  <c r="J297" i="1" s="1"/>
  <c r="G298" i="1"/>
  <c r="J298" i="1" s="1"/>
  <c r="G299" i="1"/>
  <c r="J299" i="1" s="1"/>
  <c r="G300" i="1"/>
  <c r="J300" i="1" s="1"/>
  <c r="G301" i="1"/>
  <c r="J301" i="1" s="1"/>
  <c r="G302" i="1"/>
  <c r="J302" i="1" s="1"/>
  <c r="G303" i="1"/>
  <c r="J303" i="1" s="1"/>
  <c r="G304" i="1"/>
  <c r="J304" i="1" s="1"/>
  <c r="G305" i="1"/>
  <c r="J305" i="1" s="1"/>
  <c r="G306" i="1"/>
  <c r="J306" i="1" s="1"/>
  <c r="G307" i="1"/>
  <c r="J307" i="1" s="1"/>
  <c r="G309" i="1"/>
  <c r="J309" i="1" s="1"/>
  <c r="G310" i="1"/>
  <c r="J310" i="1" s="1"/>
  <c r="G311" i="1"/>
  <c r="J311" i="1" s="1"/>
  <c r="G312" i="1"/>
  <c r="J312" i="1" s="1"/>
  <c r="G313" i="1"/>
  <c r="J313" i="1" s="1"/>
  <c r="G314" i="1"/>
  <c r="J314" i="1" s="1"/>
  <c r="G315" i="1"/>
  <c r="J315" i="1" s="1"/>
  <c r="G316" i="1"/>
  <c r="J316" i="1" s="1"/>
  <c r="G317" i="1"/>
  <c r="J317" i="1" s="1"/>
  <c r="G318" i="1"/>
  <c r="J318" i="1" s="1"/>
  <c r="G319" i="1"/>
  <c r="J319" i="1" s="1"/>
  <c r="G320" i="1"/>
  <c r="J320" i="1" s="1"/>
  <c r="G321" i="1"/>
  <c r="J321" i="1" s="1"/>
  <c r="G322" i="1"/>
  <c r="J322" i="1" s="1"/>
  <c r="G323" i="1"/>
  <c r="J323" i="1" s="1"/>
  <c r="G324" i="1"/>
  <c r="J324" i="1" s="1"/>
  <c r="G325" i="1"/>
  <c r="J325" i="1" s="1"/>
  <c r="G326" i="1"/>
  <c r="J326" i="1" s="1"/>
  <c r="G327" i="1"/>
  <c r="J327" i="1" s="1"/>
  <c r="G328" i="1"/>
  <c r="J328" i="1" s="1"/>
  <c r="G330" i="1"/>
  <c r="J330" i="1" s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J336" i="1" s="1"/>
  <c r="G337" i="1"/>
  <c r="J337" i="1" s="1"/>
  <c r="G338" i="1"/>
  <c r="J338" i="1" s="1"/>
  <c r="G339" i="1"/>
  <c r="J339" i="1" s="1"/>
  <c r="G340" i="1"/>
  <c r="J340" i="1" s="1"/>
  <c r="G341" i="1"/>
  <c r="J341" i="1" s="1"/>
  <c r="G342" i="1"/>
  <c r="J342" i="1" s="1"/>
  <c r="G343" i="1"/>
  <c r="J343" i="1" s="1"/>
  <c r="G344" i="1"/>
  <c r="J344" i="1" s="1"/>
  <c r="G345" i="1"/>
  <c r="J345" i="1" s="1"/>
  <c r="G346" i="1"/>
  <c r="J346" i="1" s="1"/>
  <c r="G347" i="1"/>
  <c r="J347" i="1" s="1"/>
  <c r="G349" i="1"/>
  <c r="J349" i="1" s="1"/>
  <c r="G350" i="1"/>
  <c r="J350" i="1" s="1"/>
  <c r="G351" i="1"/>
  <c r="J351" i="1" s="1"/>
  <c r="G352" i="1"/>
  <c r="J352" i="1" s="1"/>
  <c r="G353" i="1"/>
  <c r="J353" i="1" s="1"/>
  <c r="G354" i="1"/>
  <c r="J354" i="1" s="1"/>
  <c r="G355" i="1"/>
  <c r="J355" i="1" s="1"/>
  <c r="G356" i="1"/>
  <c r="J356" i="1" s="1"/>
  <c r="G357" i="1"/>
  <c r="J357" i="1" s="1"/>
  <c r="G358" i="1"/>
  <c r="J358" i="1" s="1"/>
  <c r="G359" i="1"/>
  <c r="J359" i="1" s="1"/>
  <c r="G360" i="1"/>
  <c r="J360" i="1" s="1"/>
  <c r="G361" i="1"/>
  <c r="J361" i="1" s="1"/>
  <c r="G362" i="1"/>
  <c r="J362" i="1" s="1"/>
  <c r="G363" i="1"/>
  <c r="J363" i="1" s="1"/>
  <c r="G364" i="1"/>
  <c r="J364" i="1" s="1"/>
  <c r="G365" i="1"/>
  <c r="J365" i="1" s="1"/>
  <c r="G367" i="1"/>
  <c r="J367" i="1" s="1"/>
  <c r="G368" i="1"/>
  <c r="J368" i="1" s="1"/>
  <c r="G369" i="1"/>
  <c r="J369" i="1" s="1"/>
  <c r="G370" i="1"/>
  <c r="J370" i="1" s="1"/>
  <c r="G371" i="1"/>
  <c r="J371" i="1" s="1"/>
  <c r="G372" i="1"/>
  <c r="J372" i="1" s="1"/>
  <c r="G373" i="1"/>
  <c r="J373" i="1" s="1"/>
  <c r="G374" i="1"/>
  <c r="J374" i="1" s="1"/>
  <c r="G375" i="1"/>
  <c r="J375" i="1" s="1"/>
  <c r="G376" i="1"/>
  <c r="J376" i="1" s="1"/>
  <c r="G377" i="1"/>
  <c r="J377" i="1" s="1"/>
  <c r="G378" i="1"/>
  <c r="J378" i="1" s="1"/>
  <c r="G379" i="1"/>
  <c r="J379" i="1" s="1"/>
  <c r="G380" i="1"/>
  <c r="J380" i="1" s="1"/>
  <c r="G381" i="1"/>
  <c r="J381" i="1" s="1"/>
  <c r="G382" i="1"/>
  <c r="J382" i="1" s="1"/>
  <c r="G383" i="1"/>
  <c r="J383" i="1" s="1"/>
  <c r="G384" i="1"/>
  <c r="J384" i="1" s="1"/>
  <c r="G385" i="1"/>
  <c r="J385" i="1" s="1"/>
  <c r="G387" i="1"/>
  <c r="J387" i="1" s="1"/>
  <c r="G388" i="1"/>
  <c r="J388" i="1" s="1"/>
  <c r="G389" i="1"/>
  <c r="J389" i="1" s="1"/>
  <c r="G390" i="1"/>
  <c r="J390" i="1" s="1"/>
  <c r="G391" i="1"/>
  <c r="J391" i="1" s="1"/>
  <c r="G392" i="1"/>
  <c r="J392" i="1" s="1"/>
  <c r="G393" i="1"/>
  <c r="J393" i="1" s="1"/>
  <c r="G394" i="1"/>
  <c r="J394" i="1" s="1"/>
  <c r="G395" i="1"/>
  <c r="J395" i="1" s="1"/>
  <c r="G396" i="1"/>
  <c r="J396" i="1" s="1"/>
  <c r="G397" i="1"/>
  <c r="J397" i="1" s="1"/>
  <c r="G398" i="1"/>
  <c r="J398" i="1" s="1"/>
  <c r="G399" i="1"/>
  <c r="J399" i="1" s="1"/>
  <c r="G400" i="1"/>
  <c r="J400" i="1" s="1"/>
  <c r="G401" i="1"/>
  <c r="J401" i="1" s="1"/>
  <c r="G402" i="1"/>
  <c r="J402" i="1" s="1"/>
  <c r="G403" i="1"/>
  <c r="J403" i="1" s="1"/>
  <c r="G404" i="1"/>
  <c r="J404" i="1" s="1"/>
  <c r="G405" i="1"/>
  <c r="J405" i="1" s="1"/>
  <c r="G407" i="1"/>
  <c r="J407" i="1" s="1"/>
  <c r="G408" i="1"/>
  <c r="J408" i="1" s="1"/>
  <c r="G409" i="1"/>
  <c r="J409" i="1" s="1"/>
  <c r="G410" i="1"/>
  <c r="J410" i="1" s="1"/>
  <c r="G411" i="1"/>
  <c r="J411" i="1" s="1"/>
  <c r="G412" i="1"/>
  <c r="J412" i="1" s="1"/>
  <c r="G413" i="1"/>
  <c r="J413" i="1" s="1"/>
  <c r="G414" i="1"/>
  <c r="J414" i="1" s="1"/>
  <c r="G415" i="1"/>
  <c r="J415" i="1" s="1"/>
  <c r="G416" i="1"/>
  <c r="J416" i="1" s="1"/>
  <c r="G417" i="1"/>
  <c r="J417" i="1" s="1"/>
  <c r="G418" i="1"/>
  <c r="J418" i="1" s="1"/>
  <c r="G419" i="1"/>
  <c r="J419" i="1" s="1"/>
  <c r="G420" i="1"/>
  <c r="J420" i="1" s="1"/>
  <c r="G421" i="1"/>
  <c r="J421" i="1" s="1"/>
  <c r="G422" i="1"/>
  <c r="J422" i="1" s="1"/>
  <c r="G423" i="1"/>
  <c r="J423" i="1" s="1"/>
  <c r="G424" i="1"/>
  <c r="J424" i="1" s="1"/>
  <c r="G425" i="1"/>
  <c r="J425" i="1" s="1"/>
  <c r="G427" i="1"/>
  <c r="J427" i="1" s="1"/>
  <c r="G428" i="1"/>
  <c r="J428" i="1" s="1"/>
  <c r="G429" i="1"/>
  <c r="J429" i="1" s="1"/>
  <c r="G430" i="1"/>
  <c r="J430" i="1" s="1"/>
  <c r="G431" i="1"/>
  <c r="J431" i="1" s="1"/>
  <c r="G432" i="1"/>
  <c r="J432" i="1" s="1"/>
  <c r="G433" i="1"/>
  <c r="J433" i="1" s="1"/>
  <c r="G434" i="1"/>
  <c r="J434" i="1" s="1"/>
  <c r="G435" i="1"/>
  <c r="J435" i="1" s="1"/>
  <c r="G436" i="1"/>
  <c r="J436" i="1" s="1"/>
  <c r="G437" i="1"/>
  <c r="J437" i="1" s="1"/>
  <c r="G438" i="1"/>
  <c r="J438" i="1" s="1"/>
  <c r="G439" i="1"/>
  <c r="J439" i="1" s="1"/>
  <c r="G440" i="1"/>
  <c r="J440" i="1" s="1"/>
  <c r="G441" i="1"/>
  <c r="J441" i="1" s="1"/>
  <c r="G442" i="1"/>
  <c r="J442" i="1" s="1"/>
  <c r="G443" i="1"/>
  <c r="J443" i="1" s="1"/>
  <c r="G444" i="1"/>
  <c r="J444" i="1" s="1"/>
  <c r="G445" i="1"/>
  <c r="J445" i="1" s="1"/>
  <c r="G446" i="1"/>
  <c r="J446" i="1" s="1"/>
  <c r="G448" i="1"/>
  <c r="J448" i="1" s="1"/>
  <c r="G449" i="1"/>
  <c r="J449" i="1" s="1"/>
  <c r="G450" i="1"/>
  <c r="J450" i="1" s="1"/>
  <c r="G451" i="1"/>
  <c r="J451" i="1" s="1"/>
  <c r="G452" i="1"/>
  <c r="J452" i="1" s="1"/>
  <c r="G453" i="1"/>
  <c r="J453" i="1" s="1"/>
  <c r="G454" i="1"/>
  <c r="J454" i="1" s="1"/>
  <c r="G455" i="1"/>
  <c r="J455" i="1" s="1"/>
  <c r="G456" i="1"/>
  <c r="J456" i="1" s="1"/>
  <c r="G457" i="1"/>
  <c r="J457" i="1" s="1"/>
  <c r="G458" i="1"/>
  <c r="J458" i="1" s="1"/>
  <c r="G459" i="1"/>
  <c r="J459" i="1" s="1"/>
  <c r="G460" i="1"/>
  <c r="J460" i="1" s="1"/>
  <c r="G461" i="1"/>
  <c r="J461" i="1" s="1"/>
  <c r="G462" i="1"/>
  <c r="J462" i="1" s="1"/>
  <c r="G463" i="1"/>
  <c r="J463" i="1" s="1"/>
  <c r="G465" i="1"/>
  <c r="J465" i="1" s="1"/>
  <c r="G466" i="1"/>
  <c r="J466" i="1" s="1"/>
  <c r="G467" i="1"/>
  <c r="J467" i="1" s="1"/>
  <c r="G468" i="1"/>
  <c r="J468" i="1" s="1"/>
  <c r="G469" i="1"/>
  <c r="J469" i="1" s="1"/>
  <c r="G470" i="1"/>
  <c r="J470" i="1" s="1"/>
  <c r="G471" i="1"/>
  <c r="J471" i="1" s="1"/>
  <c r="G472" i="1"/>
  <c r="J472" i="1" s="1"/>
  <c r="G473" i="1"/>
  <c r="J473" i="1" s="1"/>
  <c r="G474" i="1"/>
  <c r="J474" i="1" s="1"/>
  <c r="G475" i="1"/>
  <c r="J475" i="1" s="1"/>
  <c r="G476" i="1"/>
  <c r="J476" i="1" s="1"/>
  <c r="G477" i="1"/>
  <c r="J477" i="1" s="1"/>
  <c r="G478" i="1"/>
  <c r="J478" i="1" s="1"/>
  <c r="G479" i="1"/>
  <c r="J479" i="1" s="1"/>
  <c r="G480" i="1"/>
  <c r="J480" i="1" s="1"/>
  <c r="G481" i="1"/>
  <c r="J481" i="1" s="1"/>
  <c r="G482" i="1"/>
  <c r="J482" i="1" s="1"/>
  <c r="G483" i="1"/>
  <c r="J483" i="1" s="1"/>
  <c r="G485" i="1"/>
  <c r="J485" i="1" s="1"/>
  <c r="G486" i="1"/>
  <c r="J486" i="1" s="1"/>
  <c r="G487" i="1"/>
  <c r="J487" i="1" s="1"/>
  <c r="G488" i="1"/>
  <c r="J488" i="1" s="1"/>
  <c r="G489" i="1"/>
  <c r="J489" i="1" s="1"/>
  <c r="G490" i="1"/>
  <c r="J490" i="1" s="1"/>
  <c r="G491" i="1"/>
  <c r="J491" i="1" s="1"/>
  <c r="G492" i="1"/>
  <c r="J492" i="1" s="1"/>
  <c r="G493" i="1"/>
  <c r="J493" i="1" s="1"/>
  <c r="G494" i="1"/>
  <c r="J494" i="1" s="1"/>
  <c r="G495" i="1"/>
  <c r="J495" i="1" s="1"/>
  <c r="G496" i="1"/>
  <c r="J496" i="1" s="1"/>
  <c r="G497" i="1"/>
  <c r="J497" i="1" s="1"/>
  <c r="G498" i="1"/>
  <c r="J498" i="1" s="1"/>
  <c r="G499" i="1"/>
  <c r="J499" i="1" s="1"/>
  <c r="G500" i="1"/>
  <c r="J500" i="1" s="1"/>
  <c r="G501" i="1"/>
  <c r="J501" i="1" s="1"/>
  <c r="G502" i="1"/>
  <c r="J502" i="1" s="1"/>
  <c r="G504" i="1"/>
  <c r="J504" i="1" s="1"/>
  <c r="G505" i="1"/>
  <c r="J505" i="1" s="1"/>
  <c r="G506" i="1"/>
  <c r="J506" i="1" s="1"/>
  <c r="G507" i="1"/>
  <c r="J507" i="1" s="1"/>
  <c r="G508" i="1"/>
  <c r="J508" i="1" s="1"/>
  <c r="G509" i="1"/>
  <c r="J509" i="1" s="1"/>
  <c r="G510" i="1"/>
  <c r="J510" i="1" s="1"/>
  <c r="G511" i="1"/>
  <c r="J511" i="1" s="1"/>
  <c r="G512" i="1"/>
  <c r="J512" i="1" s="1"/>
  <c r="G513" i="1"/>
  <c r="J513" i="1" s="1"/>
  <c r="G514" i="1"/>
  <c r="J514" i="1" s="1"/>
  <c r="G515" i="1"/>
  <c r="J515" i="1" s="1"/>
  <c r="G516" i="1"/>
  <c r="J516" i="1" s="1"/>
  <c r="G517" i="1"/>
  <c r="J517" i="1" s="1"/>
  <c r="G518" i="1"/>
  <c r="J518" i="1" s="1"/>
  <c r="G519" i="1"/>
  <c r="J519" i="1" s="1"/>
  <c r="G520" i="1"/>
  <c r="J520" i="1" s="1"/>
  <c r="G521" i="1"/>
  <c r="J521" i="1" s="1"/>
  <c r="G522" i="1"/>
  <c r="J522" i="1" s="1"/>
  <c r="G523" i="1"/>
  <c r="J523" i="1" s="1"/>
  <c r="G524" i="1"/>
  <c r="J524" i="1" s="1"/>
  <c r="G526" i="1"/>
  <c r="J526" i="1" s="1"/>
  <c r="G527" i="1"/>
  <c r="J527" i="1" s="1"/>
  <c r="G528" i="1"/>
  <c r="J528" i="1" s="1"/>
  <c r="G529" i="1"/>
  <c r="J529" i="1" s="1"/>
  <c r="G530" i="1"/>
  <c r="J530" i="1" s="1"/>
  <c r="G531" i="1"/>
  <c r="J531" i="1" s="1"/>
  <c r="G532" i="1"/>
  <c r="J532" i="1" s="1"/>
  <c r="G533" i="1"/>
  <c r="J533" i="1" s="1"/>
  <c r="G534" i="1"/>
  <c r="J534" i="1" s="1"/>
  <c r="G535" i="1"/>
  <c r="J535" i="1" s="1"/>
  <c r="G536" i="1"/>
  <c r="J536" i="1" s="1"/>
  <c r="G537" i="1"/>
  <c r="J537" i="1" s="1"/>
  <c r="G538" i="1"/>
  <c r="J538" i="1" s="1"/>
  <c r="G539" i="1"/>
  <c r="J539" i="1" s="1"/>
  <c r="G540" i="1"/>
  <c r="J540" i="1" s="1"/>
  <c r="G541" i="1"/>
  <c r="J541" i="1" s="1"/>
  <c r="G542" i="1"/>
  <c r="J542" i="1" s="1"/>
  <c r="G543" i="1"/>
  <c r="J543" i="1" s="1"/>
  <c r="G545" i="1"/>
  <c r="J545" i="1" s="1"/>
  <c r="G546" i="1"/>
  <c r="J546" i="1" s="1"/>
  <c r="G547" i="1"/>
  <c r="J547" i="1" s="1"/>
  <c r="G548" i="1"/>
  <c r="J548" i="1" s="1"/>
  <c r="G549" i="1"/>
  <c r="J549" i="1" s="1"/>
  <c r="G550" i="1"/>
  <c r="J550" i="1" s="1"/>
  <c r="G551" i="1"/>
  <c r="J551" i="1" s="1"/>
  <c r="G552" i="1"/>
  <c r="J552" i="1" s="1"/>
  <c r="G553" i="1"/>
  <c r="J553" i="1" s="1"/>
  <c r="G554" i="1"/>
  <c r="J554" i="1" s="1"/>
  <c r="G555" i="1"/>
  <c r="J555" i="1" s="1"/>
  <c r="G556" i="1"/>
  <c r="J556" i="1" s="1"/>
  <c r="G557" i="1"/>
  <c r="J557" i="1" s="1"/>
  <c r="G558" i="1"/>
  <c r="J558" i="1" s="1"/>
  <c r="G559" i="1"/>
  <c r="J559" i="1" s="1"/>
  <c r="G560" i="1"/>
  <c r="J560" i="1" s="1"/>
  <c r="G561" i="1"/>
  <c r="J561" i="1" s="1"/>
  <c r="G562" i="1"/>
  <c r="J562" i="1" s="1"/>
  <c r="G564" i="1"/>
  <c r="J564" i="1" s="1"/>
  <c r="G565" i="1"/>
  <c r="J565" i="1" s="1"/>
  <c r="G566" i="1"/>
  <c r="J566" i="1" s="1"/>
  <c r="G567" i="1"/>
  <c r="J567" i="1" s="1"/>
  <c r="G568" i="1"/>
  <c r="J568" i="1" s="1"/>
  <c r="G569" i="1"/>
  <c r="J569" i="1" s="1"/>
  <c r="G570" i="1"/>
  <c r="J570" i="1" s="1"/>
  <c r="G571" i="1"/>
  <c r="J571" i="1" s="1"/>
  <c r="G572" i="1"/>
  <c r="J572" i="1" s="1"/>
  <c r="G573" i="1"/>
  <c r="J573" i="1" s="1"/>
  <c r="G574" i="1"/>
  <c r="J574" i="1" s="1"/>
  <c r="G575" i="1"/>
  <c r="J575" i="1" s="1"/>
  <c r="G576" i="1"/>
  <c r="J576" i="1" s="1"/>
  <c r="G577" i="1"/>
  <c r="J577" i="1" s="1"/>
  <c r="G578" i="1"/>
  <c r="J578" i="1" s="1"/>
  <c r="G579" i="1"/>
  <c r="J579" i="1" s="1"/>
  <c r="G580" i="1"/>
  <c r="J580" i="1" s="1"/>
  <c r="G581" i="1"/>
  <c r="J581" i="1" s="1"/>
  <c r="G583" i="1"/>
  <c r="J583" i="1" s="1"/>
  <c r="G584" i="1"/>
  <c r="J584" i="1" s="1"/>
  <c r="G585" i="1"/>
  <c r="J585" i="1" s="1"/>
  <c r="G586" i="1"/>
  <c r="J586" i="1" s="1"/>
  <c r="G587" i="1"/>
  <c r="J587" i="1" s="1"/>
  <c r="G588" i="1"/>
  <c r="J588" i="1" s="1"/>
  <c r="G589" i="1"/>
  <c r="J589" i="1" s="1"/>
  <c r="G590" i="1"/>
  <c r="J590" i="1" s="1"/>
  <c r="G591" i="1"/>
  <c r="J591" i="1" s="1"/>
  <c r="G592" i="1"/>
  <c r="J592" i="1" s="1"/>
  <c r="G593" i="1"/>
  <c r="J593" i="1" s="1"/>
  <c r="G594" i="1"/>
  <c r="J594" i="1" s="1"/>
  <c r="G595" i="1"/>
  <c r="J595" i="1" s="1"/>
  <c r="G597" i="1"/>
  <c r="J597" i="1" s="1"/>
  <c r="G598" i="1"/>
  <c r="J598" i="1" s="1"/>
  <c r="G599" i="1"/>
  <c r="J599" i="1" s="1"/>
  <c r="G600" i="1"/>
  <c r="J600" i="1" s="1"/>
  <c r="G601" i="1"/>
  <c r="J601" i="1" s="1"/>
  <c r="G602" i="1"/>
  <c r="J602" i="1" s="1"/>
  <c r="G603" i="1"/>
  <c r="J603" i="1" s="1"/>
  <c r="G604" i="1"/>
  <c r="J604" i="1" s="1"/>
  <c r="G605" i="1"/>
  <c r="J605" i="1" s="1"/>
  <c r="G606" i="1"/>
  <c r="J606" i="1" s="1"/>
  <c r="G607" i="1"/>
  <c r="J607" i="1" s="1"/>
  <c r="G608" i="1"/>
  <c r="J608" i="1" s="1"/>
  <c r="G609" i="1"/>
  <c r="J609" i="1" s="1"/>
  <c r="G610" i="1"/>
  <c r="J610" i="1" s="1"/>
  <c r="G611" i="1"/>
  <c r="J611" i="1" s="1"/>
  <c r="G613" i="1"/>
  <c r="J613" i="1" s="1"/>
  <c r="G614" i="1"/>
  <c r="J614" i="1" s="1"/>
  <c r="G615" i="1"/>
  <c r="J615" i="1" s="1"/>
  <c r="G616" i="1"/>
  <c r="J616" i="1" s="1"/>
  <c r="G617" i="1"/>
  <c r="J617" i="1" s="1"/>
  <c r="G618" i="1"/>
  <c r="J618" i="1" s="1"/>
  <c r="G619" i="1"/>
  <c r="J619" i="1" s="1"/>
  <c r="G620" i="1"/>
  <c r="J620" i="1" s="1"/>
  <c r="G621" i="1"/>
  <c r="J621" i="1" s="1"/>
  <c r="G622" i="1"/>
  <c r="J622" i="1" s="1"/>
  <c r="G623" i="1"/>
  <c r="J623" i="1" s="1"/>
  <c r="G624" i="1"/>
  <c r="J624" i="1" s="1"/>
  <c r="G625" i="1"/>
  <c r="J625" i="1" s="1"/>
  <c r="G626" i="1"/>
  <c r="J626" i="1" s="1"/>
  <c r="G627" i="1"/>
  <c r="J627" i="1" s="1"/>
  <c r="G628" i="1"/>
  <c r="J628" i="1" s="1"/>
  <c r="G630" i="1"/>
  <c r="J630" i="1" s="1"/>
  <c r="G631" i="1"/>
  <c r="J631" i="1" s="1"/>
  <c r="G632" i="1"/>
  <c r="J632" i="1" s="1"/>
  <c r="G633" i="1"/>
  <c r="J633" i="1" s="1"/>
  <c r="G634" i="1"/>
  <c r="J634" i="1" s="1"/>
  <c r="G635" i="1"/>
  <c r="J635" i="1" s="1"/>
  <c r="G636" i="1"/>
  <c r="J636" i="1" s="1"/>
  <c r="G637" i="1"/>
  <c r="J637" i="1" s="1"/>
  <c r="G638" i="1"/>
  <c r="J638" i="1" s="1"/>
  <c r="G639" i="1"/>
  <c r="J639" i="1" s="1"/>
  <c r="G640" i="1"/>
  <c r="J640" i="1" s="1"/>
  <c r="G641" i="1"/>
  <c r="J641" i="1" s="1"/>
  <c r="G642" i="1"/>
  <c r="J642" i="1" s="1"/>
  <c r="G643" i="1"/>
  <c r="J643" i="1" s="1"/>
  <c r="G644" i="1"/>
  <c r="J644" i="1" s="1"/>
  <c r="G645" i="1"/>
  <c r="J645" i="1" s="1"/>
  <c r="G646" i="1"/>
  <c r="J646" i="1" s="1"/>
  <c r="G648" i="1"/>
  <c r="J648" i="1" s="1"/>
  <c r="G649" i="1"/>
  <c r="J649" i="1" s="1"/>
  <c r="G650" i="1"/>
  <c r="J650" i="1" s="1"/>
  <c r="G651" i="1"/>
  <c r="J651" i="1" s="1"/>
  <c r="G652" i="1"/>
  <c r="J652" i="1" s="1"/>
  <c r="G653" i="1"/>
  <c r="J653" i="1" s="1"/>
  <c r="G654" i="1"/>
  <c r="J654" i="1" s="1"/>
  <c r="G655" i="1"/>
  <c r="J655" i="1" s="1"/>
  <c r="G656" i="1"/>
  <c r="J656" i="1" s="1"/>
  <c r="G657" i="1"/>
  <c r="J657" i="1" s="1"/>
  <c r="G658" i="1"/>
  <c r="J658" i="1" s="1"/>
  <c r="G659" i="1"/>
  <c r="J659" i="1" s="1"/>
  <c r="G660" i="1"/>
  <c r="J660" i="1" s="1"/>
  <c r="G661" i="1"/>
  <c r="J661" i="1" s="1"/>
  <c r="G662" i="1"/>
  <c r="J662" i="1" s="1"/>
  <c r="G664" i="1"/>
  <c r="J664" i="1" s="1"/>
  <c r="G665" i="1"/>
  <c r="J665" i="1" s="1"/>
  <c r="G666" i="1"/>
  <c r="J666" i="1" s="1"/>
  <c r="G667" i="1"/>
  <c r="J667" i="1" s="1"/>
  <c r="G668" i="1"/>
  <c r="J668" i="1" s="1"/>
  <c r="G669" i="1"/>
  <c r="J669" i="1" s="1"/>
  <c r="G670" i="1"/>
  <c r="J670" i="1" s="1"/>
  <c r="G671" i="1"/>
  <c r="J671" i="1" s="1"/>
  <c r="G672" i="1"/>
  <c r="J672" i="1" s="1"/>
  <c r="G673" i="1"/>
  <c r="J673" i="1" s="1"/>
  <c r="G674" i="1"/>
  <c r="J674" i="1" s="1"/>
  <c r="G675" i="1"/>
  <c r="J675" i="1" s="1"/>
  <c r="G676" i="1"/>
  <c r="J676" i="1" s="1"/>
  <c r="G677" i="1"/>
  <c r="J677" i="1" s="1"/>
  <c r="G678" i="1"/>
  <c r="J678" i="1" s="1"/>
  <c r="G679" i="1"/>
  <c r="J679" i="1" s="1"/>
  <c r="G5" i="1"/>
  <c r="J5" i="1" s="1"/>
  <c r="J682" i="1"/>
  <c r="J406" i="1" l="1"/>
  <c r="J525" i="1"/>
  <c r="G525" i="1"/>
  <c r="G406" i="1"/>
  <c r="G41" i="1"/>
  <c r="G680" i="1"/>
  <c r="G647" i="1"/>
  <c r="G629" i="1"/>
  <c r="G596" i="1"/>
  <c r="G582" i="1"/>
  <c r="G563" i="1"/>
  <c r="G544" i="1"/>
  <c r="G484" i="1"/>
  <c r="G464" i="1"/>
  <c r="G447" i="1"/>
  <c r="G366" i="1"/>
  <c r="G348" i="1"/>
  <c r="G329" i="1"/>
  <c r="G288" i="1"/>
  <c r="G266" i="1"/>
  <c r="G144" i="1"/>
  <c r="G125" i="1"/>
  <c r="G63" i="1"/>
  <c r="G663" i="1"/>
  <c r="G612" i="1"/>
  <c r="G503" i="1"/>
  <c r="G426" i="1"/>
  <c r="G386" i="1"/>
  <c r="G308" i="1"/>
  <c r="G245" i="1"/>
  <c r="G225" i="1"/>
  <c r="G206" i="1"/>
  <c r="G185" i="1"/>
  <c r="G106" i="1"/>
  <c r="G84" i="1"/>
  <c r="N6" i="1" l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O5" i="1"/>
  <c r="N5" i="1"/>
  <c r="F680" i="1" l="1"/>
  <c r="H680" i="1"/>
  <c r="K680" i="1"/>
  <c r="L680" i="1"/>
  <c r="M680" i="1"/>
  <c r="E680" i="1"/>
  <c r="F663" i="1"/>
  <c r="H663" i="1"/>
  <c r="K663" i="1"/>
  <c r="L663" i="1"/>
  <c r="M663" i="1"/>
  <c r="E663" i="1"/>
  <c r="F647" i="1"/>
  <c r="H647" i="1"/>
  <c r="K647" i="1"/>
  <c r="L647" i="1"/>
  <c r="M647" i="1"/>
  <c r="E647" i="1"/>
  <c r="F629" i="1"/>
  <c r="H629" i="1"/>
  <c r="K629" i="1"/>
  <c r="L629" i="1"/>
  <c r="M629" i="1"/>
  <c r="E629" i="1"/>
  <c r="F612" i="1"/>
  <c r="H612" i="1"/>
  <c r="K612" i="1"/>
  <c r="L612" i="1"/>
  <c r="M612" i="1"/>
  <c r="E612" i="1"/>
  <c r="F596" i="1"/>
  <c r="K596" i="1"/>
  <c r="L596" i="1"/>
  <c r="M596" i="1"/>
  <c r="E596" i="1"/>
  <c r="F582" i="1"/>
  <c r="H582" i="1"/>
  <c r="K582" i="1"/>
  <c r="L582" i="1"/>
  <c r="M582" i="1"/>
  <c r="E582" i="1"/>
  <c r="F563" i="1"/>
  <c r="H563" i="1"/>
  <c r="K563" i="1"/>
  <c r="L563" i="1"/>
  <c r="M563" i="1"/>
  <c r="E563" i="1"/>
  <c r="F544" i="1"/>
  <c r="H544" i="1"/>
  <c r="K544" i="1"/>
  <c r="L544" i="1"/>
  <c r="M544" i="1"/>
  <c r="E544" i="1"/>
  <c r="F525" i="1"/>
  <c r="H525" i="1"/>
  <c r="K525" i="1"/>
  <c r="L525" i="1"/>
  <c r="M525" i="1"/>
  <c r="E525" i="1"/>
  <c r="F503" i="1"/>
  <c r="H503" i="1"/>
  <c r="K503" i="1"/>
  <c r="L503" i="1"/>
  <c r="M503" i="1"/>
  <c r="E503" i="1"/>
  <c r="F484" i="1"/>
  <c r="H484" i="1"/>
  <c r="K484" i="1"/>
  <c r="L484" i="1"/>
  <c r="M484" i="1"/>
  <c r="E484" i="1"/>
  <c r="F464" i="1"/>
  <c r="H464" i="1"/>
  <c r="K464" i="1"/>
  <c r="L464" i="1"/>
  <c r="M464" i="1"/>
  <c r="E464" i="1"/>
  <c r="F447" i="1"/>
  <c r="H447" i="1"/>
  <c r="K447" i="1"/>
  <c r="L447" i="1"/>
  <c r="M447" i="1"/>
  <c r="E447" i="1"/>
  <c r="F426" i="1"/>
  <c r="H426" i="1"/>
  <c r="K426" i="1"/>
  <c r="L426" i="1"/>
  <c r="M426" i="1"/>
  <c r="E426" i="1"/>
  <c r="F406" i="1"/>
  <c r="H406" i="1"/>
  <c r="K406" i="1"/>
  <c r="L406" i="1"/>
  <c r="M406" i="1"/>
  <c r="E406" i="1"/>
  <c r="F386" i="1"/>
  <c r="H386" i="1"/>
  <c r="K386" i="1"/>
  <c r="L386" i="1"/>
  <c r="M386" i="1"/>
  <c r="E386" i="1"/>
  <c r="F366" i="1"/>
  <c r="H366" i="1"/>
  <c r="K366" i="1"/>
  <c r="L366" i="1"/>
  <c r="M366" i="1"/>
  <c r="E366" i="1"/>
  <c r="F348" i="1"/>
  <c r="H348" i="1"/>
  <c r="K348" i="1"/>
  <c r="L348" i="1"/>
  <c r="M348" i="1"/>
  <c r="E348" i="1"/>
  <c r="F329" i="1"/>
  <c r="H329" i="1"/>
  <c r="K329" i="1"/>
  <c r="L329" i="1"/>
  <c r="M329" i="1"/>
  <c r="E329" i="1"/>
  <c r="F308" i="1"/>
  <c r="H308" i="1"/>
  <c r="E308" i="1"/>
  <c r="F288" i="1"/>
  <c r="H288" i="1"/>
  <c r="E288" i="1"/>
  <c r="F266" i="1"/>
  <c r="H266" i="1"/>
  <c r="K266" i="1"/>
  <c r="L266" i="1"/>
  <c r="M266" i="1"/>
  <c r="E266" i="1"/>
  <c r="F245" i="1"/>
  <c r="H245" i="1"/>
  <c r="K245" i="1"/>
  <c r="L245" i="1"/>
  <c r="M245" i="1"/>
  <c r="E245" i="1"/>
  <c r="F225" i="1"/>
  <c r="H225" i="1"/>
  <c r="K225" i="1"/>
  <c r="L225" i="1"/>
  <c r="M225" i="1"/>
  <c r="E225" i="1"/>
  <c r="F206" i="1"/>
  <c r="H206" i="1"/>
  <c r="K206" i="1"/>
  <c r="L206" i="1"/>
  <c r="M206" i="1"/>
  <c r="E206" i="1"/>
  <c r="F185" i="1"/>
  <c r="H185" i="1"/>
  <c r="K185" i="1"/>
  <c r="L185" i="1"/>
  <c r="M185" i="1"/>
  <c r="E185" i="1"/>
  <c r="F164" i="1"/>
  <c r="H164" i="1"/>
  <c r="K164" i="1"/>
  <c r="L164" i="1"/>
  <c r="M164" i="1"/>
  <c r="E164" i="1"/>
  <c r="F144" i="1"/>
  <c r="H144" i="1"/>
  <c r="K144" i="1"/>
  <c r="L144" i="1"/>
  <c r="M144" i="1"/>
  <c r="E144" i="1"/>
  <c r="F125" i="1"/>
  <c r="H125" i="1"/>
  <c r="K125" i="1"/>
  <c r="L125" i="1"/>
  <c r="M125" i="1"/>
  <c r="E125" i="1"/>
  <c r="F106" i="1"/>
  <c r="H106" i="1"/>
  <c r="K106" i="1"/>
  <c r="L106" i="1"/>
  <c r="M106" i="1"/>
  <c r="E106" i="1"/>
  <c r="H84" i="1"/>
  <c r="K84" i="1"/>
  <c r="L84" i="1"/>
  <c r="M84" i="1"/>
  <c r="E84" i="1"/>
  <c r="F63" i="1"/>
  <c r="H63" i="1"/>
  <c r="K63" i="1"/>
  <c r="L63" i="1"/>
  <c r="M63" i="1"/>
  <c r="E63" i="1"/>
  <c r="H41" i="1"/>
  <c r="K41" i="1"/>
  <c r="L41" i="1"/>
  <c r="M41" i="1"/>
  <c r="E4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5" i="1"/>
  <c r="F681" i="1" l="1"/>
  <c r="L681" i="1"/>
  <c r="H681" i="1"/>
  <c r="M681" i="1"/>
  <c r="K681" i="1"/>
  <c r="J680" i="1"/>
  <c r="J647" i="1"/>
  <c r="J629" i="1"/>
  <c r="J596" i="1"/>
  <c r="J447" i="1"/>
  <c r="J348" i="1"/>
  <c r="J329" i="1"/>
  <c r="J266" i="1"/>
  <c r="J164" i="1"/>
  <c r="J144" i="1"/>
  <c r="J63" i="1"/>
  <c r="J582" i="1"/>
  <c r="J563" i="1"/>
  <c r="J544" i="1"/>
  <c r="J484" i="1"/>
  <c r="J464" i="1"/>
  <c r="J366" i="1"/>
  <c r="J288" i="1"/>
  <c r="J125" i="1"/>
  <c r="J663" i="1"/>
  <c r="J612" i="1"/>
  <c r="J503" i="1"/>
  <c r="J426" i="1"/>
  <c r="J386" i="1"/>
  <c r="J308" i="1"/>
  <c r="J245" i="1"/>
  <c r="J225" i="1"/>
  <c r="J206" i="1"/>
  <c r="J185" i="1"/>
  <c r="J106" i="1"/>
  <c r="J84" i="1"/>
  <c r="N63" i="1"/>
  <c r="N106" i="1"/>
  <c r="N144" i="1"/>
  <c r="N185" i="1"/>
  <c r="N225" i="1"/>
  <c r="N266" i="1"/>
  <c r="N308" i="1"/>
  <c r="N348" i="1"/>
  <c r="N386" i="1"/>
  <c r="N426" i="1"/>
  <c r="N464" i="1"/>
  <c r="N503" i="1"/>
  <c r="N544" i="1"/>
  <c r="N582" i="1"/>
  <c r="N612" i="1"/>
  <c r="N647" i="1"/>
  <c r="N680" i="1"/>
  <c r="O41" i="1"/>
  <c r="O84" i="1"/>
  <c r="O125" i="1"/>
  <c r="O164" i="1"/>
  <c r="O206" i="1"/>
  <c r="O245" i="1"/>
  <c r="O288" i="1"/>
  <c r="O329" i="1"/>
  <c r="O366" i="1"/>
  <c r="O406" i="1"/>
  <c r="O447" i="1"/>
  <c r="O484" i="1"/>
  <c r="O525" i="1"/>
  <c r="O563" i="1"/>
  <c r="O596" i="1"/>
  <c r="O629" i="1"/>
  <c r="O663" i="1"/>
  <c r="N41" i="1"/>
  <c r="O63" i="1"/>
  <c r="N84" i="1"/>
  <c r="O106" i="1"/>
  <c r="N125" i="1"/>
  <c r="O144" i="1"/>
  <c r="N164" i="1"/>
  <c r="O185" i="1"/>
  <c r="N206" i="1"/>
  <c r="O225" i="1"/>
  <c r="N245" i="1"/>
  <c r="O266" i="1"/>
  <c r="N288" i="1"/>
  <c r="O308" i="1"/>
  <c r="N329" i="1"/>
  <c r="O348" i="1"/>
  <c r="N366" i="1"/>
  <c r="O386" i="1"/>
  <c r="N406" i="1"/>
  <c r="O426" i="1"/>
  <c r="N447" i="1"/>
  <c r="O464" i="1"/>
  <c r="N484" i="1"/>
  <c r="O503" i="1"/>
  <c r="N525" i="1"/>
  <c r="O544" i="1"/>
  <c r="N563" i="1"/>
  <c r="O582" i="1"/>
  <c r="N596" i="1"/>
  <c r="O612" i="1"/>
  <c r="N629" i="1"/>
  <c r="O647" i="1"/>
  <c r="N663" i="1"/>
  <c r="O680" i="1"/>
  <c r="I544" i="1"/>
  <c r="I503" i="1"/>
  <c r="I464" i="1"/>
  <c r="I426" i="1"/>
  <c r="I386" i="1"/>
  <c r="I629" i="1"/>
  <c r="I596" i="1"/>
  <c r="I563" i="1"/>
  <c r="I484" i="1"/>
  <c r="I447" i="1"/>
  <c r="I406" i="1"/>
  <c r="I366" i="1"/>
  <c r="I680" i="1"/>
  <c r="I663" i="1"/>
  <c r="I647" i="1"/>
  <c r="I612" i="1"/>
  <c r="I582" i="1"/>
  <c r="I525" i="1"/>
  <c r="I308" i="1"/>
  <c r="I225" i="1"/>
  <c r="I185" i="1"/>
  <c r="I106" i="1"/>
  <c r="I348" i="1"/>
  <c r="I329" i="1"/>
  <c r="I288" i="1"/>
  <c r="I266" i="1"/>
  <c r="I245" i="1"/>
  <c r="I206" i="1"/>
  <c r="I164" i="1"/>
  <c r="I144" i="1"/>
  <c r="I125" i="1"/>
  <c r="I84" i="1"/>
  <c r="I63" i="1"/>
  <c r="I41" i="1"/>
  <c r="I681" i="1" l="1"/>
  <c r="G681" i="1"/>
  <c r="J41" i="1"/>
  <c r="E681" i="1"/>
  <c r="G683" i="1" l="1"/>
  <c r="J681" i="1"/>
  <c r="H683" i="1"/>
  <c r="E683" i="1"/>
  <c r="M683" i="1"/>
  <c r="F683" i="1"/>
  <c r="O681" i="1"/>
  <c r="L683" i="1"/>
  <c r="L684" i="1"/>
  <c r="K683" i="1"/>
  <c r="K684" i="1"/>
  <c r="N681" i="1"/>
  <c r="E684" i="1" l="1"/>
  <c r="F684" i="1"/>
  <c r="N683" i="1"/>
  <c r="O683" i="1"/>
  <c r="J683" i="1"/>
  <c r="I683" i="1"/>
  <c r="J684" i="1" l="1"/>
  <c r="I684" i="1"/>
</calcChain>
</file>

<file path=xl/sharedStrings.xml><?xml version="1.0" encoding="utf-8"?>
<sst xmlns="http://schemas.openxmlformats.org/spreadsheetml/2006/main" count="2704" uniqueCount="153">
  <si>
    <t>Año Fiscal:</t>
  </si>
  <si>
    <t/>
  </si>
  <si>
    <t>Vigencia:</t>
  </si>
  <si>
    <t>Actual</t>
  </si>
  <si>
    <t>Periodo:</t>
  </si>
  <si>
    <t>Diciembre</t>
  </si>
  <si>
    <t>NOMBRE UEJ</t>
  </si>
  <si>
    <t>RUBRO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</si>
  <si>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</si>
  <si>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</si>
  <si>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</si>
  <si>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</si>
  <si>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</si>
  <si>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</si>
  <si>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</si>
  <si>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</si>
  <si>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</si>
  <si>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ICBF SEDE NACIONAL</t>
  </si>
  <si>
    <t>A-1-0-1-1</t>
  </si>
  <si>
    <t>27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</si>
  <si>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</si>
  <si>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</si>
  <si>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</si>
  <si>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</si>
  <si>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</si>
  <si>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</si>
  <si>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</si>
  <si>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A-1-0-1-999</t>
  </si>
  <si>
    <t>PAGOS PASIVOS EXIGIBLES VIGENCIA EXPIRADAS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</si>
  <si>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</si>
  <si>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</si>
  <si>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</si>
  <si>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</si>
  <si>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</si>
  <si>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</si>
  <si>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</si>
  <si>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</si>
  <si>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</si>
  <si>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</si>
  <si>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</si>
  <si>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</si>
  <si>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</si>
  <si>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</si>
  <si>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</si>
  <si>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</si>
  <si>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SENTENCIAS Y CONCILIACIONES</t>
  </si>
  <si>
    <t>A-3-6-3-1</t>
  </si>
  <si>
    <t>ADJUDICACION Y LIBERACION JUDICIAL</t>
  </si>
  <si>
    <t>A-4-2-1-8</t>
  </si>
  <si>
    <t>FONDO DE VIVIENDA</t>
  </si>
  <si>
    <t>C-123-300-1</t>
  </si>
  <si>
    <t>CONSTRUCCION   REMODELACION, MANTENIMIENTO, DOTACION DE SEDES ADMINISTRATIVAS, REGIONALES, CENTROS ZONALES Y UNIDADES DE SERVICIO</t>
  </si>
  <si>
    <t>C-223-300-1</t>
  </si>
  <si>
    <t>IMPLEMENTACION DEL PLAN ESTRATEGICO DE DESARROLLO INFORMATICO Y TECNOLOGICO DEL ICBF</t>
  </si>
  <si>
    <t>C-310-300-2</t>
  </si>
  <si>
    <t>ASISTENCIA PARA EL FORTALECIMIENTO DEL SNBF PARA LA PRESTACION DEL SERVICIO PUBLICO DE BIENESTAR FAMILIAR</t>
  </si>
  <si>
    <t>C-320-1504-1</t>
  </si>
  <si>
    <t>16</t>
  </si>
  <si>
    <t>APLICACION DE LA PROMOCION Y FOMENTO PARA LA CONSTRUCCION DE UNA CULTURA DE LOS DERECHOS DE LA NINEZ Y LA FAMILIA</t>
  </si>
  <si>
    <t>C-320-1504-4</t>
  </si>
  <si>
    <t>10</t>
  </si>
  <si>
    <t>ASISTENCIA A LA PRIMERA INFANCIA A NIVEL NACIONAL</t>
  </si>
  <si>
    <t>20</t>
  </si>
  <si>
    <t>21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</si>
  <si>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</si>
  <si>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</si>
  <si>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</si>
  <si>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</si>
  <si>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</si>
  <si>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</si>
  <si>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</si>
  <si>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DESARROLLAR ACCIONES DE PROMOCIÓN Y PREVENCIÓN EN EL MARCO DE LA POLÍTICA DE SEGURIDAD ALIMENTARIA Y NUTRICIONAL EN EL TERRITORIO NACIONAL</t>
  </si>
  <si>
    <t>C-320-1507-1</t>
  </si>
  <si>
    <t>ATENCIÓN ALIMENTARIA EN LA TRANSICIÓN A LAS FAMILIAS VÍCTIMAS DEL CONFLICTO ARMADO EN CONDICIÓN DE DESPLAZAMIENTO A NIVEL NACIONAL</t>
  </si>
  <si>
    <t>C-410-300-6</t>
  </si>
  <si>
    <t>ESTUDIOS SOCIALES OPERATIVOS Y ADMINISTRATIVOS PARA MEJORAR LA GESTION INSTITUCIONAL</t>
  </si>
  <si>
    <t>ICBF DIRECCIÓN REGIONAL ANTIOQUIA</t>
  </si>
  <si>
    <t>ICBF DIRECCIÓN REGIONAL ATLANTICO</t>
  </si>
  <si>
    <t>ICBF DIRECCIÓN REGIONAL BOGOTA</t>
  </si>
  <si>
    <t>ICBF DIRECCIÓN REGIONAL BOLIVAR</t>
  </si>
  <si>
    <t xml:space="preserve">ICBF DIRECCIÓN REGIONAL BOYACÁ </t>
  </si>
  <si>
    <t>ICBF DIRECCIÓN REGIONAL CALDAS</t>
  </si>
  <si>
    <t>ICBF DIRECCIÓN REGIONAL CAQUETÁ</t>
  </si>
  <si>
    <t>ICBF DIRECCIÓN REGIONAL CAUCA</t>
  </si>
  <si>
    <t>ICBF DIRECCIÓN REGIONAL CESAR</t>
  </si>
  <si>
    <t>ICBF DIRECCIÓN REGIONAL CÓRDOBA</t>
  </si>
  <si>
    <t>ICBF DIRECCIÓN REGIONAL CUNDINAMARCA</t>
  </si>
  <si>
    <t>ICBF DIRECCIÓN REGIONAL CHOCÓ</t>
  </si>
  <si>
    <t>ICBF DIRECCIÓN REGIONAL HUILA</t>
  </si>
  <si>
    <t>ICBF DIRECCIÓN REGIONAL GUAJIRA</t>
  </si>
  <si>
    <t>ICBF DIRECCIÓN REGIONAL MAGDALENA</t>
  </si>
  <si>
    <t>ICBF DIRECCIÓN REGIONAL META</t>
  </si>
  <si>
    <t>ICBF DIRECCIÓN REGIONAL NARIÑO</t>
  </si>
  <si>
    <t>ICBF DIRECCIÓN REGIONAL NORTE DE SANTANDER</t>
  </si>
  <si>
    <t>ICBF DIRECCIÓN REGIONAL QUINDIO</t>
  </si>
  <si>
    <t>ICBF DIRECCIÓN REGIONAL RISARALDA</t>
  </si>
  <si>
    <t>ICBF DIRECCIÓN REGIONAL SANTANDER</t>
  </si>
  <si>
    <t>ICBF DIRECCIÓN REGIONAL SUCRE</t>
  </si>
  <si>
    <t>ICBF DIRECCIÓN REGIONAL TOLIMA</t>
  </si>
  <si>
    <t>ICBF DIRECCIÓN REGIONAL VALLE</t>
  </si>
  <si>
    <t>A-2-0-4-999</t>
  </si>
  <si>
    <t>C-310-300-3</t>
  </si>
  <si>
    <t>ASISTENCIA PARA EL FORTALECIMIENTO DEL SBNF PARA LA PRESTACION DEL SERVICIO PUBLICO DE BIENESTAR FAMILIAR - PAGOS PASIVOS EXIGIBLES VIGENCIA EXPIRADA</t>
  </si>
  <si>
    <t>ICBF DIRECCIÓN REGIONAL ARAUCA</t>
  </si>
  <si>
    <t>ICBF DIRECCIÓN REGIONAL CASANARE</t>
  </si>
  <si>
    <t>ICBF DIRECCIÓN REGIONAL PUTUMAYO</t>
  </si>
  <si>
    <t>ICBF DIRECCIÓN REGIONAL SAN ANDRES</t>
  </si>
  <si>
    <t>ICBF DIRECCIÓN REGIONAL AMAZONAS</t>
  </si>
  <si>
    <t>ICBF DIRECCIÓN REGIONAL GUAINIA</t>
  </si>
  <si>
    <t>ICBF DIRECCIÓN REGIONAL GUAVIARE</t>
  </si>
  <si>
    <t>ICBF DIRECCIÓN REGIONAL VAUPÉS</t>
  </si>
  <si>
    <t>ICBF DIRECCIÓN REGIONAL VICHADA</t>
  </si>
  <si>
    <t>SALDO CDP</t>
  </si>
  <si>
    <t>TOTAL SEDE NACIONAL</t>
  </si>
  <si>
    <t>TOTAL ANTIOQUIA</t>
  </si>
  <si>
    <t>TOTAL ATLANTICO</t>
  </si>
  <si>
    <t>TOTAL BOGOTA</t>
  </si>
  <si>
    <t>TOTAL BOLIVAR</t>
  </si>
  <si>
    <t>TOTAL BOYACA</t>
  </si>
  <si>
    <t>TOTAL CALDAS</t>
  </si>
  <si>
    <t>TOTAL CAQUETA</t>
  </si>
  <si>
    <t>TOTAL CAUCA</t>
  </si>
  <si>
    <t>TOTAL CESAR</t>
  </si>
  <si>
    <t>TOTAL CORDDOBA</t>
  </si>
  <si>
    <t>TOTAL CUNDINAMARCA</t>
  </si>
  <si>
    <t>TOTAL CHOCO</t>
  </si>
  <si>
    <t>TOTAL HUILA</t>
  </si>
  <si>
    <t>TOTAL GUAJIRA</t>
  </si>
  <si>
    <t>TOTAL MAGDALENA</t>
  </si>
  <si>
    <t>TOTAL META</t>
  </si>
  <si>
    <t>TOTAL NARIÑO</t>
  </si>
  <si>
    <t>TOTAL NORTE DE SANTANDER</t>
  </si>
  <si>
    <t>TOTAL QUINDIO</t>
  </si>
  <si>
    <t>TOTAL RISARALDA</t>
  </si>
  <si>
    <t>TOTAL SANTADER</t>
  </si>
  <si>
    <t>TOTAL SUCRE</t>
  </si>
  <si>
    <t>TOTAL TOLIMA</t>
  </si>
  <si>
    <t>TOTAL VALLE</t>
  </si>
  <si>
    <t>TOTAL ARAUCA</t>
  </si>
  <si>
    <t>TOTAL CASANARE</t>
  </si>
  <si>
    <t>TOTAL PUTUMAYO</t>
  </si>
  <si>
    <t>TOTAL SAN ANDRES</t>
  </si>
  <si>
    <t>TOTAL AMAZONAS</t>
  </si>
  <si>
    <t>TOTAL GUAINIA</t>
  </si>
  <si>
    <t>TOTAL GUAVIARE</t>
  </si>
  <si>
    <t>TOTAL VAUPES</t>
  </si>
  <si>
    <t>TOTAL VICHADA</t>
  </si>
  <si>
    <t>TOTAL REGIONAL</t>
  </si>
  <si>
    <t xml:space="preserve">TOTAL NIVEL </t>
  </si>
  <si>
    <t>TOTAL PRESUPUESTO</t>
  </si>
  <si>
    <t>% COMP/    APROP</t>
  </si>
  <si>
    <t>% OBLIG/    APROP</t>
  </si>
  <si>
    <t>APROPIACION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</si>
</sst>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240A]&quot;$&quot;\ #,##0.00;\(&quot;$&quot;\ #,##0.00\)"/>
    <numFmt numFmtId="165" formatCode="&quot;$&quot;#,##0.00"/>
    <numFmt numFmtId="166" formatCode="0.0%"/>
    <numFmt numFmtId="167" formatCode="_-&quot;$&quot;* #,##0.00_-;\-&quot;$&quot;* #,##0.00_-;_-&quot;$&quot;* &quot;-&quot;??_-;_-@_-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rgb="FFD3D3D3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vertical="center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166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164" fontId="3" fillId="0" borderId="8" xfId="0" applyNumberFormat="1" applyFont="1" applyFill="1" applyBorder="1" applyAlignment="1">
      <alignment horizontal="right" vertical="center" wrapText="1" readingOrder="1"/>
    </xf>
    <xf numFmtId="9" fontId="3" fillId="0" borderId="8" xfId="0" applyNumberFormat="1" applyFont="1" applyFill="1" applyBorder="1" applyAlignment="1">
      <alignment horizontal="center" vertical="center" readingOrder="1"/>
    </xf>
    <xf numFmtId="0" fontId="3" fillId="0" borderId="9" xfId="0" applyNumberFormat="1" applyFont="1" applyFill="1" applyBorder="1" applyAlignment="1">
      <alignment horizontal="left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164" fontId="3" fillId="0" borderId="9" xfId="0" applyNumberFormat="1" applyFont="1" applyFill="1" applyBorder="1" applyAlignment="1">
      <alignment horizontal="right" vertical="center" wrapText="1" readingOrder="1"/>
    </xf>
    <xf numFmtId="9" fontId="3" fillId="0" borderId="9" xfId="0" applyNumberFormat="1" applyFont="1" applyFill="1" applyBorder="1" applyAlignment="1">
      <alignment horizontal="center" vertical="center" readingOrder="1"/>
    </xf>
    <xf numFmtId="0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164" fontId="3" fillId="0" borderId="10" xfId="0" applyNumberFormat="1" applyFont="1" applyFill="1" applyBorder="1" applyAlignment="1">
      <alignment horizontal="right" vertical="center" wrapText="1" readingOrder="1"/>
    </xf>
    <xf numFmtId="9" fontId="3" fillId="0" borderId="10" xfId="0" applyNumberFormat="1" applyFont="1" applyFill="1" applyBorder="1" applyAlignment="1">
      <alignment horizontal="center" vertical="center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9" fontId="5" fillId="0" borderId="2" xfId="0" applyNumberFormat="1" applyFont="1" applyFill="1" applyBorder="1" applyAlignment="1">
      <alignment horizontal="center" vertical="center" readingOrder="1"/>
    </xf>
    <xf numFmtId="0" fontId="3" fillId="0" borderId="13" xfId="0" applyNumberFormat="1" applyFont="1" applyFill="1" applyBorder="1" applyAlignment="1">
      <alignment horizontal="left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164" fontId="5" fillId="0" borderId="14" xfId="0" applyNumberFormat="1" applyFont="1" applyFill="1" applyBorder="1" applyAlignment="1">
      <alignment horizontal="right" vertical="center" wrapText="1" readingOrder="1"/>
    </xf>
    <xf numFmtId="0" fontId="1" fillId="0" borderId="14" xfId="0" applyFont="1" applyFill="1" applyBorder="1"/>
    <xf numFmtId="0" fontId="5" fillId="0" borderId="6" xfId="0" applyNumberFormat="1" applyFont="1" applyFill="1" applyBorder="1" applyAlignment="1">
      <alignment horizontal="left" vertical="center" wrapText="1" readingOrder="1"/>
    </xf>
    <xf numFmtId="0" fontId="5" fillId="0" borderId="11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164" fontId="3" fillId="0" borderId="15" xfId="0" applyNumberFormat="1" applyFont="1" applyFill="1" applyBorder="1" applyAlignment="1">
      <alignment horizontal="right" vertical="center" wrapText="1" readingOrder="1"/>
    </xf>
    <xf numFmtId="9" fontId="3" fillId="0" borderId="15" xfId="0" applyNumberFormat="1" applyFont="1" applyFill="1" applyBorder="1" applyAlignment="1">
      <alignment horizontal="center" vertical="center" readingOrder="1"/>
    </xf>
    <xf numFmtId="0" fontId="3" fillId="0" borderId="16" xfId="0" applyNumberFormat="1" applyFont="1" applyFill="1" applyBorder="1" applyAlignment="1">
      <alignment horizontal="left" vertical="center" wrapText="1" readingOrder="1"/>
    </xf>
    <xf numFmtId="0" fontId="3" fillId="0" borderId="16" xfId="0" applyNumberFormat="1" applyFont="1" applyFill="1" applyBorder="1" applyAlignment="1">
      <alignment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9" fontId="3" fillId="0" borderId="16" xfId="0" applyNumberFormat="1" applyFont="1" applyFill="1" applyBorder="1" applyAlignment="1">
      <alignment horizontal="center" vertical="center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7" xfId="0" applyNumberFormat="1" applyFont="1" applyFill="1" applyBorder="1" applyAlignment="1">
      <alignment horizontal="left" vertical="center" wrapText="1" readingOrder="1"/>
    </xf>
    <xf numFmtId="0" fontId="3" fillId="0" borderId="17" xfId="0" applyNumberFormat="1" applyFont="1" applyFill="1" applyBorder="1" applyAlignment="1">
      <alignment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165" fontId="5" fillId="0" borderId="2" xfId="0" applyNumberFormat="1" applyFont="1" applyFill="1" applyBorder="1" applyAlignment="1">
      <alignment horizontal="left" vertical="center" wrapText="1" readingOrder="1"/>
    </xf>
    <xf numFmtId="165" fontId="1" fillId="2" borderId="0" xfId="0" applyNumberFormat="1" applyFont="1" applyFill="1" applyBorder="1"/>
    <xf numFmtId="10" fontId="6" fillId="0" borderId="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right" vertical="center" wrapText="1" readingOrder="1"/>
    </xf>
    <xf numFmtId="3" fontId="1" fillId="0" borderId="0" xfId="0" applyNumberFormat="1" applyFont="1" applyFill="1" applyBorder="1"/>
    <xf numFmtId="0" fontId="5" fillId="2" borderId="2" xfId="0" applyNumberFormat="1" applyFont="1" applyFill="1" applyBorder="1" applyAlignment="1">
      <alignment horizontal="left" vertical="center" wrapText="1" readingOrder="1"/>
    </xf>
    <xf numFmtId="0" fontId="5" fillId="2" borderId="4" xfId="0" applyNumberFormat="1" applyFont="1" applyFill="1" applyBorder="1" applyAlignment="1">
      <alignment horizontal="left" vertical="center" wrapText="1" readingOrder="1"/>
    </xf>
    <xf numFmtId="0" fontId="5" fillId="2" borderId="7" xfId="0" applyNumberFormat="1" applyFont="1" applyFill="1" applyBorder="1" applyAlignment="1">
      <alignment horizontal="left" vertical="center" wrapText="1" readingOrder="1"/>
    </xf>
    <xf numFmtId="167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4"/>
  <sheetViews>
    <sheetView showGridLines="0" workbookViewId="0">
      <pane xSplit="4" ySplit="4" topLeftCell="E438" activePane="bottomRight" state="frozen"/>
      <selection pane="topRight" activeCell="E1" sqref="E1"/>
      <selection pane="bottomLeft" activeCell="A5" sqref="A5"/>
      <selection pane="bottomRight" activeCell="H447" sqref="H447"/>
    </sheetView>
  </sheetViews>
  <sheetFormatPr baseColWidth="10" defaultRowHeight="15" x14ac:dyDescent="0.25"/>
  <cols>
    <col min="1" max="1" width="27" customWidth="1"/>
    <col min="2" max="2" width="21.5703125" customWidth="1"/>
    <col min="3" max="3" width="8" customWidth="1"/>
    <col min="4" max="4" width="27.5703125" customWidth="1"/>
    <col min="5" max="13" width="18.85546875" customWidth="1"/>
    <col min="14" max="15" width="10.7109375" customWidth="1"/>
  </cols>
  <sheetData>
    <row r="1" spans="1:15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/>
      <c r="H1" s="3" t="s">
        <v>1</v>
      </c>
      <c r="I1" s="3"/>
      <c r="J1" s="3" t="s">
        <v>1</v>
      </c>
      <c r="K1" s="3" t="s">
        <v>1</v>
      </c>
      <c r="L1" s="3" t="s">
        <v>1</v>
      </c>
      <c r="M1" s="3" t="s">
        <v>1</v>
      </c>
    </row>
    <row r="2" spans="1:15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/>
      <c r="H2" s="3" t="s">
        <v>1</v>
      </c>
      <c r="I2" s="3"/>
      <c r="J2" s="3" t="s">
        <v>1</v>
      </c>
      <c r="K2" s="3" t="s">
        <v>1</v>
      </c>
      <c r="L2" s="3" t="s">
        <v>1</v>
      </c>
      <c r="M2" s="3" t="s">
        <v>1</v>
      </c>
    </row>
    <row r="3" spans="1:15" x14ac:dyDescent="0.25">
      <c r="A3" s="8" t="s">
        <v>4</v>
      </c>
      <c r="B3" s="8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/>
      <c r="H3" s="3" t="s">
        <v>1</v>
      </c>
      <c r="I3" s="3"/>
      <c r="J3" s="3" t="s">
        <v>1</v>
      </c>
      <c r="K3" s="3" t="s">
        <v>1</v>
      </c>
      <c r="L3" s="3" t="s">
        <v>1</v>
      </c>
      <c r="M3" s="3" t="s">
        <v>1</v>
      </c>
    </row>
    <row r="4" spans="1:15" ht="24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152</v>
      </c>
      <c r="F4" s="7" t="s">
        <v>11</v>
      </c>
      <c r="G4" s="7" t="s">
        <v>10</v>
      </c>
      <c r="H4" s="7" t="s">
        <v>12</v>
      </c>
      <c r="I4" s="6" t="s">
        <v>112</v>
      </c>
      <c r="J4" s="7" t="s">
        <v>13</v>
      </c>
      <c r="K4" s="7" t="s">
        <v>14</v>
      </c>
      <c r="L4" s="7" t="s">
        <v>15</v>
      </c>
      <c r="M4" s="7" t="s">
        <v>16</v>
      </c>
      <c r="N4" s="6" t="s">
        <v>150</v>
      </c>
      <c r="O4" s="6" t="s">
        <v>151</v>
      </c>
    </row>
    <row r="5" spans="1:15" ht="24.95" customHeight="1" x14ac:dyDescent="0.25">
      <c r="A5" s="13" t="s">
        <v>17</v>
      </c>
      <c r="B5" s="14" t="s">
        <v>18</v>
      </c>
      <c r="C5" s="15" t="s">
        <v>19</v>
      </c>
      <c r="D5" s="13" t="s">
        <v>20</v>
      </c>
      <c r="E5" s="16">
        <v>154059000000</v>
      </c>
      <c r="F5" s="16">
        <v>0</v>
      </c>
      <c r="G5" s="16">
        <f>E5-F5</f>
        <v>154059000000</v>
      </c>
      <c r="H5" s="16">
        <v>153560555420</v>
      </c>
      <c r="I5" s="16">
        <f>H5-K5</f>
        <v>0</v>
      </c>
      <c r="J5" s="16">
        <f>G5-H5</f>
        <v>498444580</v>
      </c>
      <c r="K5" s="16">
        <v>153560555420</v>
      </c>
      <c r="L5" s="16">
        <v>153560555420</v>
      </c>
      <c r="M5" s="16">
        <v>153553290345</v>
      </c>
      <c r="N5" s="17">
        <f t="shared" ref="N5:N68" si="0">K5/E5</f>
        <v>0.99676458642468146</v>
      </c>
      <c r="O5" s="17">
        <f t="shared" ref="O5:O68" si="1">L5/E5</f>
        <v>0.99676458642468146</v>
      </c>
    </row>
    <row r="6" spans="1:15" ht="24.95" customHeight="1" x14ac:dyDescent="0.25">
      <c r="A6" s="18" t="s">
        <v>17</v>
      </c>
      <c r="B6" s="19" t="s">
        <v>21</v>
      </c>
      <c r="C6" s="20" t="s">
        <v>19</v>
      </c>
      <c r="D6" s="18" t="s">
        <v>22</v>
      </c>
      <c r="E6" s="21">
        <v>2714000000</v>
      </c>
      <c r="F6" s="21">
        <v>0</v>
      </c>
      <c r="G6" s="21">
        <f t="shared" ref="G6:G69" si="2">E6-F6</f>
        <v>2714000000</v>
      </c>
      <c r="H6" s="21">
        <v>1971809188</v>
      </c>
      <c r="I6" s="21">
        <f t="shared" ref="I6:I71" si="3">H6-K6</f>
        <v>0</v>
      </c>
      <c r="J6" s="21">
        <f t="shared" ref="J6:J40" si="4">G6-H6</f>
        <v>742190812</v>
      </c>
      <c r="K6" s="21">
        <v>1971809188</v>
      </c>
      <c r="L6" s="21">
        <v>1971809188</v>
      </c>
      <c r="M6" s="21">
        <v>1971809188</v>
      </c>
      <c r="N6" s="22">
        <f t="shared" si="0"/>
        <v>0.72653249373618278</v>
      </c>
      <c r="O6" s="22">
        <f t="shared" si="1"/>
        <v>0.72653249373618278</v>
      </c>
    </row>
    <row r="7" spans="1:15" ht="24.95" customHeight="1" x14ac:dyDescent="0.25">
      <c r="A7" s="18" t="s">
        <v>17</v>
      </c>
      <c r="B7" s="19" t="s">
        <v>23</v>
      </c>
      <c r="C7" s="20" t="s">
        <v>19</v>
      </c>
      <c r="D7" s="18" t="s">
        <v>24</v>
      </c>
      <c r="E7" s="21">
        <v>47386387530</v>
      </c>
      <c r="F7" s="21">
        <v>0</v>
      </c>
      <c r="G7" s="21">
        <f t="shared" si="2"/>
        <v>47386387530</v>
      </c>
      <c r="H7" s="21">
        <v>46438932783</v>
      </c>
      <c r="I7" s="21">
        <f t="shared" si="3"/>
        <v>0</v>
      </c>
      <c r="J7" s="21">
        <f t="shared" si="4"/>
        <v>947454747</v>
      </c>
      <c r="K7" s="21">
        <v>46438932783</v>
      </c>
      <c r="L7" s="21">
        <v>46438932783</v>
      </c>
      <c r="M7" s="21">
        <v>46411409059</v>
      </c>
      <c r="N7" s="22">
        <f t="shared" si="0"/>
        <v>0.9800057612241454</v>
      </c>
      <c r="O7" s="22">
        <f t="shared" si="1"/>
        <v>0.9800057612241454</v>
      </c>
    </row>
    <row r="8" spans="1:15" ht="33.75" x14ac:dyDescent="0.25">
      <c r="A8" s="18" t="s">
        <v>17</v>
      </c>
      <c r="B8" s="19" t="s">
        <v>25</v>
      </c>
      <c r="C8" s="20" t="s">
        <v>19</v>
      </c>
      <c r="D8" s="18" t="s">
        <v>26</v>
      </c>
      <c r="E8" s="21">
        <v>1891000000</v>
      </c>
      <c r="F8" s="21">
        <v>0</v>
      </c>
      <c r="G8" s="21">
        <f t="shared" si="2"/>
        <v>1891000000</v>
      </c>
      <c r="H8" s="21">
        <v>1001919620</v>
      </c>
      <c r="I8" s="21">
        <f t="shared" si="3"/>
        <v>0</v>
      </c>
      <c r="J8" s="21">
        <f t="shared" si="4"/>
        <v>889080380</v>
      </c>
      <c r="K8" s="21">
        <v>1001919620</v>
      </c>
      <c r="L8" s="21">
        <v>1001919620</v>
      </c>
      <c r="M8" s="21">
        <v>919581319</v>
      </c>
      <c r="N8" s="22">
        <f t="shared" si="0"/>
        <v>0.52983586462189314</v>
      </c>
      <c r="O8" s="22">
        <f t="shared" si="1"/>
        <v>0.52983586462189314</v>
      </c>
    </row>
    <row r="9" spans="1:15" ht="22.5" x14ac:dyDescent="0.25">
      <c r="A9" s="18" t="s">
        <v>17</v>
      </c>
      <c r="B9" s="19" t="s">
        <v>27</v>
      </c>
      <c r="C9" s="20" t="s">
        <v>19</v>
      </c>
      <c r="D9" s="18" t="s">
        <v>28</v>
      </c>
      <c r="E9" s="21">
        <v>16518351</v>
      </c>
      <c r="F9" s="21">
        <v>0</v>
      </c>
      <c r="G9" s="21">
        <f t="shared" si="2"/>
        <v>16518351</v>
      </c>
      <c r="H9" s="21">
        <v>16452541</v>
      </c>
      <c r="I9" s="21">
        <f t="shared" si="3"/>
        <v>0</v>
      </c>
      <c r="J9" s="21">
        <f t="shared" si="4"/>
        <v>65810</v>
      </c>
      <c r="K9" s="21">
        <v>16452541</v>
      </c>
      <c r="L9" s="21">
        <v>16452541</v>
      </c>
      <c r="M9" s="21">
        <v>16452541</v>
      </c>
      <c r="N9" s="22">
        <f t="shared" si="0"/>
        <v>0.99601594614377675</v>
      </c>
      <c r="O9" s="22">
        <f t="shared" si="1"/>
        <v>0.99601594614377675</v>
      </c>
    </row>
    <row r="10" spans="1:15" ht="22.5" x14ac:dyDescent="0.25">
      <c r="A10" s="18" t="s">
        <v>17</v>
      </c>
      <c r="B10" s="19" t="s">
        <v>29</v>
      </c>
      <c r="C10" s="20" t="s">
        <v>19</v>
      </c>
      <c r="D10" s="18" t="s">
        <v>30</v>
      </c>
      <c r="E10" s="21">
        <v>1658344368</v>
      </c>
      <c r="F10" s="21">
        <v>0</v>
      </c>
      <c r="G10" s="21">
        <f t="shared" si="2"/>
        <v>1658344368</v>
      </c>
      <c r="H10" s="21">
        <v>1410498721</v>
      </c>
      <c r="I10" s="21">
        <f t="shared" si="3"/>
        <v>0</v>
      </c>
      <c r="J10" s="21">
        <f t="shared" si="4"/>
        <v>247845647</v>
      </c>
      <c r="K10" s="21">
        <v>1410498721</v>
      </c>
      <c r="L10" s="21">
        <v>1410498721</v>
      </c>
      <c r="M10" s="21">
        <v>1349245106</v>
      </c>
      <c r="N10" s="22">
        <f t="shared" si="0"/>
        <v>0.85054633296767712</v>
      </c>
      <c r="O10" s="22">
        <f t="shared" si="1"/>
        <v>0.85054633296767712</v>
      </c>
    </row>
    <row r="11" spans="1:15" ht="33.75" x14ac:dyDescent="0.25">
      <c r="A11" s="18" t="s">
        <v>17</v>
      </c>
      <c r="B11" s="19" t="s">
        <v>31</v>
      </c>
      <c r="C11" s="20" t="s">
        <v>19</v>
      </c>
      <c r="D11" s="18" t="s">
        <v>32</v>
      </c>
      <c r="E11" s="21">
        <v>63488094119</v>
      </c>
      <c r="F11" s="21">
        <v>0</v>
      </c>
      <c r="G11" s="21">
        <f t="shared" si="2"/>
        <v>63488094119</v>
      </c>
      <c r="H11" s="21">
        <v>61959213692</v>
      </c>
      <c r="I11" s="21">
        <f t="shared" si="3"/>
        <v>0</v>
      </c>
      <c r="J11" s="21">
        <f t="shared" si="4"/>
        <v>1528880427</v>
      </c>
      <c r="K11" s="21">
        <v>61959213692</v>
      </c>
      <c r="L11" s="21">
        <v>61959213692</v>
      </c>
      <c r="M11" s="21">
        <v>61941203527</v>
      </c>
      <c r="N11" s="22">
        <f t="shared" si="0"/>
        <v>0.97591862776453309</v>
      </c>
      <c r="O11" s="22">
        <f t="shared" si="1"/>
        <v>0.97591862776453309</v>
      </c>
    </row>
    <row r="12" spans="1:15" x14ac:dyDescent="0.25">
      <c r="A12" s="18" t="s">
        <v>17</v>
      </c>
      <c r="B12" s="19" t="s">
        <v>33</v>
      </c>
      <c r="C12" s="20" t="s">
        <v>19</v>
      </c>
      <c r="D12" s="18" t="s">
        <v>34</v>
      </c>
      <c r="E12" s="21">
        <v>259845076</v>
      </c>
      <c r="F12" s="21">
        <v>0</v>
      </c>
      <c r="G12" s="21">
        <f t="shared" si="2"/>
        <v>259845076</v>
      </c>
      <c r="H12" s="21">
        <v>235041290</v>
      </c>
      <c r="I12" s="21">
        <f t="shared" si="3"/>
        <v>0</v>
      </c>
      <c r="J12" s="21">
        <f t="shared" si="4"/>
        <v>24803786</v>
      </c>
      <c r="K12" s="21">
        <v>235041290</v>
      </c>
      <c r="L12" s="21">
        <v>234240016</v>
      </c>
      <c r="M12" s="21">
        <v>228240016</v>
      </c>
      <c r="N12" s="22">
        <f t="shared" si="0"/>
        <v>0.90454394448482833</v>
      </c>
      <c r="O12" s="22">
        <f t="shared" si="1"/>
        <v>0.90146028397320876</v>
      </c>
    </row>
    <row r="13" spans="1:15" ht="22.5" x14ac:dyDescent="0.25">
      <c r="A13" s="18" t="s">
        <v>17</v>
      </c>
      <c r="B13" s="19" t="s">
        <v>35</v>
      </c>
      <c r="C13" s="20" t="s">
        <v>19</v>
      </c>
      <c r="D13" s="18" t="s">
        <v>36</v>
      </c>
      <c r="E13" s="21">
        <v>28248994693</v>
      </c>
      <c r="F13" s="21">
        <v>0</v>
      </c>
      <c r="G13" s="21">
        <f t="shared" si="2"/>
        <v>28248994693</v>
      </c>
      <c r="H13" s="21">
        <v>27091858460</v>
      </c>
      <c r="I13" s="21">
        <f t="shared" si="3"/>
        <v>0</v>
      </c>
      <c r="J13" s="21">
        <f t="shared" si="4"/>
        <v>1157136233</v>
      </c>
      <c r="K13" s="21">
        <v>27091858460</v>
      </c>
      <c r="L13" s="21">
        <v>26130510480</v>
      </c>
      <c r="M13" s="21">
        <v>24790699801</v>
      </c>
      <c r="N13" s="22">
        <f t="shared" si="0"/>
        <v>0.95903796770202465</v>
      </c>
      <c r="O13" s="22">
        <f t="shared" si="1"/>
        <v>0.92500673967258196</v>
      </c>
    </row>
    <row r="14" spans="1:15" ht="22.5" x14ac:dyDescent="0.25">
      <c r="A14" s="18" t="s">
        <v>17</v>
      </c>
      <c r="B14" s="19" t="s">
        <v>37</v>
      </c>
      <c r="C14" s="20" t="s">
        <v>19</v>
      </c>
      <c r="D14" s="18" t="s">
        <v>38</v>
      </c>
      <c r="E14" s="21">
        <v>6911099976</v>
      </c>
      <c r="F14" s="21">
        <v>0</v>
      </c>
      <c r="G14" s="21">
        <f t="shared" si="2"/>
        <v>6911099976</v>
      </c>
      <c r="H14" s="21">
        <v>6911099976</v>
      </c>
      <c r="I14" s="21">
        <f t="shared" si="3"/>
        <v>0</v>
      </c>
      <c r="J14" s="21">
        <f t="shared" si="4"/>
        <v>0</v>
      </c>
      <c r="K14" s="21">
        <v>6911099976</v>
      </c>
      <c r="L14" s="21">
        <v>6911099976</v>
      </c>
      <c r="M14" s="21">
        <v>6911099976</v>
      </c>
      <c r="N14" s="22">
        <f t="shared" si="0"/>
        <v>1</v>
      </c>
      <c r="O14" s="22">
        <f t="shared" si="1"/>
        <v>1</v>
      </c>
    </row>
    <row r="15" spans="1:15" x14ac:dyDescent="0.25">
      <c r="A15" s="18" t="s">
        <v>17</v>
      </c>
      <c r="B15" s="19" t="s">
        <v>39</v>
      </c>
      <c r="C15" s="20" t="s">
        <v>19</v>
      </c>
      <c r="D15" s="18" t="s">
        <v>40</v>
      </c>
      <c r="E15" s="21">
        <v>47000000</v>
      </c>
      <c r="F15" s="21">
        <v>0</v>
      </c>
      <c r="G15" s="21">
        <f t="shared" si="2"/>
        <v>47000000</v>
      </c>
      <c r="H15" s="21">
        <v>46999997</v>
      </c>
      <c r="I15" s="21">
        <f t="shared" si="3"/>
        <v>0</v>
      </c>
      <c r="J15" s="21">
        <f t="shared" si="4"/>
        <v>3</v>
      </c>
      <c r="K15" s="21">
        <v>46999997</v>
      </c>
      <c r="L15" s="21">
        <v>46999997</v>
      </c>
      <c r="M15" s="21">
        <v>46999997</v>
      </c>
      <c r="N15" s="22">
        <f t="shared" si="0"/>
        <v>0.99999993617021277</v>
      </c>
      <c r="O15" s="22">
        <f t="shared" si="1"/>
        <v>0.99999993617021277</v>
      </c>
    </row>
    <row r="16" spans="1:15" ht="22.5" x14ac:dyDescent="0.25">
      <c r="A16" s="18" t="s">
        <v>17</v>
      </c>
      <c r="B16" s="19" t="s">
        <v>41</v>
      </c>
      <c r="C16" s="20" t="s">
        <v>19</v>
      </c>
      <c r="D16" s="18" t="s">
        <v>43</v>
      </c>
      <c r="E16" s="21">
        <v>106263590</v>
      </c>
      <c r="F16" s="21">
        <v>0</v>
      </c>
      <c r="G16" s="21">
        <f t="shared" si="2"/>
        <v>106263590</v>
      </c>
      <c r="H16" s="21">
        <v>22726692</v>
      </c>
      <c r="I16" s="21">
        <f t="shared" si="3"/>
        <v>0</v>
      </c>
      <c r="J16" s="21">
        <f t="shared" si="4"/>
        <v>83536898</v>
      </c>
      <c r="K16" s="21">
        <v>22726692</v>
      </c>
      <c r="L16" s="21">
        <v>22726692</v>
      </c>
      <c r="M16" s="21">
        <v>22726692</v>
      </c>
      <c r="N16" s="22">
        <f t="shared" si="0"/>
        <v>0.21387092229803265</v>
      </c>
      <c r="O16" s="22">
        <f t="shared" si="1"/>
        <v>0.21387092229803265</v>
      </c>
    </row>
    <row r="17" spans="1:15" x14ac:dyDescent="0.25">
      <c r="A17" s="18" t="s">
        <v>17</v>
      </c>
      <c r="B17" s="19" t="s">
        <v>44</v>
      </c>
      <c r="C17" s="20" t="s">
        <v>19</v>
      </c>
      <c r="D17" s="18" t="s">
        <v>45</v>
      </c>
      <c r="E17" s="21">
        <v>8138870122</v>
      </c>
      <c r="F17" s="21">
        <v>0</v>
      </c>
      <c r="G17" s="21">
        <f t="shared" si="2"/>
        <v>8138870122</v>
      </c>
      <c r="H17" s="21">
        <v>8107932926</v>
      </c>
      <c r="I17" s="21">
        <f t="shared" si="3"/>
        <v>0</v>
      </c>
      <c r="J17" s="21">
        <f t="shared" si="4"/>
        <v>30937196</v>
      </c>
      <c r="K17" s="21">
        <v>8107932926</v>
      </c>
      <c r="L17" s="21">
        <v>8107932926</v>
      </c>
      <c r="M17" s="21">
        <v>5906643815</v>
      </c>
      <c r="N17" s="22">
        <f t="shared" si="0"/>
        <v>0.99619883404744669</v>
      </c>
      <c r="O17" s="22">
        <f t="shared" si="1"/>
        <v>0.99619883404744669</v>
      </c>
    </row>
    <row r="18" spans="1:15" ht="22.5" x14ac:dyDescent="0.25">
      <c r="A18" s="18" t="s">
        <v>17</v>
      </c>
      <c r="B18" s="19" t="s">
        <v>46</v>
      </c>
      <c r="C18" s="20" t="s">
        <v>19</v>
      </c>
      <c r="D18" s="18" t="s">
        <v>47</v>
      </c>
      <c r="E18" s="21">
        <v>587043590</v>
      </c>
      <c r="F18" s="21">
        <v>0</v>
      </c>
      <c r="G18" s="21">
        <f t="shared" si="2"/>
        <v>587043590</v>
      </c>
      <c r="H18" s="21">
        <v>161076497</v>
      </c>
      <c r="I18" s="21">
        <f t="shared" si="3"/>
        <v>0</v>
      </c>
      <c r="J18" s="21">
        <f t="shared" si="4"/>
        <v>425967093</v>
      </c>
      <c r="K18" s="21">
        <v>161076497</v>
      </c>
      <c r="L18" s="21">
        <v>10883517</v>
      </c>
      <c r="M18" s="21">
        <v>10883517</v>
      </c>
      <c r="N18" s="22">
        <f t="shared" si="0"/>
        <v>0.27438592251726995</v>
      </c>
      <c r="O18" s="22">
        <f t="shared" si="1"/>
        <v>1.853953809460725E-2</v>
      </c>
    </row>
    <row r="19" spans="1:15" x14ac:dyDescent="0.25">
      <c r="A19" s="18" t="s">
        <v>17</v>
      </c>
      <c r="B19" s="19" t="s">
        <v>48</v>
      </c>
      <c r="C19" s="20" t="s">
        <v>19</v>
      </c>
      <c r="D19" s="18" t="s">
        <v>49</v>
      </c>
      <c r="E19" s="21">
        <v>308000000</v>
      </c>
      <c r="F19" s="21">
        <v>0</v>
      </c>
      <c r="G19" s="21">
        <f t="shared" si="2"/>
        <v>308000000</v>
      </c>
      <c r="H19" s="21">
        <v>77257714</v>
      </c>
      <c r="I19" s="21">
        <f t="shared" si="3"/>
        <v>0</v>
      </c>
      <c r="J19" s="21">
        <f t="shared" si="4"/>
        <v>230742286</v>
      </c>
      <c r="K19" s="21">
        <v>77257714</v>
      </c>
      <c r="L19" s="21">
        <v>77257714</v>
      </c>
      <c r="M19" s="21">
        <v>75834146</v>
      </c>
      <c r="N19" s="22">
        <f t="shared" si="0"/>
        <v>0.25083673376623378</v>
      </c>
      <c r="O19" s="22">
        <f t="shared" si="1"/>
        <v>0.25083673376623378</v>
      </c>
    </row>
    <row r="20" spans="1:15" ht="67.5" x14ac:dyDescent="0.25">
      <c r="A20" s="18" t="s">
        <v>17</v>
      </c>
      <c r="B20" s="19" t="s">
        <v>50</v>
      </c>
      <c r="C20" s="20" t="s">
        <v>19</v>
      </c>
      <c r="D20" s="18" t="s">
        <v>51</v>
      </c>
      <c r="E20" s="21">
        <v>67362441690</v>
      </c>
      <c r="F20" s="21">
        <v>0</v>
      </c>
      <c r="G20" s="21">
        <f t="shared" si="2"/>
        <v>67362441690</v>
      </c>
      <c r="H20" s="21">
        <v>64729710647</v>
      </c>
      <c r="I20" s="21">
        <f t="shared" si="3"/>
        <v>0</v>
      </c>
      <c r="J20" s="21">
        <f t="shared" si="4"/>
        <v>2632731043</v>
      </c>
      <c r="K20" s="21">
        <v>64729710647</v>
      </c>
      <c r="L20" s="21">
        <v>45456970612</v>
      </c>
      <c r="M20" s="21">
        <v>39927950810</v>
      </c>
      <c r="N20" s="22">
        <f t="shared" si="0"/>
        <v>0.96091692971707066</v>
      </c>
      <c r="O20" s="22">
        <f t="shared" si="1"/>
        <v>0.67481180122881612</v>
      </c>
    </row>
    <row r="21" spans="1:15" ht="45" x14ac:dyDescent="0.25">
      <c r="A21" s="18" t="s">
        <v>17</v>
      </c>
      <c r="B21" s="19" t="s">
        <v>52</v>
      </c>
      <c r="C21" s="20" t="s">
        <v>19</v>
      </c>
      <c r="D21" s="18" t="s">
        <v>53</v>
      </c>
      <c r="E21" s="21">
        <v>59689218517</v>
      </c>
      <c r="F21" s="21">
        <v>0</v>
      </c>
      <c r="G21" s="21">
        <f t="shared" si="2"/>
        <v>59689218517</v>
      </c>
      <c r="H21" s="21">
        <v>58280039071</v>
      </c>
      <c r="I21" s="21">
        <f t="shared" si="3"/>
        <v>0</v>
      </c>
      <c r="J21" s="21">
        <f t="shared" si="4"/>
        <v>1409179446</v>
      </c>
      <c r="K21" s="21">
        <v>58280039071</v>
      </c>
      <c r="L21" s="21">
        <v>53703648946</v>
      </c>
      <c r="M21" s="21">
        <v>41062881320</v>
      </c>
      <c r="N21" s="22">
        <f t="shared" si="0"/>
        <v>0.97639139058926272</v>
      </c>
      <c r="O21" s="22">
        <f t="shared" si="1"/>
        <v>0.89972109336135375</v>
      </c>
    </row>
    <row r="22" spans="1:15" ht="56.25" x14ac:dyDescent="0.25">
      <c r="A22" s="18" t="s">
        <v>17</v>
      </c>
      <c r="B22" s="19" t="s">
        <v>54</v>
      </c>
      <c r="C22" s="20" t="s">
        <v>19</v>
      </c>
      <c r="D22" s="18" t="s">
        <v>55</v>
      </c>
      <c r="E22" s="21">
        <v>110347203417</v>
      </c>
      <c r="F22" s="21">
        <v>0</v>
      </c>
      <c r="G22" s="21">
        <f t="shared" si="2"/>
        <v>110347203417</v>
      </c>
      <c r="H22" s="21">
        <v>101420508522</v>
      </c>
      <c r="I22" s="21">
        <f t="shared" si="3"/>
        <v>0</v>
      </c>
      <c r="J22" s="21">
        <f t="shared" si="4"/>
        <v>8926694895</v>
      </c>
      <c r="K22" s="21">
        <v>101420508522</v>
      </c>
      <c r="L22" s="21">
        <v>99572914703</v>
      </c>
      <c r="M22" s="21">
        <v>91483468654</v>
      </c>
      <c r="N22" s="22">
        <f t="shared" si="0"/>
        <v>0.91910356929240711</v>
      </c>
      <c r="O22" s="22">
        <f t="shared" si="1"/>
        <v>0.90236011081056433</v>
      </c>
    </row>
    <row r="23" spans="1:15" ht="56.25" x14ac:dyDescent="0.25">
      <c r="A23" s="18" t="s">
        <v>17</v>
      </c>
      <c r="B23" s="19" t="s">
        <v>56</v>
      </c>
      <c r="C23" s="20" t="s">
        <v>57</v>
      </c>
      <c r="D23" s="18" t="s">
        <v>58</v>
      </c>
      <c r="E23" s="21">
        <v>5590377616</v>
      </c>
      <c r="F23" s="21">
        <v>0</v>
      </c>
      <c r="G23" s="21">
        <f t="shared" si="2"/>
        <v>5590377616</v>
      </c>
      <c r="H23" s="21">
        <v>5524770440</v>
      </c>
      <c r="I23" s="21">
        <f t="shared" si="3"/>
        <v>0</v>
      </c>
      <c r="J23" s="21">
        <f t="shared" si="4"/>
        <v>65607176</v>
      </c>
      <c r="K23" s="21">
        <v>5524770440</v>
      </c>
      <c r="L23" s="21">
        <v>5524770440</v>
      </c>
      <c r="M23" s="21">
        <v>5242417250</v>
      </c>
      <c r="N23" s="22">
        <f t="shared" si="0"/>
        <v>0.98826426754925678</v>
      </c>
      <c r="O23" s="22">
        <f t="shared" si="1"/>
        <v>0.98826426754925678</v>
      </c>
    </row>
    <row r="24" spans="1:15" ht="56.25" x14ac:dyDescent="0.25">
      <c r="A24" s="18" t="s">
        <v>17</v>
      </c>
      <c r="B24" s="19" t="s">
        <v>56</v>
      </c>
      <c r="C24" s="20" t="s">
        <v>19</v>
      </c>
      <c r="D24" s="18" t="s">
        <v>58</v>
      </c>
      <c r="E24" s="21">
        <v>2410000000</v>
      </c>
      <c r="F24" s="21">
        <v>0</v>
      </c>
      <c r="G24" s="21">
        <f t="shared" si="2"/>
        <v>2410000000</v>
      </c>
      <c r="H24" s="21">
        <v>1640777923</v>
      </c>
      <c r="I24" s="21">
        <f t="shared" si="3"/>
        <v>0</v>
      </c>
      <c r="J24" s="21">
        <f t="shared" si="4"/>
        <v>769222077</v>
      </c>
      <c r="K24" s="21">
        <v>1640777923</v>
      </c>
      <c r="L24" s="21">
        <v>1640777923</v>
      </c>
      <c r="M24" s="21">
        <v>865214656</v>
      </c>
      <c r="N24" s="22">
        <f t="shared" si="0"/>
        <v>0.68082071493775931</v>
      </c>
      <c r="O24" s="22">
        <f t="shared" si="1"/>
        <v>0.68082071493775931</v>
      </c>
    </row>
    <row r="25" spans="1:15" ht="22.5" x14ac:dyDescent="0.25">
      <c r="A25" s="18" t="s">
        <v>17</v>
      </c>
      <c r="B25" s="19" t="s">
        <v>59</v>
      </c>
      <c r="C25" s="20" t="s">
        <v>60</v>
      </c>
      <c r="D25" s="18" t="s">
        <v>61</v>
      </c>
      <c r="E25" s="21">
        <v>0</v>
      </c>
      <c r="F25" s="21">
        <v>0</v>
      </c>
      <c r="G25" s="21">
        <f t="shared" si="2"/>
        <v>0</v>
      </c>
      <c r="H25" s="21">
        <v>0</v>
      </c>
      <c r="I25" s="21">
        <f t="shared" si="3"/>
        <v>0</v>
      </c>
      <c r="J25" s="21">
        <f t="shared" si="4"/>
        <v>0</v>
      </c>
      <c r="K25" s="21">
        <v>0</v>
      </c>
      <c r="L25" s="21">
        <v>0</v>
      </c>
      <c r="M25" s="21">
        <v>0</v>
      </c>
      <c r="N25" s="22" t="e">
        <f t="shared" si="0"/>
        <v>#DIV/0!</v>
      </c>
      <c r="O25" s="22" t="e">
        <f t="shared" si="1"/>
        <v>#DIV/0!</v>
      </c>
    </row>
    <row r="26" spans="1:15" ht="22.5" x14ac:dyDescent="0.25">
      <c r="A26" s="18" t="s">
        <v>17</v>
      </c>
      <c r="B26" s="19" t="s">
        <v>59</v>
      </c>
      <c r="C26" s="20" t="s">
        <v>42</v>
      </c>
      <c r="D26" s="18" t="s">
        <v>61</v>
      </c>
      <c r="E26" s="21">
        <v>98893062451</v>
      </c>
      <c r="F26" s="21">
        <v>0</v>
      </c>
      <c r="G26" s="21">
        <f t="shared" si="2"/>
        <v>98893062451</v>
      </c>
      <c r="H26" s="21">
        <v>94669347241</v>
      </c>
      <c r="I26" s="21">
        <f t="shared" si="3"/>
        <v>0</v>
      </c>
      <c r="J26" s="21">
        <f t="shared" si="4"/>
        <v>4223715210</v>
      </c>
      <c r="K26" s="21">
        <v>94669347241</v>
      </c>
      <c r="L26" s="21">
        <v>94669347241</v>
      </c>
      <c r="M26" s="21">
        <v>94669347241</v>
      </c>
      <c r="N26" s="22">
        <f t="shared" si="0"/>
        <v>0.95729007571089442</v>
      </c>
      <c r="O26" s="22">
        <f t="shared" si="1"/>
        <v>0.95729007571089442</v>
      </c>
    </row>
    <row r="27" spans="1:15" ht="22.5" x14ac:dyDescent="0.25">
      <c r="A27" s="18" t="s">
        <v>17</v>
      </c>
      <c r="B27" s="19" t="s">
        <v>59</v>
      </c>
      <c r="C27" s="20" t="s">
        <v>57</v>
      </c>
      <c r="D27" s="18" t="s">
        <v>61</v>
      </c>
      <c r="E27" s="21">
        <v>275712343172</v>
      </c>
      <c r="F27" s="21">
        <v>0</v>
      </c>
      <c r="G27" s="21">
        <f t="shared" si="2"/>
        <v>275712343172</v>
      </c>
      <c r="H27" s="21">
        <v>273510951207</v>
      </c>
      <c r="I27" s="21">
        <f t="shared" si="3"/>
        <v>0</v>
      </c>
      <c r="J27" s="21">
        <f t="shared" si="4"/>
        <v>2201391965</v>
      </c>
      <c r="K27" s="21">
        <v>273510951207</v>
      </c>
      <c r="L27" s="21">
        <v>273510951207</v>
      </c>
      <c r="M27" s="21">
        <v>255605231718</v>
      </c>
      <c r="N27" s="22">
        <f t="shared" si="0"/>
        <v>0.99201562055701409</v>
      </c>
      <c r="O27" s="22">
        <f t="shared" si="1"/>
        <v>0.99201562055701409</v>
      </c>
    </row>
    <row r="28" spans="1:15" ht="22.5" x14ac:dyDescent="0.25">
      <c r="A28" s="18" t="s">
        <v>17</v>
      </c>
      <c r="B28" s="19" t="s">
        <v>59</v>
      </c>
      <c r="C28" s="20" t="s">
        <v>62</v>
      </c>
      <c r="D28" s="18" t="s">
        <v>61</v>
      </c>
      <c r="E28" s="21">
        <v>776884</v>
      </c>
      <c r="F28" s="21">
        <v>0</v>
      </c>
      <c r="G28" s="21">
        <f t="shared" si="2"/>
        <v>776884</v>
      </c>
      <c r="H28" s="21">
        <v>776884</v>
      </c>
      <c r="I28" s="21">
        <f t="shared" si="3"/>
        <v>0</v>
      </c>
      <c r="J28" s="21">
        <f t="shared" si="4"/>
        <v>0</v>
      </c>
      <c r="K28" s="21">
        <v>776884</v>
      </c>
      <c r="L28" s="21">
        <v>776884</v>
      </c>
      <c r="M28" s="21">
        <v>776884</v>
      </c>
      <c r="N28" s="22">
        <f t="shared" si="0"/>
        <v>1</v>
      </c>
      <c r="O28" s="22">
        <f t="shared" si="1"/>
        <v>1</v>
      </c>
    </row>
    <row r="29" spans="1:15" ht="22.5" x14ac:dyDescent="0.25">
      <c r="A29" s="18" t="s">
        <v>17</v>
      </c>
      <c r="B29" s="19" t="s">
        <v>59</v>
      </c>
      <c r="C29" s="20" t="s">
        <v>63</v>
      </c>
      <c r="D29" s="18" t="s">
        <v>61</v>
      </c>
      <c r="E29" s="21">
        <v>4108632567</v>
      </c>
      <c r="F29" s="21">
        <v>0</v>
      </c>
      <c r="G29" s="21">
        <f t="shared" si="2"/>
        <v>4108632567</v>
      </c>
      <c r="H29" s="21">
        <v>4090169886.9499998</v>
      </c>
      <c r="I29" s="21">
        <f t="shared" si="3"/>
        <v>0</v>
      </c>
      <c r="J29" s="21">
        <f t="shared" si="4"/>
        <v>18462680.050000191</v>
      </c>
      <c r="K29" s="21">
        <v>4090169886.9499998</v>
      </c>
      <c r="L29" s="21">
        <v>722641859.95000005</v>
      </c>
      <c r="M29" s="21">
        <v>722641859.95000005</v>
      </c>
      <c r="N29" s="22">
        <f t="shared" si="0"/>
        <v>0.99550636866428743</v>
      </c>
      <c r="O29" s="22">
        <f t="shared" si="1"/>
        <v>0.17588378813772862</v>
      </c>
    </row>
    <row r="30" spans="1:15" ht="22.5" x14ac:dyDescent="0.25">
      <c r="A30" s="18" t="s">
        <v>17</v>
      </c>
      <c r="B30" s="19" t="s">
        <v>59</v>
      </c>
      <c r="C30" s="20" t="s">
        <v>19</v>
      </c>
      <c r="D30" s="18" t="s">
        <v>61</v>
      </c>
      <c r="E30" s="21">
        <v>108023616179</v>
      </c>
      <c r="F30" s="21">
        <v>0</v>
      </c>
      <c r="G30" s="21">
        <f t="shared" si="2"/>
        <v>108023616179</v>
      </c>
      <c r="H30" s="21">
        <v>107548266272</v>
      </c>
      <c r="I30" s="21">
        <f t="shared" si="3"/>
        <v>0</v>
      </c>
      <c r="J30" s="21">
        <f t="shared" si="4"/>
        <v>475349907</v>
      </c>
      <c r="K30" s="21">
        <v>107548266272</v>
      </c>
      <c r="L30" s="21">
        <v>66608110008</v>
      </c>
      <c r="M30" s="21">
        <v>64409184971</v>
      </c>
      <c r="N30" s="22">
        <f t="shared" si="0"/>
        <v>0.9955995742059558</v>
      </c>
      <c r="O30" s="22">
        <f t="shared" si="1"/>
        <v>0.61660692693000907</v>
      </c>
    </row>
    <row r="31" spans="1:15" ht="33.75" x14ac:dyDescent="0.25">
      <c r="A31" s="18" t="s">
        <v>17</v>
      </c>
      <c r="B31" s="19" t="s">
        <v>64</v>
      </c>
      <c r="C31" s="20" t="s">
        <v>57</v>
      </c>
      <c r="D31" s="18" t="s">
        <v>65</v>
      </c>
      <c r="E31" s="21">
        <v>13497878998</v>
      </c>
      <c r="F31" s="21">
        <v>0</v>
      </c>
      <c r="G31" s="21">
        <f t="shared" si="2"/>
        <v>13497878998</v>
      </c>
      <c r="H31" s="21">
        <v>13110337209</v>
      </c>
      <c r="I31" s="21">
        <f t="shared" si="3"/>
        <v>0</v>
      </c>
      <c r="J31" s="21">
        <f t="shared" si="4"/>
        <v>387541789</v>
      </c>
      <c r="K31" s="21">
        <v>13110337209</v>
      </c>
      <c r="L31" s="21">
        <v>13110337209</v>
      </c>
      <c r="M31" s="21">
        <v>12608189344</v>
      </c>
      <c r="N31" s="22">
        <f t="shared" si="0"/>
        <v>0.97128868994473705</v>
      </c>
      <c r="O31" s="22">
        <f t="shared" si="1"/>
        <v>0.97128868994473705</v>
      </c>
    </row>
    <row r="32" spans="1:15" ht="56.25" x14ac:dyDescent="0.25">
      <c r="A32" s="18" t="s">
        <v>17</v>
      </c>
      <c r="B32" s="19" t="s">
        <v>66</v>
      </c>
      <c r="C32" s="20" t="s">
        <v>57</v>
      </c>
      <c r="D32" s="18" t="s">
        <v>67</v>
      </c>
      <c r="E32" s="21">
        <v>33813488176</v>
      </c>
      <c r="F32" s="21">
        <v>0</v>
      </c>
      <c r="G32" s="21">
        <f t="shared" si="2"/>
        <v>33813488176</v>
      </c>
      <c r="H32" s="21">
        <v>33262604010</v>
      </c>
      <c r="I32" s="21">
        <f t="shared" si="3"/>
        <v>0</v>
      </c>
      <c r="J32" s="21">
        <f t="shared" si="4"/>
        <v>550884166</v>
      </c>
      <c r="K32" s="21">
        <v>33262604010</v>
      </c>
      <c r="L32" s="21">
        <v>33248553027</v>
      </c>
      <c r="M32" s="21">
        <v>32983533981</v>
      </c>
      <c r="N32" s="22">
        <f t="shared" si="0"/>
        <v>0.98370815329277372</v>
      </c>
      <c r="O32" s="22">
        <f t="shared" si="1"/>
        <v>0.98329260956280229</v>
      </c>
    </row>
    <row r="33" spans="1:15" ht="56.25" x14ac:dyDescent="0.25">
      <c r="A33" s="18" t="s">
        <v>17</v>
      </c>
      <c r="B33" s="19" t="s">
        <v>66</v>
      </c>
      <c r="C33" s="20" t="s">
        <v>19</v>
      </c>
      <c r="D33" s="18" t="s">
        <v>67</v>
      </c>
      <c r="E33" s="21">
        <v>63636626592</v>
      </c>
      <c r="F33" s="21">
        <v>0</v>
      </c>
      <c r="G33" s="21">
        <f t="shared" si="2"/>
        <v>63636626592</v>
      </c>
      <c r="H33" s="21">
        <v>61097733445.809998</v>
      </c>
      <c r="I33" s="21">
        <f t="shared" si="3"/>
        <v>0</v>
      </c>
      <c r="J33" s="21">
        <f t="shared" si="4"/>
        <v>2538893146.1900024</v>
      </c>
      <c r="K33" s="21">
        <v>61097733445.809998</v>
      </c>
      <c r="L33" s="21">
        <v>61097733445.809998</v>
      </c>
      <c r="M33" s="21">
        <v>60578692208.809998</v>
      </c>
      <c r="N33" s="22">
        <f t="shared" si="0"/>
        <v>0.96010327256238981</v>
      </c>
      <c r="O33" s="22">
        <f t="shared" si="1"/>
        <v>0.96010327256238981</v>
      </c>
    </row>
    <row r="34" spans="1:15" ht="56.25" x14ac:dyDescent="0.25">
      <c r="A34" s="18" t="s">
        <v>17</v>
      </c>
      <c r="B34" s="19" t="s">
        <v>68</v>
      </c>
      <c r="C34" s="20" t="s">
        <v>57</v>
      </c>
      <c r="D34" s="18" t="s">
        <v>69</v>
      </c>
      <c r="E34" s="21">
        <v>20296793481.5</v>
      </c>
      <c r="F34" s="21">
        <v>0</v>
      </c>
      <c r="G34" s="21">
        <f t="shared" si="2"/>
        <v>20296793481.5</v>
      </c>
      <c r="H34" s="21">
        <v>19374639388</v>
      </c>
      <c r="I34" s="21">
        <f t="shared" si="3"/>
        <v>0</v>
      </c>
      <c r="J34" s="21">
        <f t="shared" si="4"/>
        <v>922154093.5</v>
      </c>
      <c r="K34" s="21">
        <v>19374639388</v>
      </c>
      <c r="L34" s="21">
        <v>19374639388</v>
      </c>
      <c r="M34" s="21">
        <v>19205619735</v>
      </c>
      <c r="N34" s="22">
        <f t="shared" si="0"/>
        <v>0.9545665134573833</v>
      </c>
      <c r="O34" s="22">
        <f t="shared" si="1"/>
        <v>0.9545665134573833</v>
      </c>
    </row>
    <row r="35" spans="1:15" ht="56.25" x14ac:dyDescent="0.25">
      <c r="A35" s="18" t="s">
        <v>17</v>
      </c>
      <c r="B35" s="19" t="s">
        <v>68</v>
      </c>
      <c r="C35" s="20" t="s">
        <v>19</v>
      </c>
      <c r="D35" s="18" t="s">
        <v>69</v>
      </c>
      <c r="E35" s="21">
        <v>1768673380</v>
      </c>
      <c r="F35" s="21">
        <v>0</v>
      </c>
      <c r="G35" s="21">
        <f t="shared" si="2"/>
        <v>1768673380</v>
      </c>
      <c r="H35" s="21">
        <v>1091811864</v>
      </c>
      <c r="I35" s="21">
        <f t="shared" si="3"/>
        <v>0</v>
      </c>
      <c r="J35" s="21">
        <f t="shared" si="4"/>
        <v>676861516</v>
      </c>
      <c r="K35" s="21">
        <v>1091811864</v>
      </c>
      <c r="L35" s="21">
        <v>1091811864</v>
      </c>
      <c r="M35" s="21">
        <v>1010703860</v>
      </c>
      <c r="N35" s="22">
        <f t="shared" si="0"/>
        <v>0.61730553325792692</v>
      </c>
      <c r="O35" s="22">
        <f t="shared" si="1"/>
        <v>0.61730553325792692</v>
      </c>
    </row>
    <row r="36" spans="1:15" ht="67.5" x14ac:dyDescent="0.25">
      <c r="A36" s="18" t="s">
        <v>17</v>
      </c>
      <c r="B36" s="19" t="s">
        <v>70</v>
      </c>
      <c r="C36" s="20" t="s">
        <v>57</v>
      </c>
      <c r="D36" s="18" t="s">
        <v>71</v>
      </c>
      <c r="E36" s="21">
        <v>29608284287</v>
      </c>
      <c r="F36" s="21">
        <v>0</v>
      </c>
      <c r="G36" s="21">
        <f t="shared" si="2"/>
        <v>29608284287</v>
      </c>
      <c r="H36" s="21">
        <v>28038612164</v>
      </c>
      <c r="I36" s="21">
        <f t="shared" si="3"/>
        <v>0</v>
      </c>
      <c r="J36" s="21">
        <f t="shared" si="4"/>
        <v>1569672123</v>
      </c>
      <c r="K36" s="21">
        <v>28038612164</v>
      </c>
      <c r="L36" s="21">
        <v>28038612164</v>
      </c>
      <c r="M36" s="21">
        <v>27973785337</v>
      </c>
      <c r="N36" s="22">
        <f t="shared" si="0"/>
        <v>0.94698537383035086</v>
      </c>
      <c r="O36" s="22">
        <f t="shared" si="1"/>
        <v>0.94698537383035086</v>
      </c>
    </row>
    <row r="37" spans="1:15" ht="67.5" x14ac:dyDescent="0.25">
      <c r="A37" s="18" t="s">
        <v>17</v>
      </c>
      <c r="B37" s="19" t="s">
        <v>70</v>
      </c>
      <c r="C37" s="20" t="s">
        <v>19</v>
      </c>
      <c r="D37" s="18" t="s">
        <v>71</v>
      </c>
      <c r="E37" s="21">
        <v>117547788696</v>
      </c>
      <c r="F37" s="21">
        <v>0</v>
      </c>
      <c r="G37" s="21">
        <f t="shared" si="2"/>
        <v>117547788696</v>
      </c>
      <c r="H37" s="21">
        <v>112823944224</v>
      </c>
      <c r="I37" s="21">
        <f t="shared" si="3"/>
        <v>0</v>
      </c>
      <c r="J37" s="21">
        <f t="shared" si="4"/>
        <v>4723844472</v>
      </c>
      <c r="K37" s="21">
        <v>112823944224</v>
      </c>
      <c r="L37" s="21">
        <v>110135109329</v>
      </c>
      <c r="M37" s="21">
        <v>101957834924</v>
      </c>
      <c r="N37" s="22">
        <f t="shared" si="0"/>
        <v>0.95981341270300946</v>
      </c>
      <c r="O37" s="22">
        <f t="shared" si="1"/>
        <v>0.93693901476810815</v>
      </c>
    </row>
    <row r="38" spans="1:15" ht="67.5" x14ac:dyDescent="0.25">
      <c r="A38" s="18" t="s">
        <v>17</v>
      </c>
      <c r="B38" s="19" t="s">
        <v>72</v>
      </c>
      <c r="C38" s="20" t="s">
        <v>42</v>
      </c>
      <c r="D38" s="18" t="s">
        <v>73</v>
      </c>
      <c r="E38" s="21">
        <v>197207977081</v>
      </c>
      <c r="F38" s="21">
        <v>0</v>
      </c>
      <c r="G38" s="21">
        <f t="shared" si="2"/>
        <v>197207977081</v>
      </c>
      <c r="H38" s="21">
        <v>197148620931</v>
      </c>
      <c r="I38" s="21">
        <f t="shared" si="3"/>
        <v>0</v>
      </c>
      <c r="J38" s="21">
        <f t="shared" si="4"/>
        <v>59356150</v>
      </c>
      <c r="K38" s="21">
        <v>197148620931</v>
      </c>
      <c r="L38" s="21">
        <v>197148620931</v>
      </c>
      <c r="M38" s="21">
        <v>197114417050</v>
      </c>
      <c r="N38" s="22">
        <f t="shared" si="0"/>
        <v>0.99969901749980616</v>
      </c>
      <c r="O38" s="22">
        <f t="shared" si="1"/>
        <v>0.99969901749980616</v>
      </c>
    </row>
    <row r="39" spans="1:15" ht="67.5" x14ac:dyDescent="0.25">
      <c r="A39" s="18" t="s">
        <v>17</v>
      </c>
      <c r="B39" s="19" t="s">
        <v>72</v>
      </c>
      <c r="C39" s="20" t="s">
        <v>19</v>
      </c>
      <c r="D39" s="18" t="s">
        <v>73</v>
      </c>
      <c r="E39" s="21">
        <v>60000000000</v>
      </c>
      <c r="F39" s="21">
        <v>0</v>
      </c>
      <c r="G39" s="21">
        <f t="shared" si="2"/>
        <v>60000000000</v>
      </c>
      <c r="H39" s="21">
        <v>59519411112</v>
      </c>
      <c r="I39" s="21">
        <f t="shared" si="3"/>
        <v>0</v>
      </c>
      <c r="J39" s="21">
        <f t="shared" si="4"/>
        <v>480588888</v>
      </c>
      <c r="K39" s="21">
        <v>59519411112</v>
      </c>
      <c r="L39" s="21">
        <v>59519411112</v>
      </c>
      <c r="M39" s="21">
        <v>59519411112</v>
      </c>
      <c r="N39" s="22">
        <f t="shared" si="0"/>
        <v>0.99199018520000004</v>
      </c>
      <c r="O39" s="22">
        <f t="shared" si="1"/>
        <v>0.99199018520000004</v>
      </c>
    </row>
    <row r="40" spans="1:15" ht="45" x14ac:dyDescent="0.25">
      <c r="A40" s="40" t="s">
        <v>17</v>
      </c>
      <c r="B40" s="41" t="s">
        <v>74</v>
      </c>
      <c r="C40" s="42" t="s">
        <v>19</v>
      </c>
      <c r="D40" s="40" t="s">
        <v>75</v>
      </c>
      <c r="E40" s="43">
        <v>9566958410</v>
      </c>
      <c r="F40" s="43">
        <v>0</v>
      </c>
      <c r="G40" s="43">
        <f t="shared" si="2"/>
        <v>9566958410</v>
      </c>
      <c r="H40" s="43">
        <v>9559194939</v>
      </c>
      <c r="I40" s="43">
        <f t="shared" si="3"/>
        <v>0</v>
      </c>
      <c r="J40" s="26">
        <f t="shared" si="4"/>
        <v>7763471</v>
      </c>
      <c r="K40" s="43">
        <v>9559194939</v>
      </c>
      <c r="L40" s="43">
        <v>9559194939</v>
      </c>
      <c r="M40" s="43">
        <v>9480187129</v>
      </c>
      <c r="N40" s="44">
        <f t="shared" si="0"/>
        <v>0.99918851209890436</v>
      </c>
      <c r="O40" s="44">
        <f t="shared" si="1"/>
        <v>0.99918851209890436</v>
      </c>
    </row>
    <row r="41" spans="1:15" ht="20.100000000000001" customHeight="1" x14ac:dyDescent="0.25">
      <c r="A41" s="61" t="s">
        <v>113</v>
      </c>
      <c r="B41" s="28"/>
      <c r="C41" s="29"/>
      <c r="D41" s="30"/>
      <c r="E41" s="31">
        <f>E5+E6+E7+E8+E9+E10+E11+E12+E13+E14+E15+E16+E17+E18+E19+E20+E21+E22+E23+E24+E25+E26+E27+E28+E29+E30+E31+E32+E33+E34+E35+E36+E37+E38+E39+E40</f>
        <v>1594902603009.5</v>
      </c>
      <c r="F41" s="31">
        <f>F5+F6+F7+F8+F9+F10+F11+F12+F13+F14+F15+F16+F17+F18+F19+F20+F21+F22+F23+F24+F25+F26+F27+F28+F29+F30+F31+F32+F33+F34+F35+F36+F37+F38+F39+F40</f>
        <v>0</v>
      </c>
      <c r="G41" s="31">
        <f>G5+G6+G7+G8+G9+G10+G11+G12+G13+G14+G15+G16+G17+G18+G19+G20+G21+G22+G23+G24+G25+G26+G27+G28+G29+G30+G31+G32+G33+G34+G35+G36+G37+G38+G39+G40</f>
        <v>1594902603009.5</v>
      </c>
      <c r="H41" s="31">
        <f t="shared" ref="H41:M41" si="5">H5+H6+H7+H8+H9+H10+H11+H12+H13+H14+H15+H16+H17+H18+H19+H20+H21+H22+H23+H24+H25+H26+H27+H28+H29+H30+H31+H32+H33+H34+H35+H36+H37+H38+H39+H40</f>
        <v>1555455602897.76</v>
      </c>
      <c r="I41" s="31">
        <f t="shared" si="5"/>
        <v>0</v>
      </c>
      <c r="J41" s="31">
        <f t="shared" si="5"/>
        <v>39447000111.740005</v>
      </c>
      <c r="K41" s="31">
        <f t="shared" si="5"/>
        <v>1555455602897.76</v>
      </c>
      <c r="L41" s="31">
        <f t="shared" si="5"/>
        <v>1481635966515.76</v>
      </c>
      <c r="M41" s="31">
        <f t="shared" si="5"/>
        <v>1420577609089.76</v>
      </c>
      <c r="N41" s="32">
        <f t="shared" si="0"/>
        <v>0.97526682818292132</v>
      </c>
      <c r="O41" s="32">
        <f t="shared" si="1"/>
        <v>0.92898209816699051</v>
      </c>
    </row>
    <row r="42" spans="1:15" ht="22.5" x14ac:dyDescent="0.25">
      <c r="A42" s="45" t="s">
        <v>76</v>
      </c>
      <c r="B42" s="46" t="s">
        <v>29</v>
      </c>
      <c r="C42" s="47" t="s">
        <v>19</v>
      </c>
      <c r="D42" s="45" t="s">
        <v>30</v>
      </c>
      <c r="E42" s="48">
        <v>20873131</v>
      </c>
      <c r="F42" s="48">
        <v>0</v>
      </c>
      <c r="G42" s="48">
        <f t="shared" si="2"/>
        <v>20873131</v>
      </c>
      <c r="H42" s="48">
        <v>12717450</v>
      </c>
      <c r="I42" s="48">
        <f t="shared" si="3"/>
        <v>0</v>
      </c>
      <c r="J42" s="48">
        <f>G42-H42</f>
        <v>8155681</v>
      </c>
      <c r="K42" s="48">
        <v>12717450</v>
      </c>
      <c r="L42" s="48">
        <v>12717450</v>
      </c>
      <c r="M42" s="48">
        <v>6739796</v>
      </c>
      <c r="N42" s="49">
        <f t="shared" si="0"/>
        <v>0.60927371173974809</v>
      </c>
      <c r="O42" s="49">
        <f t="shared" si="1"/>
        <v>0.60927371173974809</v>
      </c>
    </row>
    <row r="43" spans="1:15" ht="22.5" x14ac:dyDescent="0.25">
      <c r="A43" s="18" t="s">
        <v>76</v>
      </c>
      <c r="B43" s="19" t="s">
        <v>33</v>
      </c>
      <c r="C43" s="20" t="s">
        <v>19</v>
      </c>
      <c r="D43" s="18" t="s">
        <v>34</v>
      </c>
      <c r="E43" s="21">
        <v>238605074</v>
      </c>
      <c r="F43" s="21">
        <v>0</v>
      </c>
      <c r="G43" s="21">
        <f t="shared" si="2"/>
        <v>238605074</v>
      </c>
      <c r="H43" s="21">
        <v>231206822</v>
      </c>
      <c r="I43" s="21">
        <f t="shared" si="3"/>
        <v>0</v>
      </c>
      <c r="J43" s="48">
        <f t="shared" ref="J43:J62" si="6">G43-H43</f>
        <v>7398252</v>
      </c>
      <c r="K43" s="21">
        <v>231206822</v>
      </c>
      <c r="L43" s="21">
        <v>231206822</v>
      </c>
      <c r="M43" s="21">
        <v>231206822</v>
      </c>
      <c r="N43" s="22">
        <f t="shared" si="0"/>
        <v>0.96899373564872304</v>
      </c>
      <c r="O43" s="22">
        <f t="shared" si="1"/>
        <v>0.96899373564872304</v>
      </c>
    </row>
    <row r="44" spans="1:15" ht="22.5" x14ac:dyDescent="0.25">
      <c r="A44" s="18" t="s">
        <v>76</v>
      </c>
      <c r="B44" s="19" t="s">
        <v>35</v>
      </c>
      <c r="C44" s="20" t="s">
        <v>19</v>
      </c>
      <c r="D44" s="18" t="s">
        <v>36</v>
      </c>
      <c r="E44" s="21">
        <v>363873805</v>
      </c>
      <c r="F44" s="21">
        <v>0</v>
      </c>
      <c r="G44" s="21">
        <f t="shared" si="2"/>
        <v>363873805</v>
      </c>
      <c r="H44" s="21">
        <v>347515033</v>
      </c>
      <c r="I44" s="21">
        <f t="shared" si="3"/>
        <v>0</v>
      </c>
      <c r="J44" s="48">
        <f t="shared" si="6"/>
        <v>16358772</v>
      </c>
      <c r="K44" s="21">
        <v>347515033</v>
      </c>
      <c r="L44" s="21">
        <v>347515033</v>
      </c>
      <c r="M44" s="21">
        <v>318474364</v>
      </c>
      <c r="N44" s="22">
        <f t="shared" si="0"/>
        <v>0.9550427324659988</v>
      </c>
      <c r="O44" s="22">
        <f t="shared" si="1"/>
        <v>0.9550427324659988</v>
      </c>
    </row>
    <row r="45" spans="1:15" ht="22.5" x14ac:dyDescent="0.25">
      <c r="A45" s="18" t="s">
        <v>76</v>
      </c>
      <c r="B45" s="19" t="s">
        <v>41</v>
      </c>
      <c r="C45" s="20" t="s">
        <v>19</v>
      </c>
      <c r="D45" s="18" t="s">
        <v>43</v>
      </c>
      <c r="E45" s="21">
        <v>3000000</v>
      </c>
      <c r="F45" s="21">
        <v>0</v>
      </c>
      <c r="G45" s="21">
        <f t="shared" si="2"/>
        <v>3000000</v>
      </c>
      <c r="H45" s="21">
        <v>3000000</v>
      </c>
      <c r="I45" s="21">
        <f t="shared" si="3"/>
        <v>0</v>
      </c>
      <c r="J45" s="48">
        <f t="shared" si="6"/>
        <v>0</v>
      </c>
      <c r="K45" s="21">
        <v>3000000</v>
      </c>
      <c r="L45" s="21">
        <v>3000000</v>
      </c>
      <c r="M45" s="21">
        <v>3000000</v>
      </c>
      <c r="N45" s="22">
        <f t="shared" si="0"/>
        <v>1</v>
      </c>
      <c r="O45" s="22">
        <f t="shared" si="1"/>
        <v>1</v>
      </c>
    </row>
    <row r="46" spans="1:15" ht="67.5" x14ac:dyDescent="0.25">
      <c r="A46" s="18" t="s">
        <v>76</v>
      </c>
      <c r="B46" s="19" t="s">
        <v>50</v>
      </c>
      <c r="C46" s="20" t="s">
        <v>19</v>
      </c>
      <c r="D46" s="18" t="s">
        <v>51</v>
      </c>
      <c r="E46" s="21">
        <v>1526472785</v>
      </c>
      <c r="F46" s="21">
        <v>0</v>
      </c>
      <c r="G46" s="21">
        <f t="shared" si="2"/>
        <v>1526472785</v>
      </c>
      <c r="H46" s="21">
        <v>1489898934</v>
      </c>
      <c r="I46" s="21">
        <f t="shared" si="3"/>
        <v>0</v>
      </c>
      <c r="J46" s="48">
        <f t="shared" si="6"/>
        <v>36573851</v>
      </c>
      <c r="K46" s="21">
        <v>1489898934</v>
      </c>
      <c r="L46" s="21">
        <v>1489898934</v>
      </c>
      <c r="M46" s="21">
        <v>1338801579</v>
      </c>
      <c r="N46" s="22">
        <f t="shared" si="0"/>
        <v>0.97604028623412376</v>
      </c>
      <c r="O46" s="22">
        <f t="shared" si="1"/>
        <v>0.97604028623412376</v>
      </c>
    </row>
    <row r="47" spans="1:15" ht="45" x14ac:dyDescent="0.25">
      <c r="A47" s="18" t="s">
        <v>76</v>
      </c>
      <c r="B47" s="19" t="s">
        <v>52</v>
      </c>
      <c r="C47" s="20" t="s">
        <v>19</v>
      </c>
      <c r="D47" s="18" t="s">
        <v>53</v>
      </c>
      <c r="E47" s="21">
        <v>69651966</v>
      </c>
      <c r="F47" s="21">
        <v>0</v>
      </c>
      <c r="G47" s="21">
        <f t="shared" si="2"/>
        <v>69651966</v>
      </c>
      <c r="H47" s="21">
        <v>69651966</v>
      </c>
      <c r="I47" s="21">
        <f t="shared" si="3"/>
        <v>0</v>
      </c>
      <c r="J47" s="48">
        <f t="shared" si="6"/>
        <v>0</v>
      </c>
      <c r="K47" s="21">
        <v>69651966</v>
      </c>
      <c r="L47" s="21">
        <v>69651966</v>
      </c>
      <c r="M47" s="21">
        <v>67530328</v>
      </c>
      <c r="N47" s="22">
        <f t="shared" si="0"/>
        <v>1</v>
      </c>
      <c r="O47" s="22">
        <f t="shared" si="1"/>
        <v>1</v>
      </c>
    </row>
    <row r="48" spans="1:15" ht="56.25" x14ac:dyDescent="0.25">
      <c r="A48" s="18" t="s">
        <v>76</v>
      </c>
      <c r="B48" s="19" t="s">
        <v>54</v>
      </c>
      <c r="C48" s="20" t="s">
        <v>19</v>
      </c>
      <c r="D48" s="18" t="s">
        <v>55</v>
      </c>
      <c r="E48" s="21">
        <v>2322807405</v>
      </c>
      <c r="F48" s="21">
        <v>0</v>
      </c>
      <c r="G48" s="21">
        <f t="shared" si="2"/>
        <v>2322807405</v>
      </c>
      <c r="H48" s="21">
        <v>2290911464</v>
      </c>
      <c r="I48" s="21">
        <f t="shared" si="3"/>
        <v>0</v>
      </c>
      <c r="J48" s="48">
        <f t="shared" si="6"/>
        <v>31895941</v>
      </c>
      <c r="K48" s="21">
        <v>2290911464</v>
      </c>
      <c r="L48" s="21">
        <v>2278806667</v>
      </c>
      <c r="M48" s="21">
        <v>2202315883</v>
      </c>
      <c r="N48" s="22">
        <f t="shared" si="0"/>
        <v>0.98626836605938928</v>
      </c>
      <c r="O48" s="22">
        <f t="shared" si="1"/>
        <v>0.98105708725343077</v>
      </c>
    </row>
    <row r="49" spans="1:15" ht="22.5" x14ac:dyDescent="0.25">
      <c r="A49" s="18" t="s">
        <v>76</v>
      </c>
      <c r="B49" s="19" t="s">
        <v>59</v>
      </c>
      <c r="C49" s="20" t="s">
        <v>60</v>
      </c>
      <c r="D49" s="18" t="s">
        <v>61</v>
      </c>
      <c r="E49" s="21">
        <v>905201973</v>
      </c>
      <c r="F49" s="21">
        <v>0</v>
      </c>
      <c r="G49" s="21">
        <f t="shared" si="2"/>
        <v>905201973</v>
      </c>
      <c r="H49" s="21">
        <v>894711896</v>
      </c>
      <c r="I49" s="21">
        <f t="shared" si="3"/>
        <v>0</v>
      </c>
      <c r="J49" s="48">
        <f t="shared" si="6"/>
        <v>10490077</v>
      </c>
      <c r="K49" s="21">
        <v>894711896</v>
      </c>
      <c r="L49" s="21">
        <v>894711896</v>
      </c>
      <c r="M49" s="21">
        <v>817158920</v>
      </c>
      <c r="N49" s="22">
        <f t="shared" si="0"/>
        <v>0.98841134099030514</v>
      </c>
      <c r="O49" s="22">
        <f t="shared" si="1"/>
        <v>0.98841134099030514</v>
      </c>
    </row>
    <row r="50" spans="1:15" ht="22.5" x14ac:dyDescent="0.25">
      <c r="A50" s="18" t="s">
        <v>76</v>
      </c>
      <c r="B50" s="19" t="s">
        <v>59</v>
      </c>
      <c r="C50" s="20" t="s">
        <v>42</v>
      </c>
      <c r="D50" s="18" t="s">
        <v>61</v>
      </c>
      <c r="E50" s="21">
        <v>54598989396</v>
      </c>
      <c r="F50" s="21">
        <v>0</v>
      </c>
      <c r="G50" s="21">
        <f t="shared" si="2"/>
        <v>54598989396</v>
      </c>
      <c r="H50" s="21">
        <v>54480106638</v>
      </c>
      <c r="I50" s="21">
        <f t="shared" si="3"/>
        <v>0</v>
      </c>
      <c r="J50" s="48">
        <f t="shared" si="6"/>
        <v>118882758</v>
      </c>
      <c r="K50" s="21">
        <v>54480106638</v>
      </c>
      <c r="L50" s="21">
        <v>54480106638</v>
      </c>
      <c r="M50" s="21">
        <v>54124095796</v>
      </c>
      <c r="N50" s="22">
        <f t="shared" si="0"/>
        <v>0.9978226198082577</v>
      </c>
      <c r="O50" s="22">
        <f t="shared" si="1"/>
        <v>0.9978226198082577</v>
      </c>
    </row>
    <row r="51" spans="1:15" ht="22.5" x14ac:dyDescent="0.25">
      <c r="A51" s="18" t="s">
        <v>76</v>
      </c>
      <c r="B51" s="19" t="s">
        <v>59</v>
      </c>
      <c r="C51" s="20" t="s">
        <v>57</v>
      </c>
      <c r="D51" s="18" t="s">
        <v>61</v>
      </c>
      <c r="E51" s="21">
        <v>11365562035</v>
      </c>
      <c r="F51" s="21">
        <v>0</v>
      </c>
      <c r="G51" s="21">
        <f t="shared" si="2"/>
        <v>11365562035</v>
      </c>
      <c r="H51" s="21">
        <v>11178755282</v>
      </c>
      <c r="I51" s="21">
        <f t="shared" si="3"/>
        <v>0</v>
      </c>
      <c r="J51" s="48">
        <f t="shared" si="6"/>
        <v>186806753</v>
      </c>
      <c r="K51" s="21">
        <v>11178755282</v>
      </c>
      <c r="L51" s="21">
        <v>11150737987</v>
      </c>
      <c r="M51" s="21">
        <v>11091628989</v>
      </c>
      <c r="N51" s="22">
        <f t="shared" si="0"/>
        <v>0.98356379100085567</v>
      </c>
      <c r="O51" s="22">
        <f t="shared" si="1"/>
        <v>0.98109868677514989</v>
      </c>
    </row>
    <row r="52" spans="1:15" ht="22.5" x14ac:dyDescent="0.25">
      <c r="A52" s="18" t="s">
        <v>76</v>
      </c>
      <c r="B52" s="19" t="s">
        <v>59</v>
      </c>
      <c r="C52" s="20" t="s">
        <v>62</v>
      </c>
      <c r="D52" s="18" t="s">
        <v>61</v>
      </c>
      <c r="E52" s="21">
        <v>53431</v>
      </c>
      <c r="F52" s="21">
        <v>0</v>
      </c>
      <c r="G52" s="21">
        <f t="shared" si="2"/>
        <v>53431</v>
      </c>
      <c r="H52" s="21">
        <v>53431</v>
      </c>
      <c r="I52" s="21">
        <f t="shared" si="3"/>
        <v>0</v>
      </c>
      <c r="J52" s="48">
        <f t="shared" si="6"/>
        <v>0</v>
      </c>
      <c r="K52" s="21">
        <v>53431</v>
      </c>
      <c r="L52" s="21">
        <v>53431</v>
      </c>
      <c r="M52" s="21">
        <v>0</v>
      </c>
      <c r="N52" s="22">
        <f t="shared" si="0"/>
        <v>1</v>
      </c>
      <c r="O52" s="22">
        <f t="shared" si="1"/>
        <v>1</v>
      </c>
    </row>
    <row r="53" spans="1:15" ht="22.5" x14ac:dyDescent="0.25">
      <c r="A53" s="18" t="s">
        <v>76</v>
      </c>
      <c r="B53" s="19" t="s">
        <v>59</v>
      </c>
      <c r="C53" s="20" t="s">
        <v>63</v>
      </c>
      <c r="D53" s="18" t="s">
        <v>61</v>
      </c>
      <c r="E53" s="21">
        <v>34922268761</v>
      </c>
      <c r="F53" s="21">
        <v>0</v>
      </c>
      <c r="G53" s="21">
        <f t="shared" si="2"/>
        <v>34922268761</v>
      </c>
      <c r="H53" s="21">
        <v>34857412419</v>
      </c>
      <c r="I53" s="21">
        <f t="shared" si="3"/>
        <v>0</v>
      </c>
      <c r="J53" s="48">
        <f t="shared" si="6"/>
        <v>64856342</v>
      </c>
      <c r="K53" s="21">
        <v>34857412419</v>
      </c>
      <c r="L53" s="21">
        <v>34857412419</v>
      </c>
      <c r="M53" s="21">
        <v>34528082653</v>
      </c>
      <c r="N53" s="22">
        <f t="shared" si="0"/>
        <v>0.99814283709790275</v>
      </c>
      <c r="O53" s="22">
        <f t="shared" si="1"/>
        <v>0.99814283709790275</v>
      </c>
    </row>
    <row r="54" spans="1:15" ht="22.5" x14ac:dyDescent="0.25">
      <c r="A54" s="18" t="s">
        <v>76</v>
      </c>
      <c r="B54" s="19" t="s">
        <v>59</v>
      </c>
      <c r="C54" s="20" t="s">
        <v>19</v>
      </c>
      <c r="D54" s="18" t="s">
        <v>61</v>
      </c>
      <c r="E54" s="21">
        <v>98311321940</v>
      </c>
      <c r="F54" s="21">
        <v>0</v>
      </c>
      <c r="G54" s="21">
        <f t="shared" si="2"/>
        <v>98311321940</v>
      </c>
      <c r="H54" s="21">
        <v>97655231811</v>
      </c>
      <c r="I54" s="21">
        <f t="shared" si="3"/>
        <v>0</v>
      </c>
      <c r="J54" s="48">
        <f t="shared" si="6"/>
        <v>656090129</v>
      </c>
      <c r="K54" s="21">
        <v>97655231811</v>
      </c>
      <c r="L54" s="21">
        <v>97655231811</v>
      </c>
      <c r="M54" s="21">
        <v>95579518975</v>
      </c>
      <c r="N54" s="22">
        <f t="shared" si="0"/>
        <v>0.99332640314408127</v>
      </c>
      <c r="O54" s="22">
        <f t="shared" si="1"/>
        <v>0.99332640314408127</v>
      </c>
    </row>
    <row r="55" spans="1:15" ht="33.75" x14ac:dyDescent="0.25">
      <c r="A55" s="18" t="s">
        <v>76</v>
      </c>
      <c r="B55" s="19" t="s">
        <v>64</v>
      </c>
      <c r="C55" s="20" t="s">
        <v>57</v>
      </c>
      <c r="D55" s="18" t="s">
        <v>65</v>
      </c>
      <c r="E55" s="21">
        <v>3020818487</v>
      </c>
      <c r="F55" s="21">
        <v>0</v>
      </c>
      <c r="G55" s="21">
        <f t="shared" si="2"/>
        <v>3020818487</v>
      </c>
      <c r="H55" s="21">
        <v>3017071051</v>
      </c>
      <c r="I55" s="21">
        <f t="shared" si="3"/>
        <v>0</v>
      </c>
      <c r="J55" s="48">
        <f t="shared" si="6"/>
        <v>3747436</v>
      </c>
      <c r="K55" s="21">
        <v>3017071051</v>
      </c>
      <c r="L55" s="21">
        <v>3017071051</v>
      </c>
      <c r="M55" s="21">
        <v>3015957781</v>
      </c>
      <c r="N55" s="22">
        <f t="shared" si="0"/>
        <v>0.99875946336526777</v>
      </c>
      <c r="O55" s="22">
        <f t="shared" si="1"/>
        <v>0.99875946336526777</v>
      </c>
    </row>
    <row r="56" spans="1:15" ht="56.25" x14ac:dyDescent="0.25">
      <c r="A56" s="18" t="s">
        <v>76</v>
      </c>
      <c r="B56" s="19" t="s">
        <v>66</v>
      </c>
      <c r="C56" s="20" t="s">
        <v>57</v>
      </c>
      <c r="D56" s="18" t="s">
        <v>67</v>
      </c>
      <c r="E56" s="21">
        <v>75422911461</v>
      </c>
      <c r="F56" s="21">
        <v>0</v>
      </c>
      <c r="G56" s="21">
        <f t="shared" si="2"/>
        <v>75422911461</v>
      </c>
      <c r="H56" s="21">
        <v>75035653434</v>
      </c>
      <c r="I56" s="21">
        <f t="shared" si="3"/>
        <v>0</v>
      </c>
      <c r="J56" s="48">
        <f t="shared" si="6"/>
        <v>387258027</v>
      </c>
      <c r="K56" s="21">
        <v>75035653434</v>
      </c>
      <c r="L56" s="21">
        <v>75035653434</v>
      </c>
      <c r="M56" s="21">
        <v>71086171087</v>
      </c>
      <c r="N56" s="22">
        <f t="shared" si="0"/>
        <v>0.99486551209044427</v>
      </c>
      <c r="O56" s="22">
        <f t="shared" si="1"/>
        <v>0.99486551209044427</v>
      </c>
    </row>
    <row r="57" spans="1:15" ht="56.25" x14ac:dyDescent="0.25">
      <c r="A57" s="18" t="s">
        <v>76</v>
      </c>
      <c r="B57" s="19" t="s">
        <v>66</v>
      </c>
      <c r="C57" s="20" t="s">
        <v>19</v>
      </c>
      <c r="D57" s="18" t="s">
        <v>67</v>
      </c>
      <c r="E57" s="21">
        <v>18200078658</v>
      </c>
      <c r="F57" s="21">
        <v>0</v>
      </c>
      <c r="G57" s="21">
        <f t="shared" si="2"/>
        <v>18200078658</v>
      </c>
      <c r="H57" s="21">
        <v>18034184303</v>
      </c>
      <c r="I57" s="21">
        <f t="shared" si="3"/>
        <v>0</v>
      </c>
      <c r="J57" s="48">
        <f t="shared" si="6"/>
        <v>165894355</v>
      </c>
      <c r="K57" s="21">
        <v>18034184303</v>
      </c>
      <c r="L57" s="21">
        <v>18034184303</v>
      </c>
      <c r="M57" s="21">
        <v>17359377451</v>
      </c>
      <c r="N57" s="22">
        <f t="shared" si="0"/>
        <v>0.99088496494343004</v>
      </c>
      <c r="O57" s="22">
        <f t="shared" si="1"/>
        <v>0.99088496494343004</v>
      </c>
    </row>
    <row r="58" spans="1:15" ht="56.25" x14ac:dyDescent="0.25">
      <c r="A58" s="18" t="s">
        <v>76</v>
      </c>
      <c r="B58" s="19" t="s">
        <v>68</v>
      </c>
      <c r="C58" s="20" t="s">
        <v>57</v>
      </c>
      <c r="D58" s="18" t="s">
        <v>69</v>
      </c>
      <c r="E58" s="21">
        <v>743776059</v>
      </c>
      <c r="F58" s="21">
        <v>0</v>
      </c>
      <c r="G58" s="21">
        <f t="shared" si="2"/>
        <v>743776059</v>
      </c>
      <c r="H58" s="21">
        <v>708691953</v>
      </c>
      <c r="I58" s="21">
        <f t="shared" si="3"/>
        <v>0</v>
      </c>
      <c r="J58" s="48">
        <f t="shared" si="6"/>
        <v>35084106</v>
      </c>
      <c r="K58" s="21">
        <v>708691953</v>
      </c>
      <c r="L58" s="21">
        <v>708691953</v>
      </c>
      <c r="M58" s="21">
        <v>705223637</v>
      </c>
      <c r="N58" s="22">
        <f t="shared" si="0"/>
        <v>0.95282974549198285</v>
      </c>
      <c r="O58" s="22">
        <f t="shared" si="1"/>
        <v>0.95282974549198285</v>
      </c>
    </row>
    <row r="59" spans="1:15" ht="56.25" x14ac:dyDescent="0.25">
      <c r="A59" s="18" t="s">
        <v>76</v>
      </c>
      <c r="B59" s="19" t="s">
        <v>68</v>
      </c>
      <c r="C59" s="20" t="s">
        <v>19</v>
      </c>
      <c r="D59" s="18" t="s">
        <v>69</v>
      </c>
      <c r="E59" s="21">
        <v>3171814952</v>
      </c>
      <c r="F59" s="21">
        <v>0</v>
      </c>
      <c r="G59" s="21">
        <f t="shared" si="2"/>
        <v>3171814952</v>
      </c>
      <c r="H59" s="21">
        <v>2756214475</v>
      </c>
      <c r="I59" s="21">
        <f t="shared" si="3"/>
        <v>0</v>
      </c>
      <c r="J59" s="48">
        <f t="shared" si="6"/>
        <v>415600477</v>
      </c>
      <c r="K59" s="21">
        <v>2756214475</v>
      </c>
      <c r="L59" s="21">
        <v>2756214475</v>
      </c>
      <c r="M59" s="21">
        <v>2339083456</v>
      </c>
      <c r="N59" s="22">
        <f t="shared" si="0"/>
        <v>0.86897076806516049</v>
      </c>
      <c r="O59" s="22">
        <f t="shared" si="1"/>
        <v>0.86897076806516049</v>
      </c>
    </row>
    <row r="60" spans="1:15" ht="67.5" x14ac:dyDescent="0.25">
      <c r="A60" s="18" t="s">
        <v>76</v>
      </c>
      <c r="B60" s="19" t="s">
        <v>70</v>
      </c>
      <c r="C60" s="20" t="s">
        <v>57</v>
      </c>
      <c r="D60" s="18" t="s">
        <v>71</v>
      </c>
      <c r="E60" s="21">
        <v>60047155</v>
      </c>
      <c r="F60" s="21">
        <v>0</v>
      </c>
      <c r="G60" s="21">
        <f t="shared" si="2"/>
        <v>60047155</v>
      </c>
      <c r="H60" s="21">
        <v>59940577</v>
      </c>
      <c r="I60" s="21">
        <f t="shared" si="3"/>
        <v>0</v>
      </c>
      <c r="J60" s="48">
        <f t="shared" si="6"/>
        <v>106578</v>
      </c>
      <c r="K60" s="21">
        <v>59940577</v>
      </c>
      <c r="L60" s="21">
        <v>59940577</v>
      </c>
      <c r="M60" s="21">
        <v>57826696</v>
      </c>
      <c r="N60" s="22">
        <f t="shared" si="0"/>
        <v>0.99822509492747824</v>
      </c>
      <c r="O60" s="22">
        <f t="shared" si="1"/>
        <v>0.99822509492747824</v>
      </c>
    </row>
    <row r="61" spans="1:15" ht="67.5" x14ac:dyDescent="0.25">
      <c r="A61" s="18" t="s">
        <v>76</v>
      </c>
      <c r="B61" s="19" t="s">
        <v>70</v>
      </c>
      <c r="C61" s="20" t="s">
        <v>19</v>
      </c>
      <c r="D61" s="18" t="s">
        <v>71</v>
      </c>
      <c r="E61" s="21">
        <v>0</v>
      </c>
      <c r="F61" s="21">
        <v>0</v>
      </c>
      <c r="G61" s="21">
        <f t="shared" si="2"/>
        <v>0</v>
      </c>
      <c r="H61" s="21">
        <v>0</v>
      </c>
      <c r="I61" s="21">
        <f t="shared" si="3"/>
        <v>0</v>
      </c>
      <c r="J61" s="48">
        <f t="shared" si="6"/>
        <v>0</v>
      </c>
      <c r="K61" s="21">
        <v>0</v>
      </c>
      <c r="L61" s="21">
        <v>0</v>
      </c>
      <c r="M61" s="21">
        <v>0</v>
      </c>
      <c r="N61" s="22" t="e">
        <f t="shared" si="0"/>
        <v>#DIV/0!</v>
      </c>
      <c r="O61" s="22" t="e">
        <f t="shared" si="1"/>
        <v>#DIV/0!</v>
      </c>
    </row>
    <row r="62" spans="1:15" ht="67.5" x14ac:dyDescent="0.25">
      <c r="A62" s="23" t="s">
        <v>76</v>
      </c>
      <c r="B62" s="24" t="s">
        <v>72</v>
      </c>
      <c r="C62" s="25" t="s">
        <v>42</v>
      </c>
      <c r="D62" s="23" t="s">
        <v>73</v>
      </c>
      <c r="E62" s="21">
        <v>393540359</v>
      </c>
      <c r="F62" s="21">
        <v>0</v>
      </c>
      <c r="G62" s="21">
        <f t="shared" si="2"/>
        <v>393540359</v>
      </c>
      <c r="H62" s="21">
        <v>387740062</v>
      </c>
      <c r="I62" s="21">
        <f t="shared" si="3"/>
        <v>0</v>
      </c>
      <c r="J62" s="48">
        <f t="shared" si="6"/>
        <v>5800297</v>
      </c>
      <c r="K62" s="21">
        <v>387740062</v>
      </c>
      <c r="L62" s="21">
        <v>387740062</v>
      </c>
      <c r="M62" s="21">
        <v>374883069</v>
      </c>
      <c r="N62" s="22">
        <f t="shared" si="0"/>
        <v>0.9852612397499998</v>
      </c>
      <c r="O62" s="22">
        <f t="shared" si="1"/>
        <v>0.9852612397499998</v>
      </c>
    </row>
    <row r="63" spans="1:15" ht="20.100000000000001" customHeight="1" x14ac:dyDescent="0.25">
      <c r="A63" s="61" t="s">
        <v>114</v>
      </c>
      <c r="B63" s="28"/>
      <c r="C63" s="29"/>
      <c r="D63" s="30"/>
      <c r="E63" s="31">
        <f>E42+E43+E44+E45+E46+E47+E48+E49+E50+E51+E52+E53+E54+E55+E56+E57+E58+E59+E60+E61+E62</f>
        <v>305661668833</v>
      </c>
      <c r="F63" s="31">
        <f t="shared" ref="F63:M63" si="7">F42+F43+F44+F45+F46+F47+F48+F49+F50+F51+F52+F53+F54+F55+F56+F57+F58+F59+F60+F61+F62</f>
        <v>0</v>
      </c>
      <c r="G63" s="31">
        <f t="shared" si="7"/>
        <v>305661668833</v>
      </c>
      <c r="H63" s="31">
        <f t="shared" si="7"/>
        <v>303510669001</v>
      </c>
      <c r="I63" s="31">
        <f t="shared" si="7"/>
        <v>0</v>
      </c>
      <c r="J63" s="31">
        <f t="shared" si="7"/>
        <v>2150999832</v>
      </c>
      <c r="K63" s="31">
        <f t="shared" si="7"/>
        <v>303510669001</v>
      </c>
      <c r="L63" s="31">
        <f t="shared" si="7"/>
        <v>303470546909</v>
      </c>
      <c r="M63" s="31">
        <f t="shared" si="7"/>
        <v>295247077282</v>
      </c>
      <c r="N63" s="32">
        <f t="shared" si="0"/>
        <v>0.99296280806091131</v>
      </c>
      <c r="O63" s="32">
        <f t="shared" si="1"/>
        <v>0.9928315449812023</v>
      </c>
    </row>
    <row r="64" spans="1:15" ht="22.5" x14ac:dyDescent="0.25">
      <c r="A64" s="13" t="s">
        <v>77</v>
      </c>
      <c r="B64" s="14" t="s">
        <v>33</v>
      </c>
      <c r="C64" s="15" t="s">
        <v>19</v>
      </c>
      <c r="D64" s="13" t="s">
        <v>34</v>
      </c>
      <c r="E64" s="21">
        <v>47420392</v>
      </c>
      <c r="F64" s="21">
        <v>0</v>
      </c>
      <c r="G64" s="21">
        <f t="shared" si="2"/>
        <v>47420392</v>
      </c>
      <c r="H64" s="21">
        <v>47420390.560000002</v>
      </c>
      <c r="I64" s="21">
        <f t="shared" si="3"/>
        <v>0</v>
      </c>
      <c r="J64" s="21">
        <f>G64-H64</f>
        <v>1.4399999976158142</v>
      </c>
      <c r="K64" s="21">
        <v>47420390.560000002</v>
      </c>
      <c r="L64" s="21">
        <v>47420390.560000002</v>
      </c>
      <c r="M64" s="21">
        <v>47420390.560000002</v>
      </c>
      <c r="N64" s="22">
        <f t="shared" si="0"/>
        <v>0.99999996963331728</v>
      </c>
      <c r="O64" s="22">
        <f t="shared" si="1"/>
        <v>0.99999996963331728</v>
      </c>
    </row>
    <row r="65" spans="1:15" ht="22.5" x14ac:dyDescent="0.25">
      <c r="A65" s="18" t="s">
        <v>77</v>
      </c>
      <c r="B65" s="19" t="s">
        <v>35</v>
      </c>
      <c r="C65" s="20" t="s">
        <v>19</v>
      </c>
      <c r="D65" s="18" t="s">
        <v>36</v>
      </c>
      <c r="E65" s="21">
        <v>341828780</v>
      </c>
      <c r="F65" s="21">
        <v>0</v>
      </c>
      <c r="G65" s="21">
        <f t="shared" si="2"/>
        <v>341828780</v>
      </c>
      <c r="H65" s="21">
        <v>336578217.37</v>
      </c>
      <c r="I65" s="21">
        <f t="shared" si="3"/>
        <v>0</v>
      </c>
      <c r="J65" s="21">
        <f t="shared" ref="J65:J83" si="8">G65-H65</f>
        <v>5250562.6299999952</v>
      </c>
      <c r="K65" s="21">
        <v>336578217.37</v>
      </c>
      <c r="L65" s="21">
        <v>336569819.37</v>
      </c>
      <c r="M65" s="21">
        <v>333214537.37</v>
      </c>
      <c r="N65" s="22">
        <f t="shared" si="0"/>
        <v>0.9846397877030717</v>
      </c>
      <c r="O65" s="22">
        <f t="shared" si="1"/>
        <v>0.98461521984778466</v>
      </c>
    </row>
    <row r="66" spans="1:15" ht="67.5" x14ac:dyDescent="0.25">
      <c r="A66" s="18" t="s">
        <v>77</v>
      </c>
      <c r="B66" s="19" t="s">
        <v>50</v>
      </c>
      <c r="C66" s="20" t="s">
        <v>19</v>
      </c>
      <c r="D66" s="18" t="s">
        <v>51</v>
      </c>
      <c r="E66" s="21">
        <v>1011166121</v>
      </c>
      <c r="F66" s="21">
        <v>0</v>
      </c>
      <c r="G66" s="21">
        <f t="shared" si="2"/>
        <v>1011166121</v>
      </c>
      <c r="H66" s="21">
        <v>1007718829.51</v>
      </c>
      <c r="I66" s="21">
        <f t="shared" si="3"/>
        <v>0</v>
      </c>
      <c r="J66" s="21">
        <f t="shared" si="8"/>
        <v>3447291.4900000095</v>
      </c>
      <c r="K66" s="21">
        <v>1007718829.51</v>
      </c>
      <c r="L66" s="21">
        <v>1007718828.3099999</v>
      </c>
      <c r="M66" s="21">
        <v>932392349.30999994</v>
      </c>
      <c r="N66" s="22">
        <f t="shared" si="0"/>
        <v>0.9965907763141918</v>
      </c>
      <c r="O66" s="22">
        <f t="shared" si="1"/>
        <v>0.9965907751274431</v>
      </c>
    </row>
    <row r="67" spans="1:15" ht="45" x14ac:dyDescent="0.25">
      <c r="A67" s="18" t="s">
        <v>77</v>
      </c>
      <c r="B67" s="19" t="s">
        <v>52</v>
      </c>
      <c r="C67" s="20" t="s">
        <v>19</v>
      </c>
      <c r="D67" s="18" t="s">
        <v>53</v>
      </c>
      <c r="E67" s="21">
        <v>138486667</v>
      </c>
      <c r="F67" s="21">
        <v>0</v>
      </c>
      <c r="G67" s="21">
        <f t="shared" si="2"/>
        <v>138486667</v>
      </c>
      <c r="H67" s="21">
        <v>138437101</v>
      </c>
      <c r="I67" s="21">
        <f t="shared" si="3"/>
        <v>0</v>
      </c>
      <c r="J67" s="21">
        <f t="shared" si="8"/>
        <v>49566</v>
      </c>
      <c r="K67" s="21">
        <v>138437101</v>
      </c>
      <c r="L67" s="21">
        <v>138437101</v>
      </c>
      <c r="M67" s="21">
        <v>134136746</v>
      </c>
      <c r="N67" s="22">
        <f t="shared" si="0"/>
        <v>0.99964208828854262</v>
      </c>
      <c r="O67" s="22">
        <f t="shared" si="1"/>
        <v>0.99964208828854262</v>
      </c>
    </row>
    <row r="68" spans="1:15" ht="56.25" x14ac:dyDescent="0.25">
      <c r="A68" s="18" t="s">
        <v>77</v>
      </c>
      <c r="B68" s="19" t="s">
        <v>54</v>
      </c>
      <c r="C68" s="20" t="s">
        <v>19</v>
      </c>
      <c r="D68" s="18" t="s">
        <v>55</v>
      </c>
      <c r="E68" s="21">
        <v>655358268</v>
      </c>
      <c r="F68" s="21">
        <v>0</v>
      </c>
      <c r="G68" s="21">
        <f t="shared" si="2"/>
        <v>655358268</v>
      </c>
      <c r="H68" s="21">
        <v>642498878.77999997</v>
      </c>
      <c r="I68" s="21">
        <f t="shared" si="3"/>
        <v>0</v>
      </c>
      <c r="J68" s="21">
        <f t="shared" si="8"/>
        <v>12859389.220000029</v>
      </c>
      <c r="K68" s="21">
        <v>642498878.77999997</v>
      </c>
      <c r="L68" s="21">
        <v>642498831.77999997</v>
      </c>
      <c r="M68" s="21">
        <v>628010588.77999997</v>
      </c>
      <c r="N68" s="22">
        <f t="shared" si="0"/>
        <v>0.98037807738468929</v>
      </c>
      <c r="O68" s="22">
        <f t="shared" si="1"/>
        <v>0.98037800566819122</v>
      </c>
    </row>
    <row r="69" spans="1:15" ht="22.5" x14ac:dyDescent="0.25">
      <c r="A69" s="18" t="s">
        <v>77</v>
      </c>
      <c r="B69" s="19" t="s">
        <v>59</v>
      </c>
      <c r="C69" s="20" t="s">
        <v>60</v>
      </c>
      <c r="D69" s="18" t="s">
        <v>61</v>
      </c>
      <c r="E69" s="21">
        <v>510734484</v>
      </c>
      <c r="F69" s="21">
        <v>0</v>
      </c>
      <c r="G69" s="21">
        <f t="shared" si="2"/>
        <v>510734484</v>
      </c>
      <c r="H69" s="21">
        <v>509316822</v>
      </c>
      <c r="I69" s="21">
        <f t="shared" si="3"/>
        <v>0</v>
      </c>
      <c r="J69" s="21">
        <f t="shared" si="8"/>
        <v>1417662</v>
      </c>
      <c r="K69" s="21">
        <v>509316822</v>
      </c>
      <c r="L69" s="21">
        <v>507742182</v>
      </c>
      <c r="M69" s="21">
        <v>507742182</v>
      </c>
      <c r="N69" s="22">
        <f t="shared" ref="N69:N132" si="9">K69/E69</f>
        <v>0.99722426809935161</v>
      </c>
      <c r="O69" s="22">
        <f t="shared" ref="O69:O132" si="10">L69/E69</f>
        <v>0.99414117884391762</v>
      </c>
    </row>
    <row r="70" spans="1:15" ht="22.5" x14ac:dyDescent="0.25">
      <c r="A70" s="18" t="s">
        <v>77</v>
      </c>
      <c r="B70" s="19" t="s">
        <v>59</v>
      </c>
      <c r="C70" s="20" t="s">
        <v>42</v>
      </c>
      <c r="D70" s="18" t="s">
        <v>61</v>
      </c>
      <c r="E70" s="21">
        <v>39940615014</v>
      </c>
      <c r="F70" s="21">
        <v>0</v>
      </c>
      <c r="G70" s="21">
        <f t="shared" ref="G70:G133" si="11">E70-F70</f>
        <v>39940615014</v>
      </c>
      <c r="H70" s="21">
        <v>39904432058</v>
      </c>
      <c r="I70" s="21">
        <f t="shared" si="3"/>
        <v>0</v>
      </c>
      <c r="J70" s="21">
        <f t="shared" si="8"/>
        <v>36182956</v>
      </c>
      <c r="K70" s="21">
        <v>39904432058</v>
      </c>
      <c r="L70" s="21">
        <v>39904428667</v>
      </c>
      <c r="M70" s="21">
        <v>39904428667</v>
      </c>
      <c r="N70" s="22">
        <f t="shared" si="9"/>
        <v>0.99909408115054521</v>
      </c>
      <c r="O70" s="22">
        <f t="shared" si="10"/>
        <v>0.99909399624949902</v>
      </c>
    </row>
    <row r="71" spans="1:15" ht="22.5" x14ac:dyDescent="0.25">
      <c r="A71" s="18" t="s">
        <v>77</v>
      </c>
      <c r="B71" s="19" t="s">
        <v>59</v>
      </c>
      <c r="C71" s="20" t="s">
        <v>57</v>
      </c>
      <c r="D71" s="18" t="s">
        <v>61</v>
      </c>
      <c r="E71" s="21">
        <v>71217765005</v>
      </c>
      <c r="F71" s="21">
        <v>0</v>
      </c>
      <c r="G71" s="21">
        <f t="shared" si="11"/>
        <v>71217765005</v>
      </c>
      <c r="H71" s="21">
        <v>71122299761</v>
      </c>
      <c r="I71" s="21">
        <f t="shared" si="3"/>
        <v>0</v>
      </c>
      <c r="J71" s="21">
        <f t="shared" si="8"/>
        <v>95465244</v>
      </c>
      <c r="K71" s="21">
        <v>71122299761</v>
      </c>
      <c r="L71" s="21">
        <v>71118037195</v>
      </c>
      <c r="M71" s="21">
        <v>71101805387</v>
      </c>
      <c r="N71" s="22">
        <f t="shared" si="9"/>
        <v>0.99865953046977396</v>
      </c>
      <c r="O71" s="22">
        <f t="shared" si="10"/>
        <v>0.9985996779034978</v>
      </c>
    </row>
    <row r="72" spans="1:15" ht="22.5" x14ac:dyDescent="0.25">
      <c r="A72" s="18" t="s">
        <v>77</v>
      </c>
      <c r="B72" s="19" t="s">
        <v>59</v>
      </c>
      <c r="C72" s="20" t="s">
        <v>62</v>
      </c>
      <c r="D72" s="18" t="s">
        <v>61</v>
      </c>
      <c r="E72" s="21">
        <v>2819480</v>
      </c>
      <c r="F72" s="21">
        <v>0</v>
      </c>
      <c r="G72" s="21">
        <f t="shared" si="11"/>
        <v>2819480</v>
      </c>
      <c r="H72" s="21">
        <v>2819480</v>
      </c>
      <c r="I72" s="21">
        <f t="shared" ref="I72:I138" si="12">H72-K72</f>
        <v>0</v>
      </c>
      <c r="J72" s="21">
        <f t="shared" si="8"/>
        <v>0</v>
      </c>
      <c r="K72" s="21">
        <v>2819480</v>
      </c>
      <c r="L72" s="21">
        <v>2819480</v>
      </c>
      <c r="M72" s="21">
        <v>2819480</v>
      </c>
      <c r="N72" s="22">
        <f t="shared" si="9"/>
        <v>1</v>
      </c>
      <c r="O72" s="22">
        <f t="shared" si="10"/>
        <v>1</v>
      </c>
    </row>
    <row r="73" spans="1:15" ht="22.5" x14ac:dyDescent="0.25">
      <c r="A73" s="18" t="s">
        <v>77</v>
      </c>
      <c r="B73" s="19" t="s">
        <v>59</v>
      </c>
      <c r="C73" s="20" t="s">
        <v>63</v>
      </c>
      <c r="D73" s="18" t="s">
        <v>61</v>
      </c>
      <c r="E73" s="21">
        <v>14680208746</v>
      </c>
      <c r="F73" s="21">
        <v>0</v>
      </c>
      <c r="G73" s="21">
        <f t="shared" si="11"/>
        <v>14680208746</v>
      </c>
      <c r="H73" s="21">
        <v>14669065413</v>
      </c>
      <c r="I73" s="21">
        <f t="shared" si="12"/>
        <v>0</v>
      </c>
      <c r="J73" s="21">
        <f t="shared" si="8"/>
        <v>11143333</v>
      </c>
      <c r="K73" s="21">
        <v>14669065413</v>
      </c>
      <c r="L73" s="21">
        <v>14667920663</v>
      </c>
      <c r="M73" s="21">
        <v>14667920663</v>
      </c>
      <c r="N73" s="22">
        <f t="shared" si="9"/>
        <v>0.99924092816438759</v>
      </c>
      <c r="O73" s="22">
        <f t="shared" si="10"/>
        <v>0.99916294902800018</v>
      </c>
    </row>
    <row r="74" spans="1:15" ht="22.5" x14ac:dyDescent="0.25">
      <c r="A74" s="18" t="s">
        <v>77</v>
      </c>
      <c r="B74" s="19" t="s">
        <v>59</v>
      </c>
      <c r="C74" s="20" t="s">
        <v>19</v>
      </c>
      <c r="D74" s="18" t="s">
        <v>61</v>
      </c>
      <c r="E74" s="21">
        <v>203160920</v>
      </c>
      <c r="F74" s="21">
        <v>0</v>
      </c>
      <c r="G74" s="21">
        <f t="shared" si="11"/>
        <v>203160920</v>
      </c>
      <c r="H74" s="21">
        <v>200261525</v>
      </c>
      <c r="I74" s="21">
        <f t="shared" si="12"/>
        <v>0</v>
      </c>
      <c r="J74" s="21">
        <f t="shared" si="8"/>
        <v>2899395</v>
      </c>
      <c r="K74" s="21">
        <v>200261525</v>
      </c>
      <c r="L74" s="21">
        <v>200261525</v>
      </c>
      <c r="M74" s="21">
        <v>194973503</v>
      </c>
      <c r="N74" s="22">
        <f t="shared" si="9"/>
        <v>0.98572857909877554</v>
      </c>
      <c r="O74" s="22">
        <f t="shared" si="10"/>
        <v>0.98572857909877554</v>
      </c>
    </row>
    <row r="75" spans="1:15" ht="33.75" x14ac:dyDescent="0.25">
      <c r="A75" s="18" t="s">
        <v>77</v>
      </c>
      <c r="B75" s="19" t="s">
        <v>64</v>
      </c>
      <c r="C75" s="20" t="s">
        <v>57</v>
      </c>
      <c r="D75" s="18" t="s">
        <v>65</v>
      </c>
      <c r="E75" s="21">
        <v>2537639001</v>
      </c>
      <c r="F75" s="21">
        <v>0</v>
      </c>
      <c r="G75" s="21">
        <f t="shared" si="11"/>
        <v>2537639001</v>
      </c>
      <c r="H75" s="21">
        <v>2535478862</v>
      </c>
      <c r="I75" s="21">
        <f t="shared" si="12"/>
        <v>0</v>
      </c>
      <c r="J75" s="21">
        <f t="shared" si="8"/>
        <v>2160139</v>
      </c>
      <c r="K75" s="21">
        <v>2535478862</v>
      </c>
      <c r="L75" s="21">
        <v>2535478862</v>
      </c>
      <c r="M75" s="21">
        <v>2534458364</v>
      </c>
      <c r="N75" s="22">
        <f t="shared" si="9"/>
        <v>0.99914876032440048</v>
      </c>
      <c r="O75" s="22">
        <f t="shared" si="10"/>
        <v>0.99914876032440048</v>
      </c>
    </row>
    <row r="76" spans="1:15" ht="56.25" x14ac:dyDescent="0.25">
      <c r="A76" s="18" t="s">
        <v>77</v>
      </c>
      <c r="B76" s="19" t="s">
        <v>66</v>
      </c>
      <c r="C76" s="20" t="s">
        <v>57</v>
      </c>
      <c r="D76" s="18" t="s">
        <v>67</v>
      </c>
      <c r="E76" s="21">
        <v>12216778517</v>
      </c>
      <c r="F76" s="21">
        <v>0</v>
      </c>
      <c r="G76" s="21">
        <f t="shared" si="11"/>
        <v>12216778517</v>
      </c>
      <c r="H76" s="21">
        <v>12119533134.200001</v>
      </c>
      <c r="I76" s="21">
        <f t="shared" si="12"/>
        <v>0</v>
      </c>
      <c r="J76" s="21">
        <f t="shared" si="8"/>
        <v>97245382.799999237</v>
      </c>
      <c r="K76" s="21">
        <v>12119533134.200001</v>
      </c>
      <c r="L76" s="21">
        <v>12106402280.200001</v>
      </c>
      <c r="M76" s="21">
        <v>11345686593.200001</v>
      </c>
      <c r="N76" s="22">
        <f t="shared" si="9"/>
        <v>0.99204001425869515</v>
      </c>
      <c r="O76" s="22">
        <f t="shared" si="10"/>
        <v>0.99096519293966023</v>
      </c>
    </row>
    <row r="77" spans="1:15" ht="56.25" x14ac:dyDescent="0.25">
      <c r="A77" s="18" t="s">
        <v>77</v>
      </c>
      <c r="B77" s="19" t="s">
        <v>66</v>
      </c>
      <c r="C77" s="20" t="s">
        <v>19</v>
      </c>
      <c r="D77" s="18" t="s">
        <v>67</v>
      </c>
      <c r="E77" s="21">
        <v>2246528091</v>
      </c>
      <c r="F77" s="21">
        <v>0</v>
      </c>
      <c r="G77" s="21">
        <f t="shared" si="11"/>
        <v>2246528091</v>
      </c>
      <c r="H77" s="21">
        <v>2215176736.25</v>
      </c>
      <c r="I77" s="21">
        <f t="shared" si="12"/>
        <v>0</v>
      </c>
      <c r="J77" s="21">
        <f t="shared" si="8"/>
        <v>31351354.75</v>
      </c>
      <c r="K77" s="21">
        <v>2215176736.25</v>
      </c>
      <c r="L77" s="21">
        <v>2215176736.25</v>
      </c>
      <c r="M77" s="21">
        <v>2158217670.25</v>
      </c>
      <c r="N77" s="22">
        <f t="shared" si="9"/>
        <v>0.98604453027959049</v>
      </c>
      <c r="O77" s="22">
        <f t="shared" si="10"/>
        <v>0.98604453027959049</v>
      </c>
    </row>
    <row r="78" spans="1:15" ht="56.25" x14ac:dyDescent="0.25">
      <c r="A78" s="18" t="s">
        <v>77</v>
      </c>
      <c r="B78" s="19" t="s">
        <v>68</v>
      </c>
      <c r="C78" s="20" t="s">
        <v>57</v>
      </c>
      <c r="D78" s="18" t="s">
        <v>69</v>
      </c>
      <c r="E78" s="21">
        <v>676953758</v>
      </c>
      <c r="F78" s="21">
        <v>0</v>
      </c>
      <c r="G78" s="21">
        <f t="shared" si="11"/>
        <v>676953758</v>
      </c>
      <c r="H78" s="21">
        <v>671672379</v>
      </c>
      <c r="I78" s="21">
        <f t="shared" si="12"/>
        <v>0</v>
      </c>
      <c r="J78" s="21">
        <f t="shared" si="8"/>
        <v>5281379</v>
      </c>
      <c r="K78" s="21">
        <v>671672379</v>
      </c>
      <c r="L78" s="21">
        <v>671672379</v>
      </c>
      <c r="M78" s="21">
        <v>646981340</v>
      </c>
      <c r="N78" s="22">
        <f t="shared" si="9"/>
        <v>0.99219831644689682</v>
      </c>
      <c r="O78" s="22">
        <f t="shared" si="10"/>
        <v>0.99219831644689682</v>
      </c>
    </row>
    <row r="79" spans="1:15" ht="56.25" x14ac:dyDescent="0.25">
      <c r="A79" s="18" t="s">
        <v>77</v>
      </c>
      <c r="B79" s="19" t="s">
        <v>68</v>
      </c>
      <c r="C79" s="20" t="s">
        <v>19</v>
      </c>
      <c r="D79" s="18" t="s">
        <v>69</v>
      </c>
      <c r="E79" s="21">
        <v>456005546</v>
      </c>
      <c r="F79" s="21">
        <v>0</v>
      </c>
      <c r="G79" s="21">
        <f t="shared" si="11"/>
        <v>456005546</v>
      </c>
      <c r="H79" s="21">
        <v>389515937</v>
      </c>
      <c r="I79" s="21">
        <f t="shared" si="12"/>
        <v>0</v>
      </c>
      <c r="J79" s="21">
        <f t="shared" si="8"/>
        <v>66489609</v>
      </c>
      <c r="K79" s="21">
        <v>389515937</v>
      </c>
      <c r="L79" s="21">
        <v>389515937</v>
      </c>
      <c r="M79" s="21">
        <v>385945537</v>
      </c>
      <c r="N79" s="22">
        <f t="shared" si="9"/>
        <v>0.85419122731459063</v>
      </c>
      <c r="O79" s="22">
        <f t="shared" si="10"/>
        <v>0.85419122731459063</v>
      </c>
    </row>
    <row r="80" spans="1:15" ht="67.5" x14ac:dyDescent="0.25">
      <c r="A80" s="18" t="s">
        <v>77</v>
      </c>
      <c r="B80" s="19" t="s">
        <v>70</v>
      </c>
      <c r="C80" s="20" t="s">
        <v>57</v>
      </c>
      <c r="D80" s="18" t="s">
        <v>71</v>
      </c>
      <c r="E80" s="21">
        <v>20396835</v>
      </c>
      <c r="F80" s="21">
        <v>0</v>
      </c>
      <c r="G80" s="21">
        <f t="shared" si="11"/>
        <v>20396835</v>
      </c>
      <c r="H80" s="21">
        <v>20388988</v>
      </c>
      <c r="I80" s="21">
        <f t="shared" si="12"/>
        <v>0</v>
      </c>
      <c r="J80" s="21">
        <f t="shared" si="8"/>
        <v>7847</v>
      </c>
      <c r="K80" s="21">
        <v>20388988</v>
      </c>
      <c r="L80" s="21">
        <v>20388988</v>
      </c>
      <c r="M80" s="21">
        <v>19897886</v>
      </c>
      <c r="N80" s="22">
        <f t="shared" si="9"/>
        <v>0.99961528344961359</v>
      </c>
      <c r="O80" s="22">
        <f t="shared" si="10"/>
        <v>0.99961528344961359</v>
      </c>
    </row>
    <row r="81" spans="1:15" ht="67.5" x14ac:dyDescent="0.25">
      <c r="A81" s="18" t="s">
        <v>77</v>
      </c>
      <c r="B81" s="19" t="s">
        <v>70</v>
      </c>
      <c r="C81" s="20" t="s">
        <v>19</v>
      </c>
      <c r="D81" s="18" t="s">
        <v>71</v>
      </c>
      <c r="E81" s="21">
        <v>1290244085</v>
      </c>
      <c r="F81" s="21">
        <v>0</v>
      </c>
      <c r="G81" s="21">
        <f t="shared" si="11"/>
        <v>1290244085</v>
      </c>
      <c r="H81" s="21">
        <v>1285198233</v>
      </c>
      <c r="I81" s="21">
        <f t="shared" si="12"/>
        <v>0</v>
      </c>
      <c r="J81" s="21">
        <f t="shared" si="8"/>
        <v>5045852</v>
      </c>
      <c r="K81" s="21">
        <v>1285198233</v>
      </c>
      <c r="L81" s="21">
        <v>1285198233</v>
      </c>
      <c r="M81" s="21">
        <v>1285198233</v>
      </c>
      <c r="N81" s="22">
        <f t="shared" si="9"/>
        <v>0.99608922679153378</v>
      </c>
      <c r="O81" s="22">
        <f t="shared" si="10"/>
        <v>0.99608922679153378</v>
      </c>
    </row>
    <row r="82" spans="1:15" ht="67.5" x14ac:dyDescent="0.25">
      <c r="A82" s="18" t="s">
        <v>77</v>
      </c>
      <c r="B82" s="19" t="s">
        <v>72</v>
      </c>
      <c r="C82" s="20" t="s">
        <v>42</v>
      </c>
      <c r="D82" s="18" t="s">
        <v>73</v>
      </c>
      <c r="E82" s="21">
        <v>21019331</v>
      </c>
      <c r="F82" s="21">
        <v>0</v>
      </c>
      <c r="G82" s="21">
        <f t="shared" si="11"/>
        <v>21019331</v>
      </c>
      <c r="H82" s="21">
        <v>20949032.800000001</v>
      </c>
      <c r="I82" s="21">
        <f t="shared" si="12"/>
        <v>0</v>
      </c>
      <c r="J82" s="21">
        <f t="shared" si="8"/>
        <v>70298.199999999255</v>
      </c>
      <c r="K82" s="21">
        <v>20949032.800000001</v>
      </c>
      <c r="L82" s="21">
        <v>20949032.390000001</v>
      </c>
      <c r="M82" s="21">
        <v>20175746.030000001</v>
      </c>
      <c r="N82" s="22">
        <f t="shared" si="9"/>
        <v>0.99665554531683243</v>
      </c>
      <c r="O82" s="22">
        <f t="shared" si="10"/>
        <v>0.99665552581097849</v>
      </c>
    </row>
    <row r="83" spans="1:15" ht="45" x14ac:dyDescent="0.25">
      <c r="A83" s="23" t="s">
        <v>77</v>
      </c>
      <c r="B83" s="24" t="s">
        <v>74</v>
      </c>
      <c r="C83" s="25" t="s">
        <v>19</v>
      </c>
      <c r="D83" s="23" t="s">
        <v>75</v>
      </c>
      <c r="E83" s="21">
        <v>180000000</v>
      </c>
      <c r="F83" s="21">
        <v>0</v>
      </c>
      <c r="G83" s="21">
        <f t="shared" si="11"/>
        <v>180000000</v>
      </c>
      <c r="H83" s="21">
        <v>180000000</v>
      </c>
      <c r="I83" s="21">
        <f t="shared" si="12"/>
        <v>0</v>
      </c>
      <c r="J83" s="21">
        <f t="shared" si="8"/>
        <v>0</v>
      </c>
      <c r="K83" s="21">
        <v>180000000</v>
      </c>
      <c r="L83" s="21">
        <v>180000000</v>
      </c>
      <c r="M83" s="21">
        <v>180000000</v>
      </c>
      <c r="N83" s="22">
        <f t="shared" si="9"/>
        <v>1</v>
      </c>
      <c r="O83" s="22">
        <f t="shared" si="10"/>
        <v>1</v>
      </c>
    </row>
    <row r="84" spans="1:15" ht="20.100000000000001" customHeight="1" x14ac:dyDescent="0.25">
      <c r="A84" s="61" t="s">
        <v>115</v>
      </c>
      <c r="B84" s="28"/>
      <c r="C84" s="29"/>
      <c r="D84" s="30"/>
      <c r="E84" s="31">
        <f>E64+E65+E66+E67+E68+E69+E70+E71+E72+E73+E74+E75+E76+E77+E78+E79+E80+E81+E82+E83</f>
        <v>148395129041</v>
      </c>
      <c r="F84" s="31">
        <f>F64+F65+F66+F67+F68+F69+F70+F71+F72+F73+F74+F75+F76+F77+F78+F79+F80+F81+F82+F83</f>
        <v>0</v>
      </c>
      <c r="G84" s="31">
        <f>G64+G65+G66+G67+G68+G69+G70+G71+G72+G73+G74+G75+G76+G77+G78+G79+G80+G81+G82+G83</f>
        <v>148395129041</v>
      </c>
      <c r="H84" s="31">
        <f t="shared" ref="H84:M84" si="13">H64+H65+H66+H67+H68+H69+H70+H71+H72+H73+H74+H75+H76+H77+H78+H79+H80+H81+H82+H83</f>
        <v>148018761778.47</v>
      </c>
      <c r="I84" s="31">
        <f t="shared" si="13"/>
        <v>0</v>
      </c>
      <c r="J84" s="31">
        <f t="shared" si="13"/>
        <v>376367262.52999926</v>
      </c>
      <c r="K84" s="31">
        <f t="shared" si="13"/>
        <v>148018761778.47</v>
      </c>
      <c r="L84" s="31">
        <f t="shared" si="13"/>
        <v>147998637130.86002</v>
      </c>
      <c r="M84" s="31">
        <f t="shared" si="13"/>
        <v>147031425863.5</v>
      </c>
      <c r="N84" s="32">
        <f t="shared" si="9"/>
        <v>0.99746374921493541</v>
      </c>
      <c r="O84" s="32">
        <f t="shared" si="10"/>
        <v>0.99732813393066</v>
      </c>
    </row>
    <row r="85" spans="1:15" ht="22.5" x14ac:dyDescent="0.25">
      <c r="A85" s="13" t="s">
        <v>78</v>
      </c>
      <c r="B85" s="14" t="s">
        <v>29</v>
      </c>
      <c r="C85" s="15" t="s">
        <v>19</v>
      </c>
      <c r="D85" s="13" t="s">
        <v>30</v>
      </c>
      <c r="E85" s="21">
        <v>22374249</v>
      </c>
      <c r="F85" s="21">
        <v>0</v>
      </c>
      <c r="G85" s="21">
        <f t="shared" si="11"/>
        <v>22374249</v>
      </c>
      <c r="H85" s="21">
        <v>22374249</v>
      </c>
      <c r="I85" s="21">
        <f t="shared" si="12"/>
        <v>0</v>
      </c>
      <c r="J85" s="21">
        <f>G85-H85</f>
        <v>0</v>
      </c>
      <c r="K85" s="21">
        <v>22374249</v>
      </c>
      <c r="L85" s="21">
        <v>22374249</v>
      </c>
      <c r="M85" s="21">
        <v>21648241</v>
      </c>
      <c r="N85" s="22">
        <f t="shared" si="9"/>
        <v>1</v>
      </c>
      <c r="O85" s="22">
        <f t="shared" si="10"/>
        <v>1</v>
      </c>
    </row>
    <row r="86" spans="1:15" ht="22.5" x14ac:dyDescent="0.25">
      <c r="A86" s="18" t="s">
        <v>78</v>
      </c>
      <c r="B86" s="19" t="s">
        <v>33</v>
      </c>
      <c r="C86" s="20" t="s">
        <v>19</v>
      </c>
      <c r="D86" s="18" t="s">
        <v>34</v>
      </c>
      <c r="E86" s="21">
        <v>412834175</v>
      </c>
      <c r="F86" s="21">
        <v>0</v>
      </c>
      <c r="G86" s="21">
        <f t="shared" si="11"/>
        <v>412834175</v>
      </c>
      <c r="H86" s="21">
        <v>410098609</v>
      </c>
      <c r="I86" s="21">
        <f t="shared" si="12"/>
        <v>0</v>
      </c>
      <c r="J86" s="21">
        <f t="shared" ref="J86:J105" si="14">G86-H86</f>
        <v>2735566</v>
      </c>
      <c r="K86" s="21">
        <v>410098609</v>
      </c>
      <c r="L86" s="21">
        <v>410098609</v>
      </c>
      <c r="M86" s="21">
        <v>410098609</v>
      </c>
      <c r="N86" s="22">
        <f t="shared" si="9"/>
        <v>0.9933736929603757</v>
      </c>
      <c r="O86" s="22">
        <f t="shared" si="10"/>
        <v>0.9933736929603757</v>
      </c>
    </row>
    <row r="87" spans="1:15" ht="22.5" x14ac:dyDescent="0.25">
      <c r="A87" s="18" t="s">
        <v>78</v>
      </c>
      <c r="B87" s="19" t="s">
        <v>35</v>
      </c>
      <c r="C87" s="20" t="s">
        <v>19</v>
      </c>
      <c r="D87" s="18" t="s">
        <v>36</v>
      </c>
      <c r="E87" s="21">
        <v>277419204</v>
      </c>
      <c r="F87" s="21">
        <v>0</v>
      </c>
      <c r="G87" s="21">
        <f t="shared" si="11"/>
        <v>277419204</v>
      </c>
      <c r="H87" s="21">
        <v>269459798.93000001</v>
      </c>
      <c r="I87" s="21">
        <f t="shared" si="12"/>
        <v>0</v>
      </c>
      <c r="J87" s="21">
        <f t="shared" si="14"/>
        <v>7959405.0699999928</v>
      </c>
      <c r="K87" s="21">
        <v>269459798.93000001</v>
      </c>
      <c r="L87" s="21">
        <v>266167200.93000001</v>
      </c>
      <c r="M87" s="21">
        <v>262851466.93000001</v>
      </c>
      <c r="N87" s="22">
        <f t="shared" si="9"/>
        <v>0.9713091056594626</v>
      </c>
      <c r="O87" s="22">
        <f t="shared" si="10"/>
        <v>0.95944043199691398</v>
      </c>
    </row>
    <row r="88" spans="1:15" ht="22.5" x14ac:dyDescent="0.25">
      <c r="A88" s="18" t="s">
        <v>78</v>
      </c>
      <c r="B88" s="19" t="s">
        <v>41</v>
      </c>
      <c r="C88" s="20" t="s">
        <v>19</v>
      </c>
      <c r="D88" s="18" t="s">
        <v>43</v>
      </c>
      <c r="E88" s="21">
        <v>8800000</v>
      </c>
      <c r="F88" s="21">
        <v>0</v>
      </c>
      <c r="G88" s="21">
        <f t="shared" si="11"/>
        <v>8800000</v>
      </c>
      <c r="H88" s="21">
        <v>3800000</v>
      </c>
      <c r="I88" s="21">
        <f t="shared" si="12"/>
        <v>0</v>
      </c>
      <c r="J88" s="21">
        <f t="shared" si="14"/>
        <v>5000000</v>
      </c>
      <c r="K88" s="21">
        <v>3800000</v>
      </c>
      <c r="L88" s="21">
        <v>3800000</v>
      </c>
      <c r="M88" s="21">
        <v>3800000</v>
      </c>
      <c r="N88" s="22">
        <f t="shared" si="9"/>
        <v>0.43181818181818182</v>
      </c>
      <c r="O88" s="22">
        <f t="shared" si="10"/>
        <v>0.43181818181818182</v>
      </c>
    </row>
    <row r="89" spans="1:15" ht="22.5" x14ac:dyDescent="0.25">
      <c r="A89" s="18" t="s">
        <v>78</v>
      </c>
      <c r="B89" s="19" t="s">
        <v>46</v>
      </c>
      <c r="C89" s="20" t="s">
        <v>19</v>
      </c>
      <c r="D89" s="18" t="s">
        <v>47</v>
      </c>
      <c r="E89" s="21">
        <v>109954082</v>
      </c>
      <c r="F89" s="21">
        <v>0</v>
      </c>
      <c r="G89" s="21">
        <f t="shared" si="11"/>
        <v>109954082</v>
      </c>
      <c r="H89" s="21">
        <v>109939768</v>
      </c>
      <c r="I89" s="21">
        <f t="shared" si="12"/>
        <v>0</v>
      </c>
      <c r="J89" s="21">
        <f t="shared" si="14"/>
        <v>14314</v>
      </c>
      <c r="K89" s="21">
        <v>109939768</v>
      </c>
      <c r="L89" s="21">
        <v>109939768</v>
      </c>
      <c r="M89" s="21">
        <v>108508576</v>
      </c>
      <c r="N89" s="22">
        <f t="shared" si="9"/>
        <v>0.99986981838473266</v>
      </c>
      <c r="O89" s="22">
        <f t="shared" si="10"/>
        <v>0.99986981838473266</v>
      </c>
    </row>
    <row r="90" spans="1:15" ht="67.5" x14ac:dyDescent="0.25">
      <c r="A90" s="18" t="s">
        <v>78</v>
      </c>
      <c r="B90" s="19" t="s">
        <v>50</v>
      </c>
      <c r="C90" s="20" t="s">
        <v>19</v>
      </c>
      <c r="D90" s="18" t="s">
        <v>51</v>
      </c>
      <c r="E90" s="21">
        <v>2360803246</v>
      </c>
      <c r="F90" s="21">
        <v>0</v>
      </c>
      <c r="G90" s="21">
        <f t="shared" si="11"/>
        <v>2360803246</v>
      </c>
      <c r="H90" s="21">
        <v>2271187739</v>
      </c>
      <c r="I90" s="21">
        <f t="shared" si="12"/>
        <v>0</v>
      </c>
      <c r="J90" s="21">
        <f t="shared" si="14"/>
        <v>89615507</v>
      </c>
      <c r="K90" s="21">
        <v>2271187739</v>
      </c>
      <c r="L90" s="21">
        <v>2243710303</v>
      </c>
      <c r="M90" s="21">
        <v>2118340169</v>
      </c>
      <c r="N90" s="22">
        <f t="shared" si="9"/>
        <v>0.96204024746584071</v>
      </c>
      <c r="O90" s="22">
        <f t="shared" si="10"/>
        <v>0.95040122754897294</v>
      </c>
    </row>
    <row r="91" spans="1:15" ht="45" x14ac:dyDescent="0.25">
      <c r="A91" s="18" t="s">
        <v>78</v>
      </c>
      <c r="B91" s="19" t="s">
        <v>52</v>
      </c>
      <c r="C91" s="20" t="s">
        <v>19</v>
      </c>
      <c r="D91" s="18" t="s">
        <v>53</v>
      </c>
      <c r="E91" s="21">
        <v>140105565</v>
      </c>
      <c r="F91" s="21">
        <v>0</v>
      </c>
      <c r="G91" s="21">
        <f t="shared" si="11"/>
        <v>140105565</v>
      </c>
      <c r="H91" s="21">
        <v>140105565</v>
      </c>
      <c r="I91" s="21">
        <f t="shared" si="12"/>
        <v>0</v>
      </c>
      <c r="J91" s="21">
        <f t="shared" si="14"/>
        <v>0</v>
      </c>
      <c r="K91" s="21">
        <v>140105565</v>
      </c>
      <c r="L91" s="21">
        <v>140105565</v>
      </c>
      <c r="M91" s="21">
        <v>134983845</v>
      </c>
      <c r="N91" s="22">
        <f t="shared" si="9"/>
        <v>1</v>
      </c>
      <c r="O91" s="22">
        <f t="shared" si="10"/>
        <v>1</v>
      </c>
    </row>
    <row r="92" spans="1:15" ht="56.25" x14ac:dyDescent="0.25">
      <c r="A92" s="18" t="s">
        <v>78</v>
      </c>
      <c r="B92" s="19" t="s">
        <v>54</v>
      </c>
      <c r="C92" s="20" t="s">
        <v>19</v>
      </c>
      <c r="D92" s="18" t="s">
        <v>55</v>
      </c>
      <c r="E92" s="21">
        <v>3044249395</v>
      </c>
      <c r="F92" s="21">
        <v>0</v>
      </c>
      <c r="G92" s="21">
        <f t="shared" si="11"/>
        <v>3044249395</v>
      </c>
      <c r="H92" s="21">
        <v>3042716656</v>
      </c>
      <c r="I92" s="21">
        <f t="shared" si="12"/>
        <v>0</v>
      </c>
      <c r="J92" s="21">
        <f t="shared" si="14"/>
        <v>1532739</v>
      </c>
      <c r="K92" s="21">
        <v>3042716656</v>
      </c>
      <c r="L92" s="21">
        <v>3014916458</v>
      </c>
      <c r="M92" s="21">
        <v>2940270066</v>
      </c>
      <c r="N92" s="22">
        <f t="shared" si="9"/>
        <v>0.99949651332689182</v>
      </c>
      <c r="O92" s="22">
        <f t="shared" si="10"/>
        <v>0.99036447636380331</v>
      </c>
    </row>
    <row r="93" spans="1:15" ht="22.5" x14ac:dyDescent="0.25">
      <c r="A93" s="18" t="s">
        <v>78</v>
      </c>
      <c r="B93" s="19" t="s">
        <v>59</v>
      </c>
      <c r="C93" s="20" t="s">
        <v>60</v>
      </c>
      <c r="D93" s="18" t="s">
        <v>61</v>
      </c>
      <c r="E93" s="21">
        <v>1969079963</v>
      </c>
      <c r="F93" s="21">
        <v>0</v>
      </c>
      <c r="G93" s="21">
        <f t="shared" si="11"/>
        <v>1969079963</v>
      </c>
      <c r="H93" s="21">
        <v>1790867258</v>
      </c>
      <c r="I93" s="21">
        <f t="shared" si="12"/>
        <v>0</v>
      </c>
      <c r="J93" s="21">
        <f t="shared" si="14"/>
        <v>178212705</v>
      </c>
      <c r="K93" s="21">
        <v>1790867258</v>
      </c>
      <c r="L93" s="21">
        <v>1790465822</v>
      </c>
      <c r="M93" s="21">
        <v>1774564646</v>
      </c>
      <c r="N93" s="22">
        <f t="shared" si="9"/>
        <v>0.90949442970894723</v>
      </c>
      <c r="O93" s="22">
        <f t="shared" si="10"/>
        <v>0.90929055987758278</v>
      </c>
    </row>
    <row r="94" spans="1:15" ht="22.5" x14ac:dyDescent="0.25">
      <c r="A94" s="18" t="s">
        <v>78</v>
      </c>
      <c r="B94" s="19" t="s">
        <v>59</v>
      </c>
      <c r="C94" s="20" t="s">
        <v>42</v>
      </c>
      <c r="D94" s="18" t="s">
        <v>61</v>
      </c>
      <c r="E94" s="21">
        <v>3996483519</v>
      </c>
      <c r="F94" s="21">
        <v>0</v>
      </c>
      <c r="G94" s="21">
        <f t="shared" si="11"/>
        <v>3996483519</v>
      </c>
      <c r="H94" s="21">
        <v>3994877775</v>
      </c>
      <c r="I94" s="21">
        <f t="shared" si="12"/>
        <v>0</v>
      </c>
      <c r="J94" s="21">
        <f t="shared" si="14"/>
        <v>1605744</v>
      </c>
      <c r="K94" s="21">
        <v>3994877775</v>
      </c>
      <c r="L94" s="21">
        <v>3954341773</v>
      </c>
      <c r="M94" s="21">
        <v>3952912533</v>
      </c>
      <c r="N94" s="22">
        <f t="shared" si="9"/>
        <v>0.99959821077895961</v>
      </c>
      <c r="O94" s="22">
        <f t="shared" si="10"/>
        <v>0.98945529343492833</v>
      </c>
    </row>
    <row r="95" spans="1:15" ht="22.5" x14ac:dyDescent="0.25">
      <c r="A95" s="18" t="s">
        <v>78</v>
      </c>
      <c r="B95" s="19" t="s">
        <v>59</v>
      </c>
      <c r="C95" s="20" t="s">
        <v>57</v>
      </c>
      <c r="D95" s="18" t="s">
        <v>61</v>
      </c>
      <c r="E95" s="21">
        <v>158816636546</v>
      </c>
      <c r="F95" s="21">
        <v>0</v>
      </c>
      <c r="G95" s="21">
        <f t="shared" si="11"/>
        <v>158816636546</v>
      </c>
      <c r="H95" s="21">
        <v>158164473532.79001</v>
      </c>
      <c r="I95" s="21">
        <f t="shared" si="12"/>
        <v>0</v>
      </c>
      <c r="J95" s="21">
        <f t="shared" si="14"/>
        <v>652163013.20999146</v>
      </c>
      <c r="K95" s="21">
        <v>158164473532.79001</v>
      </c>
      <c r="L95" s="21">
        <v>157602096034.79001</v>
      </c>
      <c r="M95" s="21">
        <v>156645579446.79001</v>
      </c>
      <c r="N95" s="22">
        <f t="shared" si="9"/>
        <v>0.9958936102199778</v>
      </c>
      <c r="O95" s="22">
        <f t="shared" si="10"/>
        <v>0.99235256118235315</v>
      </c>
    </row>
    <row r="96" spans="1:15" ht="22.5" x14ac:dyDescent="0.25">
      <c r="A96" s="18" t="s">
        <v>78</v>
      </c>
      <c r="B96" s="19" t="s">
        <v>59</v>
      </c>
      <c r="C96" s="20" t="s">
        <v>63</v>
      </c>
      <c r="D96" s="18" t="s">
        <v>61</v>
      </c>
      <c r="E96" s="21">
        <v>36711677910</v>
      </c>
      <c r="F96" s="21">
        <v>0</v>
      </c>
      <c r="G96" s="21">
        <f t="shared" si="11"/>
        <v>36711677910</v>
      </c>
      <c r="H96" s="21">
        <v>36711677910</v>
      </c>
      <c r="I96" s="21">
        <f t="shared" si="12"/>
        <v>0</v>
      </c>
      <c r="J96" s="21">
        <f t="shared" si="14"/>
        <v>0</v>
      </c>
      <c r="K96" s="21">
        <v>36711677910</v>
      </c>
      <c r="L96" s="21">
        <v>36555299436</v>
      </c>
      <c r="M96" s="21">
        <v>36538050915</v>
      </c>
      <c r="N96" s="22">
        <f t="shared" si="9"/>
        <v>1</v>
      </c>
      <c r="O96" s="22">
        <f t="shared" si="10"/>
        <v>0.99574036157150414</v>
      </c>
    </row>
    <row r="97" spans="1:15" ht="22.5" x14ac:dyDescent="0.25">
      <c r="A97" s="18" t="s">
        <v>78</v>
      </c>
      <c r="B97" s="19" t="s">
        <v>59</v>
      </c>
      <c r="C97" s="20" t="s">
        <v>19</v>
      </c>
      <c r="D97" s="18" t="s">
        <v>61</v>
      </c>
      <c r="E97" s="21">
        <v>2431767783</v>
      </c>
      <c r="F97" s="21">
        <v>0</v>
      </c>
      <c r="G97" s="21">
        <f t="shared" si="11"/>
        <v>2431767783</v>
      </c>
      <c r="H97" s="21">
        <v>2426760226</v>
      </c>
      <c r="I97" s="21">
        <f t="shared" si="12"/>
        <v>0</v>
      </c>
      <c r="J97" s="21">
        <f t="shared" si="14"/>
        <v>5007557</v>
      </c>
      <c r="K97" s="21">
        <v>2426760226</v>
      </c>
      <c r="L97" s="21">
        <v>2413068661</v>
      </c>
      <c r="M97" s="21">
        <v>2193295355</v>
      </c>
      <c r="N97" s="22">
        <f t="shared" si="9"/>
        <v>0.99794077500532463</v>
      </c>
      <c r="O97" s="22">
        <f t="shared" si="10"/>
        <v>0.99231048205724171</v>
      </c>
    </row>
    <row r="98" spans="1:15" ht="33.75" x14ac:dyDescent="0.25">
      <c r="A98" s="18" t="s">
        <v>78</v>
      </c>
      <c r="B98" s="19" t="s">
        <v>64</v>
      </c>
      <c r="C98" s="20" t="s">
        <v>57</v>
      </c>
      <c r="D98" s="18" t="s">
        <v>65</v>
      </c>
      <c r="E98" s="21">
        <v>1811576021</v>
      </c>
      <c r="F98" s="21">
        <v>0</v>
      </c>
      <c r="G98" s="21">
        <f t="shared" si="11"/>
        <v>1811576021</v>
      </c>
      <c r="H98" s="21">
        <v>1630270424</v>
      </c>
      <c r="I98" s="21">
        <f t="shared" si="12"/>
        <v>0</v>
      </c>
      <c r="J98" s="21">
        <f t="shared" si="14"/>
        <v>181305597</v>
      </c>
      <c r="K98" s="21">
        <v>1630270424</v>
      </c>
      <c r="L98" s="21">
        <v>1630270424</v>
      </c>
      <c r="M98" s="21">
        <v>1629249926</v>
      </c>
      <c r="N98" s="22">
        <f t="shared" si="9"/>
        <v>0.89991830599528566</v>
      </c>
      <c r="O98" s="22">
        <f t="shared" si="10"/>
        <v>0.89991830599528566</v>
      </c>
    </row>
    <row r="99" spans="1:15" ht="56.25" x14ac:dyDescent="0.25">
      <c r="A99" s="18" t="s">
        <v>78</v>
      </c>
      <c r="B99" s="19" t="s">
        <v>66</v>
      </c>
      <c r="C99" s="20" t="s">
        <v>57</v>
      </c>
      <c r="D99" s="18" t="s">
        <v>67</v>
      </c>
      <c r="E99" s="21">
        <v>100581582308</v>
      </c>
      <c r="F99" s="21">
        <v>0</v>
      </c>
      <c r="G99" s="21">
        <f t="shared" si="11"/>
        <v>100581582308</v>
      </c>
      <c r="H99" s="21">
        <v>99402962765</v>
      </c>
      <c r="I99" s="21">
        <f t="shared" si="12"/>
        <v>0</v>
      </c>
      <c r="J99" s="21">
        <f t="shared" si="14"/>
        <v>1178619543</v>
      </c>
      <c r="K99" s="21">
        <v>99402962765</v>
      </c>
      <c r="L99" s="21">
        <v>98280811486</v>
      </c>
      <c r="M99" s="21">
        <v>93420893767</v>
      </c>
      <c r="N99" s="22">
        <f t="shared" si="9"/>
        <v>0.98828195464860713</v>
      </c>
      <c r="O99" s="22">
        <f t="shared" si="10"/>
        <v>0.97712532683215703</v>
      </c>
    </row>
    <row r="100" spans="1:15" ht="56.25" x14ac:dyDescent="0.25">
      <c r="A100" s="18" t="s">
        <v>78</v>
      </c>
      <c r="B100" s="19" t="s">
        <v>66</v>
      </c>
      <c r="C100" s="20" t="s">
        <v>19</v>
      </c>
      <c r="D100" s="18" t="s">
        <v>67</v>
      </c>
      <c r="E100" s="21">
        <v>17598483087</v>
      </c>
      <c r="F100" s="21">
        <v>0</v>
      </c>
      <c r="G100" s="21">
        <f t="shared" si="11"/>
        <v>17598483087</v>
      </c>
      <c r="H100" s="21">
        <v>17156978910</v>
      </c>
      <c r="I100" s="21">
        <f t="shared" si="12"/>
        <v>0</v>
      </c>
      <c r="J100" s="21">
        <f t="shared" si="14"/>
        <v>441504177</v>
      </c>
      <c r="K100" s="21">
        <v>17156978910</v>
      </c>
      <c r="L100" s="21">
        <v>17152340285</v>
      </c>
      <c r="M100" s="21">
        <v>16945523589</v>
      </c>
      <c r="N100" s="22">
        <f t="shared" si="9"/>
        <v>0.97491237313935664</v>
      </c>
      <c r="O100" s="22">
        <f t="shared" si="10"/>
        <v>0.97464879218314182</v>
      </c>
    </row>
    <row r="101" spans="1:15" ht="56.25" x14ac:dyDescent="0.25">
      <c r="A101" s="18" t="s">
        <v>78</v>
      </c>
      <c r="B101" s="19" t="s">
        <v>68</v>
      </c>
      <c r="C101" s="20" t="s">
        <v>57</v>
      </c>
      <c r="D101" s="18" t="s">
        <v>69</v>
      </c>
      <c r="E101" s="21">
        <v>315693925</v>
      </c>
      <c r="F101" s="21">
        <v>0</v>
      </c>
      <c r="G101" s="21">
        <f t="shared" si="11"/>
        <v>315693925</v>
      </c>
      <c r="H101" s="21">
        <v>315693925</v>
      </c>
      <c r="I101" s="21">
        <f t="shared" si="12"/>
        <v>0</v>
      </c>
      <c r="J101" s="21">
        <f t="shared" si="14"/>
        <v>0</v>
      </c>
      <c r="K101" s="21">
        <v>315693925</v>
      </c>
      <c r="L101" s="21">
        <v>315693925</v>
      </c>
      <c r="M101" s="21">
        <v>289093471</v>
      </c>
      <c r="N101" s="22">
        <f t="shared" si="9"/>
        <v>1</v>
      </c>
      <c r="O101" s="22">
        <f t="shared" si="10"/>
        <v>1</v>
      </c>
    </row>
    <row r="102" spans="1:15" ht="56.25" x14ac:dyDescent="0.25">
      <c r="A102" s="18" t="s">
        <v>78</v>
      </c>
      <c r="B102" s="19" t="s">
        <v>68</v>
      </c>
      <c r="C102" s="20" t="s">
        <v>19</v>
      </c>
      <c r="D102" s="18" t="s">
        <v>69</v>
      </c>
      <c r="E102" s="21">
        <v>15137125</v>
      </c>
      <c r="F102" s="21">
        <v>0</v>
      </c>
      <c r="G102" s="21">
        <f t="shared" si="11"/>
        <v>15137125</v>
      </c>
      <c r="H102" s="21">
        <v>15137125</v>
      </c>
      <c r="I102" s="21">
        <f t="shared" si="12"/>
        <v>0</v>
      </c>
      <c r="J102" s="21">
        <f t="shared" si="14"/>
        <v>0</v>
      </c>
      <c r="K102" s="21">
        <v>15137125</v>
      </c>
      <c r="L102" s="21">
        <v>15137125</v>
      </c>
      <c r="M102" s="21">
        <v>15137125</v>
      </c>
      <c r="N102" s="22">
        <f t="shared" si="9"/>
        <v>1</v>
      </c>
      <c r="O102" s="22">
        <f t="shared" si="10"/>
        <v>1</v>
      </c>
    </row>
    <row r="103" spans="1:15" ht="67.5" x14ac:dyDescent="0.25">
      <c r="A103" s="18" t="s">
        <v>78</v>
      </c>
      <c r="B103" s="19" t="s">
        <v>70</v>
      </c>
      <c r="C103" s="20" t="s">
        <v>57</v>
      </c>
      <c r="D103" s="18" t="s">
        <v>71</v>
      </c>
      <c r="E103" s="21">
        <v>0</v>
      </c>
      <c r="F103" s="21">
        <v>0</v>
      </c>
      <c r="G103" s="21">
        <f t="shared" si="11"/>
        <v>0</v>
      </c>
      <c r="H103" s="21">
        <v>0</v>
      </c>
      <c r="I103" s="21">
        <f t="shared" si="12"/>
        <v>0</v>
      </c>
      <c r="J103" s="21">
        <f t="shared" si="14"/>
        <v>0</v>
      </c>
      <c r="K103" s="21">
        <v>0</v>
      </c>
      <c r="L103" s="21">
        <v>0</v>
      </c>
      <c r="M103" s="21">
        <v>0</v>
      </c>
      <c r="N103" s="22" t="e">
        <f t="shared" si="9"/>
        <v>#DIV/0!</v>
      </c>
      <c r="O103" s="22" t="e">
        <f t="shared" si="10"/>
        <v>#DIV/0!</v>
      </c>
    </row>
    <row r="104" spans="1:15" ht="67.5" x14ac:dyDescent="0.25">
      <c r="A104" s="18" t="s">
        <v>78</v>
      </c>
      <c r="B104" s="19" t="s">
        <v>70</v>
      </c>
      <c r="C104" s="20" t="s">
        <v>19</v>
      </c>
      <c r="D104" s="18" t="s">
        <v>71</v>
      </c>
      <c r="E104" s="21">
        <v>3090000</v>
      </c>
      <c r="F104" s="21">
        <v>0</v>
      </c>
      <c r="G104" s="21">
        <f t="shared" si="11"/>
        <v>3090000</v>
      </c>
      <c r="H104" s="21">
        <v>0</v>
      </c>
      <c r="I104" s="21">
        <f t="shared" si="12"/>
        <v>0</v>
      </c>
      <c r="J104" s="21">
        <f t="shared" si="14"/>
        <v>3090000</v>
      </c>
      <c r="K104" s="21">
        <v>0</v>
      </c>
      <c r="L104" s="21">
        <v>0</v>
      </c>
      <c r="M104" s="21">
        <v>0</v>
      </c>
      <c r="N104" s="22">
        <f t="shared" si="9"/>
        <v>0</v>
      </c>
      <c r="O104" s="22">
        <f t="shared" si="10"/>
        <v>0</v>
      </c>
    </row>
    <row r="105" spans="1:15" ht="67.5" x14ac:dyDescent="0.25">
      <c r="A105" s="23" t="s">
        <v>78</v>
      </c>
      <c r="B105" s="24" t="s">
        <v>72</v>
      </c>
      <c r="C105" s="25" t="s">
        <v>42</v>
      </c>
      <c r="D105" s="23" t="s">
        <v>73</v>
      </c>
      <c r="E105" s="21">
        <v>105869941</v>
      </c>
      <c r="F105" s="21">
        <v>0</v>
      </c>
      <c r="G105" s="21">
        <f t="shared" si="11"/>
        <v>105869941</v>
      </c>
      <c r="H105" s="21">
        <v>105869941</v>
      </c>
      <c r="I105" s="21">
        <f t="shared" si="12"/>
        <v>0</v>
      </c>
      <c r="J105" s="21">
        <f t="shared" si="14"/>
        <v>0</v>
      </c>
      <c r="K105" s="21">
        <v>105869941</v>
      </c>
      <c r="L105" s="21">
        <v>105869941</v>
      </c>
      <c r="M105" s="21">
        <v>102003510</v>
      </c>
      <c r="N105" s="22">
        <f t="shared" si="9"/>
        <v>1</v>
      </c>
      <c r="O105" s="22">
        <f t="shared" si="10"/>
        <v>1</v>
      </c>
    </row>
    <row r="106" spans="1:15" ht="20.100000000000001" customHeight="1" x14ac:dyDescent="0.25">
      <c r="A106" s="61" t="s">
        <v>116</v>
      </c>
      <c r="B106" s="28"/>
      <c r="C106" s="29"/>
      <c r="D106" s="30"/>
      <c r="E106" s="31">
        <f>E85+E86+E87+E88+E89+E90+E91+E92+E93+E94+E95+E96+E97+E98+E99+E100+E101+E102+E103+E104+E105</f>
        <v>330733618044</v>
      </c>
      <c r="F106" s="31">
        <f t="shared" ref="F106:M106" si="15">F85+F86+F87+F88+F89+F90+F91+F92+F93+F94+F95+F96+F97+F98+F99+F100+F101+F102+F103+F104+F105</f>
        <v>0</v>
      </c>
      <c r="G106" s="31">
        <f t="shared" si="15"/>
        <v>330733618044</v>
      </c>
      <c r="H106" s="31">
        <f t="shared" si="15"/>
        <v>327985252176.71997</v>
      </c>
      <c r="I106" s="31">
        <f t="shared" si="15"/>
        <v>0</v>
      </c>
      <c r="J106" s="31">
        <f t="shared" si="15"/>
        <v>2748365867.2799911</v>
      </c>
      <c r="K106" s="31">
        <f t="shared" si="15"/>
        <v>327985252176.71997</v>
      </c>
      <c r="L106" s="31">
        <f t="shared" si="15"/>
        <v>326026507065.71997</v>
      </c>
      <c r="M106" s="31">
        <f t="shared" si="15"/>
        <v>319506805256.71997</v>
      </c>
      <c r="N106" s="32">
        <f t="shared" si="9"/>
        <v>0.99169009221519655</v>
      </c>
      <c r="O106" s="32">
        <f t="shared" si="10"/>
        <v>0.98576766702424001</v>
      </c>
    </row>
    <row r="107" spans="1:15" ht="22.5" x14ac:dyDescent="0.25">
      <c r="A107" s="13" t="s">
        <v>79</v>
      </c>
      <c r="B107" s="14" t="s">
        <v>33</v>
      </c>
      <c r="C107" s="15" t="s">
        <v>19</v>
      </c>
      <c r="D107" s="13" t="s">
        <v>34</v>
      </c>
      <c r="E107" s="21">
        <v>87895006</v>
      </c>
      <c r="F107" s="21">
        <v>0</v>
      </c>
      <c r="G107" s="21">
        <f t="shared" si="11"/>
        <v>87895006</v>
      </c>
      <c r="H107" s="21">
        <v>43345037</v>
      </c>
      <c r="I107" s="21">
        <f t="shared" si="12"/>
        <v>0</v>
      </c>
      <c r="J107" s="21">
        <f>G107-H107</f>
        <v>44549969</v>
      </c>
      <c r="K107" s="21">
        <v>43345037</v>
      </c>
      <c r="L107" s="21">
        <v>43147359</v>
      </c>
      <c r="M107" s="21">
        <v>43147359</v>
      </c>
      <c r="N107" s="22">
        <f t="shared" si="9"/>
        <v>0.4931456173971932</v>
      </c>
      <c r="O107" s="22">
        <f t="shared" si="10"/>
        <v>0.49089659314660039</v>
      </c>
    </row>
    <row r="108" spans="1:15" ht="22.5" x14ac:dyDescent="0.25">
      <c r="A108" s="18" t="s">
        <v>79</v>
      </c>
      <c r="B108" s="19" t="s">
        <v>35</v>
      </c>
      <c r="C108" s="20" t="s">
        <v>19</v>
      </c>
      <c r="D108" s="18" t="s">
        <v>36</v>
      </c>
      <c r="E108" s="21">
        <v>152822469</v>
      </c>
      <c r="F108" s="21">
        <v>0</v>
      </c>
      <c r="G108" s="21">
        <f t="shared" si="11"/>
        <v>152822469</v>
      </c>
      <c r="H108" s="21">
        <v>149216013</v>
      </c>
      <c r="I108" s="21">
        <f t="shared" si="12"/>
        <v>0</v>
      </c>
      <c r="J108" s="21">
        <f t="shared" ref="J108:J124" si="16">G108-H108</f>
        <v>3606456</v>
      </c>
      <c r="K108" s="21">
        <v>149216013</v>
      </c>
      <c r="L108" s="21">
        <v>144260617</v>
      </c>
      <c r="M108" s="21">
        <v>116189897</v>
      </c>
      <c r="N108" s="22">
        <f t="shared" si="9"/>
        <v>0.97640100946150787</v>
      </c>
      <c r="O108" s="22">
        <f t="shared" si="10"/>
        <v>0.94397517553521526</v>
      </c>
    </row>
    <row r="109" spans="1:15" ht="67.5" x14ac:dyDescent="0.25">
      <c r="A109" s="18" t="s">
        <v>79</v>
      </c>
      <c r="B109" s="19" t="s">
        <v>50</v>
      </c>
      <c r="C109" s="20" t="s">
        <v>19</v>
      </c>
      <c r="D109" s="18" t="s">
        <v>51</v>
      </c>
      <c r="E109" s="21">
        <v>878371384</v>
      </c>
      <c r="F109" s="21">
        <v>0</v>
      </c>
      <c r="G109" s="21">
        <f t="shared" si="11"/>
        <v>878371384</v>
      </c>
      <c r="H109" s="21">
        <v>842293962</v>
      </c>
      <c r="I109" s="21">
        <f t="shared" si="12"/>
        <v>0</v>
      </c>
      <c r="J109" s="21">
        <f t="shared" si="16"/>
        <v>36077422</v>
      </c>
      <c r="K109" s="21">
        <v>842293962</v>
      </c>
      <c r="L109" s="21">
        <v>841373506</v>
      </c>
      <c r="M109" s="21">
        <v>714361298</v>
      </c>
      <c r="N109" s="22">
        <f t="shared" si="9"/>
        <v>0.95892691558813348</v>
      </c>
      <c r="O109" s="22">
        <f t="shared" si="10"/>
        <v>0.95787900348994071</v>
      </c>
    </row>
    <row r="110" spans="1:15" ht="45" x14ac:dyDescent="0.25">
      <c r="A110" s="18" t="s">
        <v>79</v>
      </c>
      <c r="B110" s="19" t="s">
        <v>52</v>
      </c>
      <c r="C110" s="20" t="s">
        <v>19</v>
      </c>
      <c r="D110" s="18" t="s">
        <v>53</v>
      </c>
      <c r="E110" s="21">
        <v>117076312</v>
      </c>
      <c r="F110" s="21">
        <v>0</v>
      </c>
      <c r="G110" s="21">
        <f t="shared" si="11"/>
        <v>117076312</v>
      </c>
      <c r="H110" s="21">
        <v>116715622</v>
      </c>
      <c r="I110" s="21">
        <f t="shared" si="12"/>
        <v>0</v>
      </c>
      <c r="J110" s="21">
        <f t="shared" si="16"/>
        <v>360690</v>
      </c>
      <c r="K110" s="21">
        <v>116715622</v>
      </c>
      <c r="L110" s="21">
        <v>116715602</v>
      </c>
      <c r="M110" s="21">
        <v>114942191</v>
      </c>
      <c r="N110" s="22">
        <f t="shared" si="9"/>
        <v>0.99691918891329612</v>
      </c>
      <c r="O110" s="22">
        <f t="shared" si="10"/>
        <v>0.99691901808454642</v>
      </c>
    </row>
    <row r="111" spans="1:15" ht="56.25" x14ac:dyDescent="0.25">
      <c r="A111" s="18" t="s">
        <v>79</v>
      </c>
      <c r="B111" s="19" t="s">
        <v>54</v>
      </c>
      <c r="C111" s="20" t="s">
        <v>19</v>
      </c>
      <c r="D111" s="18" t="s">
        <v>55</v>
      </c>
      <c r="E111" s="21">
        <v>834662322</v>
      </c>
      <c r="F111" s="21">
        <v>0</v>
      </c>
      <c r="G111" s="21">
        <f t="shared" si="11"/>
        <v>834662322</v>
      </c>
      <c r="H111" s="21">
        <v>777800522</v>
      </c>
      <c r="I111" s="21">
        <f t="shared" si="12"/>
        <v>0</v>
      </c>
      <c r="J111" s="21">
        <f t="shared" si="16"/>
        <v>56861800</v>
      </c>
      <c r="K111" s="21">
        <v>777800522</v>
      </c>
      <c r="L111" s="21">
        <v>755443106</v>
      </c>
      <c r="M111" s="21">
        <v>747066967</v>
      </c>
      <c r="N111" s="22">
        <f t="shared" si="9"/>
        <v>0.93187448564378828</v>
      </c>
      <c r="O111" s="22">
        <f t="shared" si="10"/>
        <v>0.90508830468089585</v>
      </c>
    </row>
    <row r="112" spans="1:15" ht="22.5" x14ac:dyDescent="0.25">
      <c r="A112" s="18" t="s">
        <v>79</v>
      </c>
      <c r="B112" s="19" t="s">
        <v>59</v>
      </c>
      <c r="C112" s="20" t="s">
        <v>60</v>
      </c>
      <c r="D112" s="18" t="s">
        <v>61</v>
      </c>
      <c r="E112" s="21">
        <v>5964192</v>
      </c>
      <c r="F112" s="21">
        <v>0</v>
      </c>
      <c r="G112" s="21">
        <f t="shared" si="11"/>
        <v>5964192</v>
      </c>
      <c r="H112" s="21">
        <v>5964192</v>
      </c>
      <c r="I112" s="21">
        <f t="shared" si="12"/>
        <v>0</v>
      </c>
      <c r="J112" s="21">
        <f t="shared" si="16"/>
        <v>0</v>
      </c>
      <c r="K112" s="21">
        <v>5964192</v>
      </c>
      <c r="L112" s="21">
        <v>5964192</v>
      </c>
      <c r="M112" s="21">
        <v>5964192</v>
      </c>
      <c r="N112" s="22">
        <f t="shared" si="9"/>
        <v>1</v>
      </c>
      <c r="O112" s="22">
        <f t="shared" si="10"/>
        <v>1</v>
      </c>
    </row>
    <row r="113" spans="1:15" ht="22.5" x14ac:dyDescent="0.25">
      <c r="A113" s="18" t="s">
        <v>79</v>
      </c>
      <c r="B113" s="19" t="s">
        <v>59</v>
      </c>
      <c r="C113" s="20" t="s">
        <v>42</v>
      </c>
      <c r="D113" s="18" t="s">
        <v>61</v>
      </c>
      <c r="E113" s="21">
        <v>73138578542</v>
      </c>
      <c r="F113" s="21">
        <v>0</v>
      </c>
      <c r="G113" s="21">
        <f t="shared" si="11"/>
        <v>73138578542</v>
      </c>
      <c r="H113" s="21">
        <v>73138578542</v>
      </c>
      <c r="I113" s="21">
        <f t="shared" si="12"/>
        <v>0</v>
      </c>
      <c r="J113" s="21">
        <f t="shared" si="16"/>
        <v>0</v>
      </c>
      <c r="K113" s="21">
        <v>73138578542</v>
      </c>
      <c r="L113" s="21">
        <v>72851722907</v>
      </c>
      <c r="M113" s="21">
        <v>72654838298</v>
      </c>
      <c r="N113" s="22">
        <f t="shared" si="9"/>
        <v>1</v>
      </c>
      <c r="O113" s="22">
        <f t="shared" si="10"/>
        <v>0.99607791618707398</v>
      </c>
    </row>
    <row r="114" spans="1:15" ht="22.5" x14ac:dyDescent="0.25">
      <c r="A114" s="18" t="s">
        <v>79</v>
      </c>
      <c r="B114" s="19" t="s">
        <v>59</v>
      </c>
      <c r="C114" s="20" t="s">
        <v>57</v>
      </c>
      <c r="D114" s="18" t="s">
        <v>61</v>
      </c>
      <c r="E114" s="21">
        <v>70602105277</v>
      </c>
      <c r="F114" s="21">
        <v>0</v>
      </c>
      <c r="G114" s="21">
        <f t="shared" si="11"/>
        <v>70602105277</v>
      </c>
      <c r="H114" s="21">
        <v>70602105277</v>
      </c>
      <c r="I114" s="21">
        <f t="shared" si="12"/>
        <v>0</v>
      </c>
      <c r="J114" s="21">
        <f t="shared" si="16"/>
        <v>0</v>
      </c>
      <c r="K114" s="21">
        <v>70602105277</v>
      </c>
      <c r="L114" s="21">
        <v>70381879731</v>
      </c>
      <c r="M114" s="21">
        <v>69208818579</v>
      </c>
      <c r="N114" s="22">
        <f t="shared" si="9"/>
        <v>1</v>
      </c>
      <c r="O114" s="22">
        <f t="shared" si="10"/>
        <v>0.99688075100401086</v>
      </c>
    </row>
    <row r="115" spans="1:15" ht="22.5" x14ac:dyDescent="0.25">
      <c r="A115" s="18" t="s">
        <v>79</v>
      </c>
      <c r="B115" s="19" t="s">
        <v>59</v>
      </c>
      <c r="C115" s="20" t="s">
        <v>63</v>
      </c>
      <c r="D115" s="18" t="s">
        <v>61</v>
      </c>
      <c r="E115" s="21">
        <v>11793500510</v>
      </c>
      <c r="F115" s="21">
        <v>0</v>
      </c>
      <c r="G115" s="21">
        <f t="shared" si="11"/>
        <v>11793500510</v>
      </c>
      <c r="H115" s="21">
        <v>11793500510</v>
      </c>
      <c r="I115" s="21">
        <f t="shared" si="12"/>
        <v>0</v>
      </c>
      <c r="J115" s="21">
        <f t="shared" si="16"/>
        <v>0</v>
      </c>
      <c r="K115" s="21">
        <v>11793500510</v>
      </c>
      <c r="L115" s="21">
        <v>11768381054</v>
      </c>
      <c r="M115" s="21">
        <v>11746456754</v>
      </c>
      <c r="N115" s="22">
        <f t="shared" si="9"/>
        <v>1</v>
      </c>
      <c r="O115" s="22">
        <f t="shared" si="10"/>
        <v>0.99787005936204431</v>
      </c>
    </row>
    <row r="116" spans="1:15" ht="22.5" x14ac:dyDescent="0.25">
      <c r="A116" s="18" t="s">
        <v>79</v>
      </c>
      <c r="B116" s="19" t="s">
        <v>59</v>
      </c>
      <c r="C116" s="20" t="s">
        <v>19</v>
      </c>
      <c r="D116" s="18" t="s">
        <v>61</v>
      </c>
      <c r="E116" s="21">
        <v>2009598089</v>
      </c>
      <c r="F116" s="21">
        <v>0</v>
      </c>
      <c r="G116" s="21">
        <f t="shared" si="11"/>
        <v>2009598089</v>
      </c>
      <c r="H116" s="21">
        <v>2001761625</v>
      </c>
      <c r="I116" s="21">
        <f t="shared" si="12"/>
        <v>0</v>
      </c>
      <c r="J116" s="21">
        <f t="shared" si="16"/>
        <v>7836464</v>
      </c>
      <c r="K116" s="21">
        <v>2001761625</v>
      </c>
      <c r="L116" s="21">
        <v>1934631445</v>
      </c>
      <c r="M116" s="21">
        <v>1919511062</v>
      </c>
      <c r="N116" s="22">
        <f t="shared" si="9"/>
        <v>0.99610048196059964</v>
      </c>
      <c r="O116" s="22">
        <f t="shared" si="10"/>
        <v>0.96269570298143337</v>
      </c>
    </row>
    <row r="117" spans="1:15" ht="33.75" x14ac:dyDescent="0.25">
      <c r="A117" s="18" t="s">
        <v>79</v>
      </c>
      <c r="B117" s="19" t="s">
        <v>64</v>
      </c>
      <c r="C117" s="20" t="s">
        <v>57</v>
      </c>
      <c r="D117" s="18" t="s">
        <v>65</v>
      </c>
      <c r="E117" s="21">
        <v>2590918778</v>
      </c>
      <c r="F117" s="21">
        <v>0</v>
      </c>
      <c r="G117" s="21">
        <f t="shared" si="11"/>
        <v>2590918778</v>
      </c>
      <c r="H117" s="21">
        <v>2588590100</v>
      </c>
      <c r="I117" s="21">
        <f t="shared" si="12"/>
        <v>0</v>
      </c>
      <c r="J117" s="21">
        <f t="shared" si="16"/>
        <v>2328678</v>
      </c>
      <c r="K117" s="21">
        <v>2588590100</v>
      </c>
      <c r="L117" s="21">
        <v>2588311789</v>
      </c>
      <c r="M117" s="21">
        <v>1877330959</v>
      </c>
      <c r="N117" s="22">
        <f t="shared" si="9"/>
        <v>0.99910121536044538</v>
      </c>
      <c r="O117" s="22">
        <f t="shared" si="10"/>
        <v>0.99899379748136585</v>
      </c>
    </row>
    <row r="118" spans="1:15" ht="56.25" x14ac:dyDescent="0.25">
      <c r="A118" s="18" t="s">
        <v>79</v>
      </c>
      <c r="B118" s="19" t="s">
        <v>66</v>
      </c>
      <c r="C118" s="20" t="s">
        <v>57</v>
      </c>
      <c r="D118" s="18" t="s">
        <v>67</v>
      </c>
      <c r="E118" s="21">
        <v>13857330377</v>
      </c>
      <c r="F118" s="21">
        <v>0</v>
      </c>
      <c r="G118" s="21">
        <f t="shared" si="11"/>
        <v>13857330377</v>
      </c>
      <c r="H118" s="21">
        <v>13819279962</v>
      </c>
      <c r="I118" s="21">
        <f t="shared" si="12"/>
        <v>0</v>
      </c>
      <c r="J118" s="21">
        <f t="shared" si="16"/>
        <v>38050415</v>
      </c>
      <c r="K118" s="21">
        <v>13819279962</v>
      </c>
      <c r="L118" s="21">
        <v>13396076148</v>
      </c>
      <c r="M118" s="21">
        <v>12543726522</v>
      </c>
      <c r="N118" s="22">
        <f t="shared" si="9"/>
        <v>0.9972541309209777</v>
      </c>
      <c r="O118" s="22">
        <f t="shared" si="10"/>
        <v>0.96671406277751903</v>
      </c>
    </row>
    <row r="119" spans="1:15" ht="56.25" x14ac:dyDescent="0.25">
      <c r="A119" s="18" t="s">
        <v>79</v>
      </c>
      <c r="B119" s="19" t="s">
        <v>66</v>
      </c>
      <c r="C119" s="20" t="s">
        <v>19</v>
      </c>
      <c r="D119" s="18" t="s">
        <v>67</v>
      </c>
      <c r="E119" s="21">
        <v>2813508872</v>
      </c>
      <c r="F119" s="21">
        <v>0</v>
      </c>
      <c r="G119" s="21">
        <f t="shared" si="11"/>
        <v>2813508872</v>
      </c>
      <c r="H119" s="21">
        <v>2790504747</v>
      </c>
      <c r="I119" s="21">
        <f t="shared" si="12"/>
        <v>0</v>
      </c>
      <c r="J119" s="21">
        <f t="shared" si="16"/>
        <v>23004125</v>
      </c>
      <c r="K119" s="21">
        <v>2790504747</v>
      </c>
      <c r="L119" s="21">
        <v>2722711770</v>
      </c>
      <c r="M119" s="21">
        <v>2608875202</v>
      </c>
      <c r="N119" s="22">
        <f t="shared" si="9"/>
        <v>0.99182368848062408</v>
      </c>
      <c r="O119" s="22">
        <f t="shared" si="10"/>
        <v>0.96772816218793145</v>
      </c>
    </row>
    <row r="120" spans="1:15" ht="56.25" x14ac:dyDescent="0.25">
      <c r="A120" s="18" t="s">
        <v>79</v>
      </c>
      <c r="B120" s="19" t="s">
        <v>68</v>
      </c>
      <c r="C120" s="20" t="s">
        <v>57</v>
      </c>
      <c r="D120" s="18" t="s">
        <v>69</v>
      </c>
      <c r="E120" s="21">
        <v>1107594892</v>
      </c>
      <c r="F120" s="21">
        <v>0</v>
      </c>
      <c r="G120" s="21">
        <f t="shared" si="11"/>
        <v>1107594892</v>
      </c>
      <c r="H120" s="21">
        <v>952482382</v>
      </c>
      <c r="I120" s="21">
        <f t="shared" si="12"/>
        <v>0</v>
      </c>
      <c r="J120" s="21">
        <f t="shared" si="16"/>
        <v>155112510</v>
      </c>
      <c r="K120" s="21">
        <v>952482382</v>
      </c>
      <c r="L120" s="21">
        <v>789089356</v>
      </c>
      <c r="M120" s="21">
        <v>566794268</v>
      </c>
      <c r="N120" s="22">
        <f t="shared" si="9"/>
        <v>0.85995555674700597</v>
      </c>
      <c r="O120" s="22">
        <f t="shared" si="10"/>
        <v>0.71243499017509015</v>
      </c>
    </row>
    <row r="121" spans="1:15" ht="56.25" x14ac:dyDescent="0.25">
      <c r="A121" s="18" t="s">
        <v>79</v>
      </c>
      <c r="B121" s="19" t="s">
        <v>68</v>
      </c>
      <c r="C121" s="20" t="s">
        <v>19</v>
      </c>
      <c r="D121" s="18" t="s">
        <v>69</v>
      </c>
      <c r="E121" s="21">
        <v>1231352125</v>
      </c>
      <c r="F121" s="21">
        <v>0</v>
      </c>
      <c r="G121" s="21">
        <f t="shared" si="11"/>
        <v>1231352125</v>
      </c>
      <c r="H121" s="21">
        <v>1168951472</v>
      </c>
      <c r="I121" s="21">
        <f t="shared" si="12"/>
        <v>0</v>
      </c>
      <c r="J121" s="21">
        <f t="shared" si="16"/>
        <v>62400653</v>
      </c>
      <c r="K121" s="21">
        <v>1168951472</v>
      </c>
      <c r="L121" s="21">
        <v>917584306</v>
      </c>
      <c r="M121" s="21">
        <v>774461610</v>
      </c>
      <c r="N121" s="22">
        <f t="shared" si="9"/>
        <v>0.94932346992132732</v>
      </c>
      <c r="O121" s="22">
        <f t="shared" si="10"/>
        <v>0.74518432816283153</v>
      </c>
    </row>
    <row r="122" spans="1:15" ht="67.5" x14ac:dyDescent="0.25">
      <c r="A122" s="18" t="s">
        <v>79</v>
      </c>
      <c r="B122" s="19" t="s">
        <v>70</v>
      </c>
      <c r="C122" s="20" t="s">
        <v>57</v>
      </c>
      <c r="D122" s="18" t="s">
        <v>71</v>
      </c>
      <c r="E122" s="21">
        <v>111210695</v>
      </c>
      <c r="F122" s="21">
        <v>0</v>
      </c>
      <c r="G122" s="21">
        <f t="shared" si="11"/>
        <v>111210695</v>
      </c>
      <c r="H122" s="21">
        <v>111210695</v>
      </c>
      <c r="I122" s="21">
        <f t="shared" si="12"/>
        <v>0</v>
      </c>
      <c r="J122" s="21">
        <f t="shared" si="16"/>
        <v>0</v>
      </c>
      <c r="K122" s="21">
        <v>111210695</v>
      </c>
      <c r="L122" s="21">
        <v>108467873</v>
      </c>
      <c r="M122" s="21">
        <v>108467873</v>
      </c>
      <c r="N122" s="22">
        <f t="shared" si="9"/>
        <v>1</v>
      </c>
      <c r="O122" s="22">
        <f t="shared" si="10"/>
        <v>0.97533670660002625</v>
      </c>
    </row>
    <row r="123" spans="1:15" ht="67.5" x14ac:dyDescent="0.25">
      <c r="A123" s="18" t="s">
        <v>79</v>
      </c>
      <c r="B123" s="19" t="s">
        <v>70</v>
      </c>
      <c r="C123" s="20" t="s">
        <v>19</v>
      </c>
      <c r="D123" s="18" t="s">
        <v>71</v>
      </c>
      <c r="E123" s="21">
        <v>5732521541</v>
      </c>
      <c r="F123" s="21">
        <v>0</v>
      </c>
      <c r="G123" s="21">
        <f t="shared" si="11"/>
        <v>5732521541</v>
      </c>
      <c r="H123" s="21">
        <v>5732521540</v>
      </c>
      <c r="I123" s="21">
        <f t="shared" si="12"/>
        <v>0</v>
      </c>
      <c r="J123" s="21">
        <f t="shared" si="16"/>
        <v>1</v>
      </c>
      <c r="K123" s="21">
        <v>5732521540</v>
      </c>
      <c r="L123" s="21">
        <v>5121639112</v>
      </c>
      <c r="M123" s="21">
        <v>4955510070</v>
      </c>
      <c r="N123" s="22">
        <f t="shared" si="9"/>
        <v>0.99999999982555665</v>
      </c>
      <c r="O123" s="22">
        <f t="shared" si="10"/>
        <v>0.89343565050198914</v>
      </c>
    </row>
    <row r="124" spans="1:15" ht="67.5" x14ac:dyDescent="0.25">
      <c r="A124" s="23" t="s">
        <v>79</v>
      </c>
      <c r="B124" s="24" t="s">
        <v>72</v>
      </c>
      <c r="C124" s="25" t="s">
        <v>42</v>
      </c>
      <c r="D124" s="23" t="s">
        <v>73</v>
      </c>
      <c r="E124" s="21">
        <v>23198593</v>
      </c>
      <c r="F124" s="21">
        <v>0</v>
      </c>
      <c r="G124" s="21">
        <f t="shared" si="11"/>
        <v>23198593</v>
      </c>
      <c r="H124" s="21">
        <v>23198593</v>
      </c>
      <c r="I124" s="21">
        <f t="shared" si="12"/>
        <v>0</v>
      </c>
      <c r="J124" s="21">
        <f t="shared" si="16"/>
        <v>0</v>
      </c>
      <c r="K124" s="21">
        <v>23198593</v>
      </c>
      <c r="L124" s="21">
        <v>18558874</v>
      </c>
      <c r="M124" s="21">
        <v>18558874</v>
      </c>
      <c r="N124" s="22">
        <f t="shared" si="9"/>
        <v>1</v>
      </c>
      <c r="O124" s="22">
        <f t="shared" si="10"/>
        <v>0.799999982757575</v>
      </c>
    </row>
    <row r="125" spans="1:15" ht="20.100000000000001" customHeight="1" x14ac:dyDescent="0.25">
      <c r="A125" s="61" t="s">
        <v>117</v>
      </c>
      <c r="B125" s="28"/>
      <c r="C125" s="29"/>
      <c r="D125" s="30"/>
      <c r="E125" s="31">
        <f>E107+E108+E109+E110+E111+E112+E113+E114+E115+E116+E117+E118+E119+E120+E121+E122+E123+E124</f>
        <v>187088209976</v>
      </c>
      <c r="F125" s="31">
        <f t="shared" ref="F125:M125" si="17">F107+F108+F109+F110+F111+F112+F113+F114+F115+F116+F117+F118+F119+F120+F121+F122+F123+F124</f>
        <v>0</v>
      </c>
      <c r="G125" s="31">
        <f t="shared" si="17"/>
        <v>187088209976</v>
      </c>
      <c r="H125" s="31">
        <f t="shared" si="17"/>
        <v>186658020793</v>
      </c>
      <c r="I125" s="31">
        <f t="shared" si="17"/>
        <v>0</v>
      </c>
      <c r="J125" s="31">
        <f t="shared" si="17"/>
        <v>430189183</v>
      </c>
      <c r="K125" s="31">
        <f t="shared" si="17"/>
        <v>186658020793</v>
      </c>
      <c r="L125" s="31">
        <f t="shared" si="17"/>
        <v>184505958747</v>
      </c>
      <c r="M125" s="31">
        <f t="shared" si="17"/>
        <v>180725021975</v>
      </c>
      <c r="N125" s="32">
        <f t="shared" si="9"/>
        <v>0.99770060773442015</v>
      </c>
      <c r="O125" s="32">
        <f t="shared" si="10"/>
        <v>0.98619768060568191</v>
      </c>
    </row>
    <row r="126" spans="1:15" ht="22.5" x14ac:dyDescent="0.25">
      <c r="A126" s="50" t="s">
        <v>80</v>
      </c>
      <c r="B126" s="51" t="s">
        <v>33</v>
      </c>
      <c r="C126" s="52" t="s">
        <v>19</v>
      </c>
      <c r="D126" s="50" t="s">
        <v>34</v>
      </c>
      <c r="E126" s="21">
        <v>57570328</v>
      </c>
      <c r="F126" s="21">
        <v>0</v>
      </c>
      <c r="G126" s="21">
        <f t="shared" si="11"/>
        <v>57570328</v>
      </c>
      <c r="H126" s="59">
        <v>57568128</v>
      </c>
      <c r="I126" s="21">
        <f t="shared" si="12"/>
        <v>0</v>
      </c>
      <c r="J126" s="21">
        <f>G126-H126</f>
        <v>2200</v>
      </c>
      <c r="K126" s="21">
        <v>57568128</v>
      </c>
      <c r="L126" s="21">
        <v>57564133</v>
      </c>
      <c r="M126" s="21">
        <v>57564133</v>
      </c>
      <c r="N126" s="22">
        <f t="shared" si="9"/>
        <v>0.99996178586997109</v>
      </c>
      <c r="O126" s="22">
        <f t="shared" si="10"/>
        <v>0.99989239248385031</v>
      </c>
    </row>
    <row r="127" spans="1:15" ht="22.5" x14ac:dyDescent="0.25">
      <c r="A127" s="33" t="s">
        <v>80</v>
      </c>
      <c r="B127" s="34" t="s">
        <v>35</v>
      </c>
      <c r="C127" s="35" t="s">
        <v>19</v>
      </c>
      <c r="D127" s="33" t="s">
        <v>36</v>
      </c>
      <c r="E127" s="21">
        <v>167757838</v>
      </c>
      <c r="F127" s="21">
        <v>0</v>
      </c>
      <c r="G127" s="21">
        <f t="shared" si="11"/>
        <v>167757838</v>
      </c>
      <c r="H127" s="21">
        <v>157320478</v>
      </c>
      <c r="I127" s="21">
        <f t="shared" si="12"/>
        <v>0</v>
      </c>
      <c r="J127" s="21">
        <f t="shared" ref="J127:J143" si="18">G127-H127</f>
        <v>10437360</v>
      </c>
      <c r="K127" s="21">
        <v>157320478</v>
      </c>
      <c r="L127" s="21">
        <v>148188133</v>
      </c>
      <c r="M127" s="21">
        <v>142518748</v>
      </c>
      <c r="N127" s="22">
        <f t="shared" si="9"/>
        <v>0.93778317529342503</v>
      </c>
      <c r="O127" s="22">
        <f t="shared" si="10"/>
        <v>0.88334551021097452</v>
      </c>
    </row>
    <row r="128" spans="1:15" ht="22.5" x14ac:dyDescent="0.25">
      <c r="A128" s="33" t="s">
        <v>80</v>
      </c>
      <c r="B128" s="34" t="s">
        <v>46</v>
      </c>
      <c r="C128" s="35" t="s">
        <v>19</v>
      </c>
      <c r="D128" s="33" t="s">
        <v>47</v>
      </c>
      <c r="E128" s="21">
        <v>128726856</v>
      </c>
      <c r="F128" s="21">
        <v>0</v>
      </c>
      <c r="G128" s="21">
        <f t="shared" si="11"/>
        <v>128726856</v>
      </c>
      <c r="H128" s="21">
        <v>128280052</v>
      </c>
      <c r="I128" s="21">
        <f t="shared" si="12"/>
        <v>0</v>
      </c>
      <c r="J128" s="21">
        <f t="shared" si="18"/>
        <v>446804</v>
      </c>
      <c r="K128" s="21">
        <v>128280052</v>
      </c>
      <c r="L128" s="21">
        <v>128214000</v>
      </c>
      <c r="M128" s="21">
        <v>128214000</v>
      </c>
      <c r="N128" s="22">
        <f t="shared" si="9"/>
        <v>0.99652905373529821</v>
      </c>
      <c r="O128" s="22">
        <f t="shared" si="10"/>
        <v>0.99601593625498008</v>
      </c>
    </row>
    <row r="129" spans="1:15" ht="67.5" x14ac:dyDescent="0.25">
      <c r="A129" s="33" t="s">
        <v>80</v>
      </c>
      <c r="B129" s="34" t="s">
        <v>50</v>
      </c>
      <c r="C129" s="35" t="s">
        <v>19</v>
      </c>
      <c r="D129" s="33" t="s">
        <v>51</v>
      </c>
      <c r="E129" s="21">
        <v>630122835</v>
      </c>
      <c r="F129" s="21">
        <v>0</v>
      </c>
      <c r="G129" s="21">
        <f t="shared" si="11"/>
        <v>630122835</v>
      </c>
      <c r="H129" s="21">
        <v>578203921</v>
      </c>
      <c r="I129" s="21">
        <f t="shared" si="12"/>
        <v>0</v>
      </c>
      <c r="J129" s="21">
        <f t="shared" si="18"/>
        <v>51918914</v>
      </c>
      <c r="K129" s="21">
        <v>578203921</v>
      </c>
      <c r="L129" s="21">
        <v>571591777</v>
      </c>
      <c r="M129" s="21">
        <v>476465506</v>
      </c>
      <c r="N129" s="22">
        <f t="shared" si="9"/>
        <v>0.91760509044240557</v>
      </c>
      <c r="O129" s="22">
        <f t="shared" si="10"/>
        <v>0.907111669742932</v>
      </c>
    </row>
    <row r="130" spans="1:15" ht="45" x14ac:dyDescent="0.25">
      <c r="A130" s="33" t="s">
        <v>80</v>
      </c>
      <c r="B130" s="34" t="s">
        <v>52</v>
      </c>
      <c r="C130" s="35" t="s">
        <v>19</v>
      </c>
      <c r="D130" s="33" t="s">
        <v>53</v>
      </c>
      <c r="E130" s="21">
        <v>77817113</v>
      </c>
      <c r="F130" s="21">
        <v>0</v>
      </c>
      <c r="G130" s="21">
        <f t="shared" si="11"/>
        <v>77817113</v>
      </c>
      <c r="H130" s="21">
        <v>77790426</v>
      </c>
      <c r="I130" s="21">
        <f t="shared" si="12"/>
        <v>0</v>
      </c>
      <c r="J130" s="21">
        <f t="shared" si="18"/>
        <v>26687</v>
      </c>
      <c r="K130" s="21">
        <v>77790426</v>
      </c>
      <c r="L130" s="21">
        <v>77790426</v>
      </c>
      <c r="M130" s="21">
        <v>75434907</v>
      </c>
      <c r="N130" s="22">
        <f t="shared" si="9"/>
        <v>0.99965705486915202</v>
      </c>
      <c r="O130" s="22">
        <f t="shared" si="10"/>
        <v>0.99965705486915202</v>
      </c>
    </row>
    <row r="131" spans="1:15" ht="56.25" x14ac:dyDescent="0.25">
      <c r="A131" s="33" t="s">
        <v>80</v>
      </c>
      <c r="B131" s="34" t="s">
        <v>54</v>
      </c>
      <c r="C131" s="35" t="s">
        <v>19</v>
      </c>
      <c r="D131" s="33" t="s">
        <v>55</v>
      </c>
      <c r="E131" s="21">
        <v>622352078</v>
      </c>
      <c r="F131" s="21">
        <v>0</v>
      </c>
      <c r="G131" s="21">
        <f t="shared" si="11"/>
        <v>622352078</v>
      </c>
      <c r="H131" s="21">
        <v>615886898</v>
      </c>
      <c r="I131" s="21">
        <f t="shared" si="12"/>
        <v>0</v>
      </c>
      <c r="J131" s="21">
        <f t="shared" si="18"/>
        <v>6465180</v>
      </c>
      <c r="K131" s="21">
        <v>615886898</v>
      </c>
      <c r="L131" s="21">
        <v>560442081</v>
      </c>
      <c r="M131" s="21">
        <v>523755959</v>
      </c>
      <c r="N131" s="22">
        <f t="shared" si="9"/>
        <v>0.98961170014764532</v>
      </c>
      <c r="O131" s="22">
        <f t="shared" si="10"/>
        <v>0.90052255115953839</v>
      </c>
    </row>
    <row r="132" spans="1:15" ht="22.5" x14ac:dyDescent="0.25">
      <c r="A132" s="33" t="s">
        <v>80</v>
      </c>
      <c r="B132" s="34" t="s">
        <v>59</v>
      </c>
      <c r="C132" s="35" t="s">
        <v>60</v>
      </c>
      <c r="D132" s="33" t="s">
        <v>61</v>
      </c>
      <c r="E132" s="21">
        <v>18653895</v>
      </c>
      <c r="F132" s="21">
        <v>0</v>
      </c>
      <c r="G132" s="21">
        <f t="shared" si="11"/>
        <v>18653895</v>
      </c>
      <c r="H132" s="21">
        <v>18653895</v>
      </c>
      <c r="I132" s="21">
        <f t="shared" si="12"/>
        <v>0</v>
      </c>
      <c r="J132" s="21">
        <f t="shared" si="18"/>
        <v>0</v>
      </c>
      <c r="K132" s="21">
        <v>18653895</v>
      </c>
      <c r="L132" s="21">
        <v>16894089</v>
      </c>
      <c r="M132" s="21">
        <v>16287561</v>
      </c>
      <c r="N132" s="22">
        <f t="shared" si="9"/>
        <v>1</v>
      </c>
      <c r="O132" s="22">
        <f t="shared" si="10"/>
        <v>0.90566013157037717</v>
      </c>
    </row>
    <row r="133" spans="1:15" ht="22.5" x14ac:dyDescent="0.25">
      <c r="A133" s="33" t="s">
        <v>80</v>
      </c>
      <c r="B133" s="34" t="s">
        <v>59</v>
      </c>
      <c r="C133" s="35" t="s">
        <v>42</v>
      </c>
      <c r="D133" s="33" t="s">
        <v>61</v>
      </c>
      <c r="E133" s="21">
        <v>22526557898</v>
      </c>
      <c r="F133" s="21">
        <v>0</v>
      </c>
      <c r="G133" s="21">
        <f t="shared" si="11"/>
        <v>22526557898</v>
      </c>
      <c r="H133" s="21">
        <v>22490108147</v>
      </c>
      <c r="I133" s="21">
        <f t="shared" si="12"/>
        <v>0</v>
      </c>
      <c r="J133" s="21">
        <f t="shared" si="18"/>
        <v>36449751</v>
      </c>
      <c r="K133" s="21">
        <v>22490108147</v>
      </c>
      <c r="L133" s="21">
        <v>22367029680</v>
      </c>
      <c r="M133" s="21">
        <v>22363649307</v>
      </c>
      <c r="N133" s="22">
        <f t="shared" ref="N133:N196" si="19">K133/E133</f>
        <v>0.99838192096790623</v>
      </c>
      <c r="O133" s="22">
        <f t="shared" ref="O133:O196" si="20">L133/E133</f>
        <v>0.99291821596879815</v>
      </c>
    </row>
    <row r="134" spans="1:15" ht="22.5" x14ac:dyDescent="0.25">
      <c r="A134" s="33" t="s">
        <v>80</v>
      </c>
      <c r="B134" s="34" t="s">
        <v>59</v>
      </c>
      <c r="C134" s="35" t="s">
        <v>57</v>
      </c>
      <c r="D134" s="33" t="s">
        <v>61</v>
      </c>
      <c r="E134" s="21">
        <v>4076060538</v>
      </c>
      <c r="F134" s="21">
        <v>0</v>
      </c>
      <c r="G134" s="21">
        <f t="shared" ref="G134:G197" si="21">E134-F134</f>
        <v>4076060538</v>
      </c>
      <c r="H134" s="21">
        <v>4070342034</v>
      </c>
      <c r="I134" s="21">
        <f t="shared" si="12"/>
        <v>0</v>
      </c>
      <c r="J134" s="21">
        <f t="shared" si="18"/>
        <v>5718504</v>
      </c>
      <c r="K134" s="21">
        <v>4070342034</v>
      </c>
      <c r="L134" s="21">
        <v>4056720614</v>
      </c>
      <c r="M134" s="21">
        <v>4043037856</v>
      </c>
      <c r="N134" s="22">
        <f t="shared" si="19"/>
        <v>0.99859705125900655</v>
      </c>
      <c r="O134" s="22">
        <f t="shared" si="20"/>
        <v>0.99525524122625286</v>
      </c>
    </row>
    <row r="135" spans="1:15" ht="22.5" x14ac:dyDescent="0.25">
      <c r="A135" s="33" t="s">
        <v>80</v>
      </c>
      <c r="B135" s="34" t="s">
        <v>59</v>
      </c>
      <c r="C135" s="35" t="s">
        <v>63</v>
      </c>
      <c r="D135" s="33" t="s">
        <v>61</v>
      </c>
      <c r="E135" s="21">
        <v>7571103073</v>
      </c>
      <c r="F135" s="21">
        <v>0</v>
      </c>
      <c r="G135" s="21">
        <f t="shared" si="21"/>
        <v>7571103073</v>
      </c>
      <c r="H135" s="21">
        <v>7558558862</v>
      </c>
      <c r="I135" s="21">
        <f t="shared" si="12"/>
        <v>0</v>
      </c>
      <c r="J135" s="21">
        <f t="shared" si="18"/>
        <v>12544211</v>
      </c>
      <c r="K135" s="21">
        <v>7558558862</v>
      </c>
      <c r="L135" s="21">
        <v>7465390097</v>
      </c>
      <c r="M135" s="21">
        <v>7465390097</v>
      </c>
      <c r="N135" s="22">
        <f t="shared" si="19"/>
        <v>0.99834314618635489</v>
      </c>
      <c r="O135" s="22">
        <f t="shared" si="20"/>
        <v>0.98603730856907856</v>
      </c>
    </row>
    <row r="136" spans="1:15" ht="22.5" x14ac:dyDescent="0.25">
      <c r="A136" s="33" t="s">
        <v>80</v>
      </c>
      <c r="B136" s="34" t="s">
        <v>59</v>
      </c>
      <c r="C136" s="35" t="s">
        <v>19</v>
      </c>
      <c r="D136" s="33" t="s">
        <v>61</v>
      </c>
      <c r="E136" s="21">
        <v>33667265477</v>
      </c>
      <c r="F136" s="21">
        <v>0</v>
      </c>
      <c r="G136" s="21">
        <f t="shared" si="21"/>
        <v>33667265477</v>
      </c>
      <c r="H136" s="21">
        <v>33164301866</v>
      </c>
      <c r="I136" s="21">
        <f t="shared" si="12"/>
        <v>0</v>
      </c>
      <c r="J136" s="21">
        <f t="shared" si="18"/>
        <v>502963611</v>
      </c>
      <c r="K136" s="21">
        <v>33164301866</v>
      </c>
      <c r="L136" s="21">
        <v>32718990943</v>
      </c>
      <c r="M136" s="21">
        <v>32661630118</v>
      </c>
      <c r="N136" s="22">
        <f t="shared" si="19"/>
        <v>0.985060752518092</v>
      </c>
      <c r="O136" s="22">
        <f t="shared" si="20"/>
        <v>0.97183393065742685</v>
      </c>
    </row>
    <row r="137" spans="1:15" ht="33.75" x14ac:dyDescent="0.25">
      <c r="A137" s="33" t="s">
        <v>80</v>
      </c>
      <c r="B137" s="34" t="s">
        <v>64</v>
      </c>
      <c r="C137" s="35" t="s">
        <v>57</v>
      </c>
      <c r="D137" s="33" t="s">
        <v>65</v>
      </c>
      <c r="E137" s="21">
        <v>1313599097</v>
      </c>
      <c r="F137" s="21">
        <v>0</v>
      </c>
      <c r="G137" s="21">
        <f t="shared" si="21"/>
        <v>1313599097</v>
      </c>
      <c r="H137" s="21">
        <v>1311721977</v>
      </c>
      <c r="I137" s="21">
        <f t="shared" si="12"/>
        <v>0</v>
      </c>
      <c r="J137" s="21">
        <f t="shared" si="18"/>
        <v>1877120</v>
      </c>
      <c r="K137" s="21">
        <v>1311721977</v>
      </c>
      <c r="L137" s="21">
        <v>1308521977</v>
      </c>
      <c r="M137" s="21">
        <v>1307501479</v>
      </c>
      <c r="N137" s="22">
        <f t="shared" si="19"/>
        <v>0.99857100997991932</v>
      </c>
      <c r="O137" s="22">
        <f t="shared" si="20"/>
        <v>0.99613495471213775</v>
      </c>
    </row>
    <row r="138" spans="1:15" ht="56.25" x14ac:dyDescent="0.25">
      <c r="A138" s="33" t="s">
        <v>80</v>
      </c>
      <c r="B138" s="34" t="s">
        <v>66</v>
      </c>
      <c r="C138" s="35" t="s">
        <v>57</v>
      </c>
      <c r="D138" s="33" t="s">
        <v>67</v>
      </c>
      <c r="E138" s="21">
        <v>8443361945</v>
      </c>
      <c r="F138" s="21">
        <v>0</v>
      </c>
      <c r="G138" s="21">
        <f t="shared" si="21"/>
        <v>8443361945</v>
      </c>
      <c r="H138" s="21">
        <v>7878595517</v>
      </c>
      <c r="I138" s="21">
        <f t="shared" si="12"/>
        <v>0</v>
      </c>
      <c r="J138" s="21">
        <f t="shared" si="18"/>
        <v>564766428</v>
      </c>
      <c r="K138" s="21">
        <v>7878595517</v>
      </c>
      <c r="L138" s="21">
        <v>7241567806</v>
      </c>
      <c r="M138" s="21">
        <v>6814587415</v>
      </c>
      <c r="N138" s="22">
        <f t="shared" si="19"/>
        <v>0.93311119058037728</v>
      </c>
      <c r="O138" s="22">
        <f t="shared" si="20"/>
        <v>0.85766402686175502</v>
      </c>
    </row>
    <row r="139" spans="1:15" ht="56.25" x14ac:dyDescent="0.25">
      <c r="A139" s="33" t="s">
        <v>80</v>
      </c>
      <c r="B139" s="34" t="s">
        <v>66</v>
      </c>
      <c r="C139" s="35" t="s">
        <v>19</v>
      </c>
      <c r="D139" s="33" t="s">
        <v>67</v>
      </c>
      <c r="E139" s="21">
        <v>3343373882</v>
      </c>
      <c r="F139" s="21">
        <v>0</v>
      </c>
      <c r="G139" s="21">
        <f t="shared" si="21"/>
        <v>3343373882</v>
      </c>
      <c r="H139" s="21">
        <v>3109629172</v>
      </c>
      <c r="I139" s="21">
        <f t="shared" ref="I139:I205" si="22">H139-K139</f>
        <v>0</v>
      </c>
      <c r="J139" s="21">
        <f t="shared" si="18"/>
        <v>233744710</v>
      </c>
      <c r="K139" s="21">
        <v>3109629172</v>
      </c>
      <c r="L139" s="21">
        <v>3061400362</v>
      </c>
      <c r="M139" s="21">
        <v>3038251092</v>
      </c>
      <c r="N139" s="22">
        <f t="shared" si="19"/>
        <v>0.93008717593373846</v>
      </c>
      <c r="O139" s="22">
        <f t="shared" si="20"/>
        <v>0.91566198398627074</v>
      </c>
    </row>
    <row r="140" spans="1:15" ht="56.25" x14ac:dyDescent="0.25">
      <c r="A140" s="33" t="s">
        <v>80</v>
      </c>
      <c r="B140" s="34" t="s">
        <v>68</v>
      </c>
      <c r="C140" s="35" t="s">
        <v>57</v>
      </c>
      <c r="D140" s="33" t="s">
        <v>69</v>
      </c>
      <c r="E140" s="21">
        <v>980603784</v>
      </c>
      <c r="F140" s="21">
        <v>0</v>
      </c>
      <c r="G140" s="21">
        <f t="shared" si="21"/>
        <v>980603784</v>
      </c>
      <c r="H140" s="21">
        <v>979386770</v>
      </c>
      <c r="I140" s="21">
        <f t="shared" si="22"/>
        <v>0</v>
      </c>
      <c r="J140" s="21">
        <f t="shared" si="18"/>
        <v>1217014</v>
      </c>
      <c r="K140" s="21">
        <v>979386770</v>
      </c>
      <c r="L140" s="21">
        <v>875352669</v>
      </c>
      <c r="M140" s="21">
        <v>866558519</v>
      </c>
      <c r="N140" s="22">
        <f t="shared" si="19"/>
        <v>0.99875891362050873</v>
      </c>
      <c r="O140" s="22">
        <f t="shared" si="20"/>
        <v>0.89266703156022087</v>
      </c>
    </row>
    <row r="141" spans="1:15" ht="56.25" x14ac:dyDescent="0.25">
      <c r="A141" s="33" t="s">
        <v>80</v>
      </c>
      <c r="B141" s="34" t="s">
        <v>68</v>
      </c>
      <c r="C141" s="35" t="s">
        <v>19</v>
      </c>
      <c r="D141" s="33" t="s">
        <v>69</v>
      </c>
      <c r="E141" s="21">
        <v>652380038</v>
      </c>
      <c r="F141" s="21">
        <v>0</v>
      </c>
      <c r="G141" s="21">
        <f t="shared" si="21"/>
        <v>652380038</v>
      </c>
      <c r="H141" s="21">
        <v>560225966</v>
      </c>
      <c r="I141" s="21">
        <f t="shared" si="22"/>
        <v>0</v>
      </c>
      <c r="J141" s="21">
        <f t="shared" si="18"/>
        <v>92154072</v>
      </c>
      <c r="K141" s="21">
        <v>560225966</v>
      </c>
      <c r="L141" s="21">
        <v>344954132</v>
      </c>
      <c r="M141" s="21">
        <v>340730152</v>
      </c>
      <c r="N141" s="22">
        <f t="shared" si="19"/>
        <v>0.85874173544224841</v>
      </c>
      <c r="O141" s="22">
        <f t="shared" si="20"/>
        <v>0.52876254929185929</v>
      </c>
    </row>
    <row r="142" spans="1:15" ht="67.5" x14ac:dyDescent="0.25">
      <c r="A142" s="33" t="s">
        <v>80</v>
      </c>
      <c r="B142" s="34" t="s">
        <v>70</v>
      </c>
      <c r="C142" s="35" t="s">
        <v>57</v>
      </c>
      <c r="D142" s="33" t="s">
        <v>71</v>
      </c>
      <c r="E142" s="21">
        <v>37226414</v>
      </c>
      <c r="F142" s="21">
        <v>0</v>
      </c>
      <c r="G142" s="21">
        <f t="shared" si="21"/>
        <v>37226414</v>
      </c>
      <c r="H142" s="21">
        <v>36850786</v>
      </c>
      <c r="I142" s="21">
        <f t="shared" si="22"/>
        <v>0</v>
      </c>
      <c r="J142" s="21">
        <f t="shared" si="18"/>
        <v>375628</v>
      </c>
      <c r="K142" s="21">
        <v>36850786</v>
      </c>
      <c r="L142" s="21">
        <v>21636100</v>
      </c>
      <c r="M142" s="21">
        <v>20615602</v>
      </c>
      <c r="N142" s="22">
        <f t="shared" si="19"/>
        <v>0.98990963781792141</v>
      </c>
      <c r="O142" s="22">
        <f t="shared" si="20"/>
        <v>0.5812029060870596</v>
      </c>
    </row>
    <row r="143" spans="1:15" ht="67.5" x14ac:dyDescent="0.25">
      <c r="A143" s="53" t="s">
        <v>80</v>
      </c>
      <c r="B143" s="54" t="s">
        <v>70</v>
      </c>
      <c r="C143" s="55" t="s">
        <v>19</v>
      </c>
      <c r="D143" s="53" t="s">
        <v>71</v>
      </c>
      <c r="E143" s="21">
        <v>29160000</v>
      </c>
      <c r="F143" s="21">
        <v>0</v>
      </c>
      <c r="G143" s="21">
        <f t="shared" si="21"/>
        <v>29160000</v>
      </c>
      <c r="H143" s="21">
        <v>19778000</v>
      </c>
      <c r="I143" s="21">
        <f t="shared" si="22"/>
        <v>0</v>
      </c>
      <c r="J143" s="21">
        <f t="shared" si="18"/>
        <v>9382000</v>
      </c>
      <c r="K143" s="21">
        <v>19778000</v>
      </c>
      <c r="L143" s="21">
        <v>19778000</v>
      </c>
      <c r="M143" s="21">
        <v>0</v>
      </c>
      <c r="N143" s="22">
        <f t="shared" si="19"/>
        <v>0.67825788751714677</v>
      </c>
      <c r="O143" s="22">
        <f t="shared" si="20"/>
        <v>0.67825788751714677</v>
      </c>
    </row>
    <row r="144" spans="1:15" ht="20.100000000000001" customHeight="1" x14ac:dyDescent="0.25">
      <c r="A144" s="61" t="s">
        <v>118</v>
      </c>
      <c r="B144" s="28"/>
      <c r="C144" s="29"/>
      <c r="D144" s="30"/>
      <c r="E144" s="31">
        <f>E126+E127+E128+E129+E130+E131+E132+E133+E134+E135+E136+E137+E138+E139+E140+E141+E142+E143</f>
        <v>84343693089</v>
      </c>
      <c r="F144" s="31">
        <f t="shared" ref="F144:M144" si="23">F126+F127+F128+F129+F130+F131+F132+F133+F134+F135+F136+F137+F138+F139+F140+F141+F142+F143</f>
        <v>0</v>
      </c>
      <c r="G144" s="31">
        <f t="shared" si="23"/>
        <v>84343693089</v>
      </c>
      <c r="H144" s="31">
        <f t="shared" si="23"/>
        <v>82813202895</v>
      </c>
      <c r="I144" s="31">
        <f t="shared" si="23"/>
        <v>0</v>
      </c>
      <c r="J144" s="31">
        <f t="shared" si="23"/>
        <v>1530490194</v>
      </c>
      <c r="K144" s="31">
        <f t="shared" si="23"/>
        <v>82813202895</v>
      </c>
      <c r="L144" s="31">
        <f t="shared" si="23"/>
        <v>81042027019</v>
      </c>
      <c r="M144" s="31">
        <f t="shared" si="23"/>
        <v>80342192451</v>
      </c>
      <c r="N144" s="32">
        <f t="shared" si="19"/>
        <v>0.98185412402578798</v>
      </c>
      <c r="O144" s="32">
        <f t="shared" si="20"/>
        <v>0.96085461818092244</v>
      </c>
    </row>
    <row r="145" spans="1:15" ht="22.5" x14ac:dyDescent="0.25">
      <c r="A145" s="13" t="s">
        <v>81</v>
      </c>
      <c r="B145" s="14" t="s">
        <v>33</v>
      </c>
      <c r="C145" s="15" t="s">
        <v>19</v>
      </c>
      <c r="D145" s="13" t="s">
        <v>34</v>
      </c>
      <c r="E145" s="21">
        <v>65539070</v>
      </c>
      <c r="F145" s="21">
        <v>0</v>
      </c>
      <c r="G145" s="21">
        <f t="shared" si="21"/>
        <v>65539070</v>
      </c>
      <c r="H145" s="21">
        <v>64713885.82</v>
      </c>
      <c r="I145" s="21">
        <f t="shared" si="22"/>
        <v>0</v>
      </c>
      <c r="J145" s="21">
        <f>G145-H145</f>
        <v>825184.1799999997</v>
      </c>
      <c r="K145" s="21">
        <v>64713885.82</v>
      </c>
      <c r="L145" s="21">
        <v>64713885.82</v>
      </c>
      <c r="M145" s="21">
        <v>64713885.82</v>
      </c>
      <c r="N145" s="22">
        <f t="shared" si="19"/>
        <v>0.98740927846550153</v>
      </c>
      <c r="O145" s="22">
        <f t="shared" si="20"/>
        <v>0.98740927846550153</v>
      </c>
    </row>
    <row r="146" spans="1:15" ht="22.5" x14ac:dyDescent="0.25">
      <c r="A146" s="18" t="s">
        <v>81</v>
      </c>
      <c r="B146" s="19" t="s">
        <v>35</v>
      </c>
      <c r="C146" s="20" t="s">
        <v>19</v>
      </c>
      <c r="D146" s="18" t="s">
        <v>36</v>
      </c>
      <c r="E146" s="21">
        <v>126309779</v>
      </c>
      <c r="F146" s="21">
        <v>0</v>
      </c>
      <c r="G146" s="21">
        <f t="shared" si="21"/>
        <v>126309779</v>
      </c>
      <c r="H146" s="21">
        <v>116060096.39</v>
      </c>
      <c r="I146" s="21">
        <f t="shared" si="22"/>
        <v>0</v>
      </c>
      <c r="J146" s="21">
        <f t="shared" ref="J146:J163" si="24">G146-H146</f>
        <v>10249682.609999999</v>
      </c>
      <c r="K146" s="21">
        <v>116060096.39</v>
      </c>
      <c r="L146" s="21">
        <v>116060096.39</v>
      </c>
      <c r="M146" s="21">
        <v>114460096.39</v>
      </c>
      <c r="N146" s="22">
        <f t="shared" si="19"/>
        <v>0.91885281811790676</v>
      </c>
      <c r="O146" s="22">
        <f t="shared" si="20"/>
        <v>0.91885281811790676</v>
      </c>
    </row>
    <row r="147" spans="1:15" ht="22.5" x14ac:dyDescent="0.25">
      <c r="A147" s="18" t="s">
        <v>81</v>
      </c>
      <c r="B147" s="19" t="s">
        <v>41</v>
      </c>
      <c r="C147" s="20" t="s">
        <v>19</v>
      </c>
      <c r="D147" s="18" t="s">
        <v>43</v>
      </c>
      <c r="E147" s="21">
        <v>10000000</v>
      </c>
      <c r="F147" s="21">
        <v>0</v>
      </c>
      <c r="G147" s="21">
        <f t="shared" si="21"/>
        <v>10000000</v>
      </c>
      <c r="H147" s="21">
        <v>0</v>
      </c>
      <c r="I147" s="21">
        <f t="shared" si="22"/>
        <v>0</v>
      </c>
      <c r="J147" s="21">
        <f t="shared" si="24"/>
        <v>10000000</v>
      </c>
      <c r="K147" s="21">
        <v>0</v>
      </c>
      <c r="L147" s="21">
        <v>0</v>
      </c>
      <c r="M147" s="21">
        <v>0</v>
      </c>
      <c r="N147" s="22">
        <f t="shared" si="19"/>
        <v>0</v>
      </c>
      <c r="O147" s="22">
        <f t="shared" si="20"/>
        <v>0</v>
      </c>
    </row>
    <row r="148" spans="1:15" ht="67.5" x14ac:dyDescent="0.25">
      <c r="A148" s="18" t="s">
        <v>81</v>
      </c>
      <c r="B148" s="19" t="s">
        <v>50</v>
      </c>
      <c r="C148" s="20" t="s">
        <v>19</v>
      </c>
      <c r="D148" s="18" t="s">
        <v>51</v>
      </c>
      <c r="E148" s="21">
        <v>572011858</v>
      </c>
      <c r="F148" s="21">
        <v>0</v>
      </c>
      <c r="G148" s="21">
        <f t="shared" si="21"/>
        <v>572011858</v>
      </c>
      <c r="H148" s="21">
        <v>531299100.31999999</v>
      </c>
      <c r="I148" s="21">
        <f t="shared" si="22"/>
        <v>0</v>
      </c>
      <c r="J148" s="21">
        <f t="shared" si="24"/>
        <v>40712757.680000007</v>
      </c>
      <c r="K148" s="21">
        <v>531299100.31999999</v>
      </c>
      <c r="L148" s="21">
        <v>531299100.31999999</v>
      </c>
      <c r="M148" s="21">
        <v>502842295.93000001</v>
      </c>
      <c r="N148" s="22">
        <f t="shared" si="19"/>
        <v>0.92882532571553789</v>
      </c>
      <c r="O148" s="22">
        <f t="shared" si="20"/>
        <v>0.92882532571553789</v>
      </c>
    </row>
    <row r="149" spans="1:15" ht="45" x14ac:dyDescent="0.25">
      <c r="A149" s="18" t="s">
        <v>81</v>
      </c>
      <c r="B149" s="19" t="s">
        <v>52</v>
      </c>
      <c r="C149" s="20" t="s">
        <v>19</v>
      </c>
      <c r="D149" s="18" t="s">
        <v>53</v>
      </c>
      <c r="E149" s="21">
        <v>99412498</v>
      </c>
      <c r="F149" s="21">
        <v>0</v>
      </c>
      <c r="G149" s="21">
        <f t="shared" si="21"/>
        <v>99412498</v>
      </c>
      <c r="H149" s="21">
        <v>99412498</v>
      </c>
      <c r="I149" s="21">
        <f t="shared" si="22"/>
        <v>0</v>
      </c>
      <c r="J149" s="21">
        <f t="shared" si="24"/>
        <v>0</v>
      </c>
      <c r="K149" s="21">
        <v>99412498</v>
      </c>
      <c r="L149" s="21">
        <v>99412498</v>
      </c>
      <c r="M149" s="21">
        <v>96508246</v>
      </c>
      <c r="N149" s="22">
        <f t="shared" si="19"/>
        <v>1</v>
      </c>
      <c r="O149" s="22">
        <f t="shared" si="20"/>
        <v>1</v>
      </c>
    </row>
    <row r="150" spans="1:15" ht="56.25" x14ac:dyDescent="0.25">
      <c r="A150" s="18" t="s">
        <v>81</v>
      </c>
      <c r="B150" s="19" t="s">
        <v>54</v>
      </c>
      <c r="C150" s="20" t="s">
        <v>19</v>
      </c>
      <c r="D150" s="18" t="s">
        <v>55</v>
      </c>
      <c r="E150" s="21">
        <v>1357432010</v>
      </c>
      <c r="F150" s="21">
        <v>0</v>
      </c>
      <c r="G150" s="21">
        <f t="shared" si="21"/>
        <v>1357432010</v>
      </c>
      <c r="H150" s="21">
        <v>1351272210</v>
      </c>
      <c r="I150" s="21">
        <f t="shared" si="22"/>
        <v>0</v>
      </c>
      <c r="J150" s="21">
        <f t="shared" si="24"/>
        <v>6159800</v>
      </c>
      <c r="K150" s="21">
        <v>1351272210</v>
      </c>
      <c r="L150" s="21">
        <v>1351272210</v>
      </c>
      <c r="M150" s="21">
        <v>1316298384</v>
      </c>
      <c r="N150" s="22">
        <f t="shared" si="19"/>
        <v>0.99546216683073507</v>
      </c>
      <c r="O150" s="22">
        <f t="shared" si="20"/>
        <v>0.99546216683073507</v>
      </c>
    </row>
    <row r="151" spans="1:15" ht="22.5" x14ac:dyDescent="0.25">
      <c r="A151" s="18" t="s">
        <v>81</v>
      </c>
      <c r="B151" s="19" t="s">
        <v>59</v>
      </c>
      <c r="C151" s="20" t="s">
        <v>42</v>
      </c>
      <c r="D151" s="18" t="s">
        <v>61</v>
      </c>
      <c r="E151" s="21">
        <v>69930931093</v>
      </c>
      <c r="F151" s="21">
        <v>0</v>
      </c>
      <c r="G151" s="21">
        <f t="shared" si="21"/>
        <v>69930931093</v>
      </c>
      <c r="H151" s="21">
        <v>69930117871</v>
      </c>
      <c r="I151" s="21">
        <f t="shared" si="22"/>
        <v>0</v>
      </c>
      <c r="J151" s="21">
        <f t="shared" si="24"/>
        <v>813222</v>
      </c>
      <c r="K151" s="21">
        <v>69930117871</v>
      </c>
      <c r="L151" s="21">
        <v>69930117871</v>
      </c>
      <c r="M151" s="21">
        <v>69830399105</v>
      </c>
      <c r="N151" s="22">
        <f t="shared" si="19"/>
        <v>0.99998837106860594</v>
      </c>
      <c r="O151" s="22">
        <f t="shared" si="20"/>
        <v>0.99998837106860594</v>
      </c>
    </row>
    <row r="152" spans="1:15" ht="22.5" x14ac:dyDescent="0.25">
      <c r="A152" s="18" t="s">
        <v>81</v>
      </c>
      <c r="B152" s="19" t="s">
        <v>59</v>
      </c>
      <c r="C152" s="20" t="s">
        <v>57</v>
      </c>
      <c r="D152" s="18" t="s">
        <v>61</v>
      </c>
      <c r="E152" s="21">
        <v>11004719037</v>
      </c>
      <c r="F152" s="21">
        <v>0</v>
      </c>
      <c r="G152" s="21">
        <f t="shared" si="21"/>
        <v>11004719037</v>
      </c>
      <c r="H152" s="21">
        <v>10892199017</v>
      </c>
      <c r="I152" s="21">
        <f t="shared" si="22"/>
        <v>0</v>
      </c>
      <c r="J152" s="21">
        <f t="shared" si="24"/>
        <v>112520020</v>
      </c>
      <c r="K152" s="21">
        <v>10892199017</v>
      </c>
      <c r="L152" s="21">
        <v>10892199017</v>
      </c>
      <c r="M152" s="21">
        <v>10836274840</v>
      </c>
      <c r="N152" s="22">
        <f t="shared" si="19"/>
        <v>0.9897752937061195</v>
      </c>
      <c r="O152" s="22">
        <f t="shared" si="20"/>
        <v>0.9897752937061195</v>
      </c>
    </row>
    <row r="153" spans="1:15" ht="22.5" x14ac:dyDescent="0.25">
      <c r="A153" s="18" t="s">
        <v>81</v>
      </c>
      <c r="B153" s="19" t="s">
        <v>59</v>
      </c>
      <c r="C153" s="20" t="s">
        <v>62</v>
      </c>
      <c r="D153" s="18" t="s">
        <v>61</v>
      </c>
      <c r="E153" s="21">
        <v>69230400</v>
      </c>
      <c r="F153" s="21">
        <v>0</v>
      </c>
      <c r="G153" s="21">
        <f t="shared" si="21"/>
        <v>69230400</v>
      </c>
      <c r="H153" s="21">
        <v>69230400</v>
      </c>
      <c r="I153" s="21">
        <f t="shared" si="22"/>
        <v>0</v>
      </c>
      <c r="J153" s="21">
        <f t="shared" si="24"/>
        <v>0</v>
      </c>
      <c r="K153" s="21">
        <v>69230400</v>
      </c>
      <c r="L153" s="21">
        <v>69230400</v>
      </c>
      <c r="M153" s="21">
        <v>69230400</v>
      </c>
      <c r="N153" s="22">
        <f t="shared" si="19"/>
        <v>1</v>
      </c>
      <c r="O153" s="22">
        <f t="shared" si="20"/>
        <v>1</v>
      </c>
    </row>
    <row r="154" spans="1:15" ht="22.5" x14ac:dyDescent="0.25">
      <c r="A154" s="18" t="s">
        <v>81</v>
      </c>
      <c r="B154" s="19" t="s">
        <v>59</v>
      </c>
      <c r="C154" s="20" t="s">
        <v>63</v>
      </c>
      <c r="D154" s="18" t="s">
        <v>61</v>
      </c>
      <c r="E154" s="21">
        <v>2769170364</v>
      </c>
      <c r="F154" s="21">
        <v>0</v>
      </c>
      <c r="G154" s="21">
        <f t="shared" si="21"/>
        <v>2769170364</v>
      </c>
      <c r="H154" s="21">
        <v>2768207058</v>
      </c>
      <c r="I154" s="21">
        <f t="shared" si="22"/>
        <v>0</v>
      </c>
      <c r="J154" s="21">
        <f t="shared" si="24"/>
        <v>963306</v>
      </c>
      <c r="K154" s="21">
        <v>2768207058</v>
      </c>
      <c r="L154" s="21">
        <v>2768207058</v>
      </c>
      <c r="M154" s="21">
        <v>2767186561</v>
      </c>
      <c r="N154" s="22">
        <f t="shared" si="19"/>
        <v>0.99965213191195335</v>
      </c>
      <c r="O154" s="22">
        <f t="shared" si="20"/>
        <v>0.99965213191195335</v>
      </c>
    </row>
    <row r="155" spans="1:15" ht="22.5" x14ac:dyDescent="0.25">
      <c r="A155" s="18" t="s">
        <v>81</v>
      </c>
      <c r="B155" s="19" t="s">
        <v>59</v>
      </c>
      <c r="C155" s="20" t="s">
        <v>19</v>
      </c>
      <c r="D155" s="18" t="s">
        <v>61</v>
      </c>
      <c r="E155" s="21">
        <v>288778835</v>
      </c>
      <c r="F155" s="21">
        <v>0</v>
      </c>
      <c r="G155" s="21">
        <f t="shared" si="21"/>
        <v>288778835</v>
      </c>
      <c r="H155" s="21">
        <v>285851572</v>
      </c>
      <c r="I155" s="21">
        <f t="shared" si="22"/>
        <v>0</v>
      </c>
      <c r="J155" s="21">
        <f t="shared" si="24"/>
        <v>2927263</v>
      </c>
      <c r="K155" s="21">
        <v>285851572</v>
      </c>
      <c r="L155" s="21">
        <v>285851572</v>
      </c>
      <c r="M155" s="21">
        <v>267871263</v>
      </c>
      <c r="N155" s="22">
        <f t="shared" si="19"/>
        <v>0.98986330490598451</v>
      </c>
      <c r="O155" s="22">
        <f t="shared" si="20"/>
        <v>0.98986330490598451</v>
      </c>
    </row>
    <row r="156" spans="1:15" ht="33.75" x14ac:dyDescent="0.25">
      <c r="A156" s="18" t="s">
        <v>81</v>
      </c>
      <c r="B156" s="19" t="s">
        <v>64</v>
      </c>
      <c r="C156" s="20" t="s">
        <v>57</v>
      </c>
      <c r="D156" s="18" t="s">
        <v>65</v>
      </c>
      <c r="E156" s="21">
        <v>1811872698</v>
      </c>
      <c r="F156" s="21">
        <v>0</v>
      </c>
      <c r="G156" s="21">
        <f t="shared" si="21"/>
        <v>1811872698</v>
      </c>
      <c r="H156" s="21">
        <v>1806374622</v>
      </c>
      <c r="I156" s="21">
        <f t="shared" si="22"/>
        <v>0</v>
      </c>
      <c r="J156" s="21">
        <f t="shared" si="24"/>
        <v>5498076</v>
      </c>
      <c r="K156" s="21">
        <v>1806374622</v>
      </c>
      <c r="L156" s="21">
        <v>1806374622</v>
      </c>
      <c r="M156" s="21">
        <v>1639737806</v>
      </c>
      <c r="N156" s="22">
        <f t="shared" si="19"/>
        <v>0.99696552853516207</v>
      </c>
      <c r="O156" s="22">
        <f t="shared" si="20"/>
        <v>0.99696552853516207</v>
      </c>
    </row>
    <row r="157" spans="1:15" ht="56.25" x14ac:dyDescent="0.25">
      <c r="A157" s="18" t="s">
        <v>81</v>
      </c>
      <c r="B157" s="19" t="s">
        <v>66</v>
      </c>
      <c r="C157" s="20" t="s">
        <v>57</v>
      </c>
      <c r="D157" s="18" t="s">
        <v>67</v>
      </c>
      <c r="E157" s="21">
        <v>32522020799</v>
      </c>
      <c r="F157" s="21">
        <v>0</v>
      </c>
      <c r="G157" s="21">
        <f t="shared" si="21"/>
        <v>32522020799</v>
      </c>
      <c r="H157" s="21">
        <v>32310287703</v>
      </c>
      <c r="I157" s="21">
        <f t="shared" si="22"/>
        <v>0</v>
      </c>
      <c r="J157" s="21">
        <f t="shared" si="24"/>
        <v>211733096</v>
      </c>
      <c r="K157" s="21">
        <v>32310287703</v>
      </c>
      <c r="L157" s="21">
        <v>32248150736</v>
      </c>
      <c r="M157" s="21">
        <v>30691553562</v>
      </c>
      <c r="N157" s="22">
        <f t="shared" si="19"/>
        <v>0.99348954675022805</v>
      </c>
      <c r="O157" s="22">
        <f t="shared" si="20"/>
        <v>0.9915789346334708</v>
      </c>
    </row>
    <row r="158" spans="1:15" ht="56.25" x14ac:dyDescent="0.25">
      <c r="A158" s="18" t="s">
        <v>81</v>
      </c>
      <c r="B158" s="19" t="s">
        <v>66</v>
      </c>
      <c r="C158" s="20" t="s">
        <v>19</v>
      </c>
      <c r="D158" s="18" t="s">
        <v>67</v>
      </c>
      <c r="E158" s="21">
        <v>4542909459</v>
      </c>
      <c r="F158" s="21">
        <v>0</v>
      </c>
      <c r="G158" s="21">
        <f t="shared" si="21"/>
        <v>4542909459</v>
      </c>
      <c r="H158" s="21">
        <v>4457883641</v>
      </c>
      <c r="I158" s="21">
        <f t="shared" si="22"/>
        <v>0</v>
      </c>
      <c r="J158" s="21">
        <f t="shared" si="24"/>
        <v>85025818</v>
      </c>
      <c r="K158" s="21">
        <v>4457883641</v>
      </c>
      <c r="L158" s="21">
        <v>4457883641</v>
      </c>
      <c r="M158" s="21">
        <v>4417168432</v>
      </c>
      <c r="N158" s="22">
        <f t="shared" si="19"/>
        <v>0.98128384050631812</v>
      </c>
      <c r="O158" s="22">
        <f t="shared" si="20"/>
        <v>0.98128384050631812</v>
      </c>
    </row>
    <row r="159" spans="1:15" ht="56.25" x14ac:dyDescent="0.25">
      <c r="A159" s="18" t="s">
        <v>81</v>
      </c>
      <c r="B159" s="19" t="s">
        <v>68</v>
      </c>
      <c r="C159" s="20" t="s">
        <v>57</v>
      </c>
      <c r="D159" s="18" t="s">
        <v>69</v>
      </c>
      <c r="E159" s="21">
        <v>1522680491</v>
      </c>
      <c r="F159" s="21">
        <v>0</v>
      </c>
      <c r="G159" s="21">
        <f t="shared" si="21"/>
        <v>1522680491</v>
      </c>
      <c r="H159" s="21">
        <v>1391571693</v>
      </c>
      <c r="I159" s="21">
        <f t="shared" si="22"/>
        <v>0</v>
      </c>
      <c r="J159" s="21">
        <f t="shared" si="24"/>
        <v>131108798</v>
      </c>
      <c r="K159" s="21">
        <v>1391571693</v>
      </c>
      <c r="L159" s="21">
        <v>1391571693</v>
      </c>
      <c r="M159" s="21">
        <v>1220217181</v>
      </c>
      <c r="N159" s="22">
        <f t="shared" si="19"/>
        <v>0.91389605450720912</v>
      </c>
      <c r="O159" s="22">
        <f t="shared" si="20"/>
        <v>0.91389605450720912</v>
      </c>
    </row>
    <row r="160" spans="1:15" ht="56.25" x14ac:dyDescent="0.25">
      <c r="A160" s="18" t="s">
        <v>81</v>
      </c>
      <c r="B160" s="19" t="s">
        <v>68</v>
      </c>
      <c r="C160" s="20" t="s">
        <v>19</v>
      </c>
      <c r="D160" s="18" t="s">
        <v>69</v>
      </c>
      <c r="E160" s="21">
        <v>517612428</v>
      </c>
      <c r="F160" s="21">
        <v>0</v>
      </c>
      <c r="G160" s="21">
        <f t="shared" si="21"/>
        <v>517612428</v>
      </c>
      <c r="H160" s="21">
        <v>357659821</v>
      </c>
      <c r="I160" s="21">
        <f t="shared" si="22"/>
        <v>0</v>
      </c>
      <c r="J160" s="21">
        <f t="shared" si="24"/>
        <v>159952607</v>
      </c>
      <c r="K160" s="21">
        <v>357659821</v>
      </c>
      <c r="L160" s="21">
        <v>357659821</v>
      </c>
      <c r="M160" s="21">
        <v>357659821</v>
      </c>
      <c r="N160" s="22">
        <f t="shared" si="19"/>
        <v>0.69097997198784411</v>
      </c>
      <c r="O160" s="22">
        <f t="shared" si="20"/>
        <v>0.69097997198784411</v>
      </c>
    </row>
    <row r="161" spans="1:15" ht="67.5" x14ac:dyDescent="0.25">
      <c r="A161" s="18" t="s">
        <v>81</v>
      </c>
      <c r="B161" s="19" t="s">
        <v>70</v>
      </c>
      <c r="C161" s="20" t="s">
        <v>57</v>
      </c>
      <c r="D161" s="18" t="s">
        <v>71</v>
      </c>
      <c r="E161" s="21">
        <v>354035445</v>
      </c>
      <c r="F161" s="21">
        <v>0</v>
      </c>
      <c r="G161" s="21">
        <f t="shared" si="21"/>
        <v>354035445</v>
      </c>
      <c r="H161" s="21">
        <v>345635471</v>
      </c>
      <c r="I161" s="21">
        <f t="shared" si="22"/>
        <v>0</v>
      </c>
      <c r="J161" s="21">
        <f t="shared" si="24"/>
        <v>8399974</v>
      </c>
      <c r="K161" s="21">
        <v>345635471</v>
      </c>
      <c r="L161" s="21">
        <v>345635471</v>
      </c>
      <c r="M161" s="21">
        <v>173810611</v>
      </c>
      <c r="N161" s="22">
        <f t="shared" si="19"/>
        <v>0.97627363553951496</v>
      </c>
      <c r="O161" s="22">
        <f t="shared" si="20"/>
        <v>0.97627363553951496</v>
      </c>
    </row>
    <row r="162" spans="1:15" ht="67.5" x14ac:dyDescent="0.25">
      <c r="A162" s="18" t="s">
        <v>81</v>
      </c>
      <c r="B162" s="19" t="s">
        <v>70</v>
      </c>
      <c r="C162" s="20" t="s">
        <v>19</v>
      </c>
      <c r="D162" s="18" t="s">
        <v>71</v>
      </c>
      <c r="E162" s="21">
        <v>1658386501</v>
      </c>
      <c r="F162" s="21">
        <v>0</v>
      </c>
      <c r="G162" s="21">
        <f t="shared" si="21"/>
        <v>1658386501</v>
      </c>
      <c r="H162" s="21">
        <v>1597146139</v>
      </c>
      <c r="I162" s="21">
        <f t="shared" si="22"/>
        <v>0</v>
      </c>
      <c r="J162" s="21">
        <f t="shared" si="24"/>
        <v>61240362</v>
      </c>
      <c r="K162" s="21">
        <v>1597146139</v>
      </c>
      <c r="L162" s="21">
        <v>1597146139</v>
      </c>
      <c r="M162" s="21">
        <v>1597146139</v>
      </c>
      <c r="N162" s="22">
        <f t="shared" si="19"/>
        <v>0.96307232242720719</v>
      </c>
      <c r="O162" s="22">
        <f t="shared" si="20"/>
        <v>0.96307232242720719</v>
      </c>
    </row>
    <row r="163" spans="1:15" ht="67.5" x14ac:dyDescent="0.25">
      <c r="A163" s="23" t="s">
        <v>81</v>
      </c>
      <c r="B163" s="24" t="s">
        <v>72</v>
      </c>
      <c r="C163" s="25" t="s">
        <v>42</v>
      </c>
      <c r="D163" s="23" t="s">
        <v>73</v>
      </c>
      <c r="E163" s="21">
        <v>22144111</v>
      </c>
      <c r="F163" s="21">
        <v>0</v>
      </c>
      <c r="G163" s="21">
        <f t="shared" si="21"/>
        <v>22144111</v>
      </c>
      <c r="H163" s="21">
        <v>22144111</v>
      </c>
      <c r="I163" s="21">
        <f t="shared" si="22"/>
        <v>0</v>
      </c>
      <c r="J163" s="21">
        <f t="shared" si="24"/>
        <v>0</v>
      </c>
      <c r="K163" s="21">
        <v>22144111</v>
      </c>
      <c r="L163" s="21">
        <v>22144111</v>
      </c>
      <c r="M163" s="21">
        <v>21370825</v>
      </c>
      <c r="N163" s="22">
        <f t="shared" si="19"/>
        <v>1</v>
      </c>
      <c r="O163" s="22">
        <f t="shared" si="20"/>
        <v>1</v>
      </c>
    </row>
    <row r="164" spans="1:15" ht="20.100000000000001" customHeight="1" x14ac:dyDescent="0.25">
      <c r="A164" s="61" t="s">
        <v>119</v>
      </c>
      <c r="B164" s="28"/>
      <c r="C164" s="29"/>
      <c r="D164" s="56"/>
      <c r="E164" s="31">
        <f>E145+E146+E147+E148+E149+E150+E151+E152+E153+E154+E155+E156+E157+E158+E159+E160+E161+E162+E163</f>
        <v>129245196876</v>
      </c>
      <c r="F164" s="31">
        <f t="shared" ref="F164:M164" si="25">F145+F146+F147+F148+F149+F150+F151+F152+F153+F154+F155+F156+F157+F158+F159+F160+F161+F162+F163</f>
        <v>0</v>
      </c>
      <c r="G164" s="31">
        <f>G145+G146+G147+G148+G149+G150+G151+G152+G153+G154+G155+G156+G157+G158+G159+G160+G161+G162+G163</f>
        <v>129245196876</v>
      </c>
      <c r="H164" s="31">
        <f t="shared" si="25"/>
        <v>128397066909.53</v>
      </c>
      <c r="I164" s="31">
        <f t="shared" si="25"/>
        <v>0</v>
      </c>
      <c r="J164" s="31">
        <f t="shared" si="25"/>
        <v>848129966.47000003</v>
      </c>
      <c r="K164" s="31">
        <f t="shared" si="25"/>
        <v>128397066909.53</v>
      </c>
      <c r="L164" s="31">
        <f t="shared" si="25"/>
        <v>128334929942.53</v>
      </c>
      <c r="M164" s="31">
        <f t="shared" si="25"/>
        <v>125984449454.14</v>
      </c>
      <c r="N164" s="32">
        <f t="shared" si="19"/>
        <v>0.99343782216306487</v>
      </c>
      <c r="O164" s="32">
        <f t="shared" si="20"/>
        <v>0.992957054068761</v>
      </c>
    </row>
    <row r="165" spans="1:15" ht="22.5" x14ac:dyDescent="0.25">
      <c r="A165" s="13" t="s">
        <v>82</v>
      </c>
      <c r="B165" s="14" t="s">
        <v>29</v>
      </c>
      <c r="C165" s="15" t="s">
        <v>19</v>
      </c>
      <c r="D165" s="13" t="s">
        <v>30</v>
      </c>
      <c r="E165" s="21">
        <v>80883265</v>
      </c>
      <c r="F165" s="21">
        <v>0</v>
      </c>
      <c r="G165" s="21">
        <f t="shared" si="21"/>
        <v>80883265</v>
      </c>
      <c r="H165" s="21">
        <v>80875834</v>
      </c>
      <c r="I165" s="21">
        <f t="shared" si="22"/>
        <v>0</v>
      </c>
      <c r="J165" s="21">
        <f>G165-H165</f>
        <v>7431</v>
      </c>
      <c r="K165" s="21">
        <v>80875834</v>
      </c>
      <c r="L165" s="21">
        <v>80875834</v>
      </c>
      <c r="M165" s="21">
        <v>78285926</v>
      </c>
      <c r="N165" s="22">
        <f t="shared" si="19"/>
        <v>0.99990812685417685</v>
      </c>
      <c r="O165" s="22">
        <f t="shared" si="20"/>
        <v>0.99990812685417685</v>
      </c>
    </row>
    <row r="166" spans="1:15" ht="22.5" x14ac:dyDescent="0.25">
      <c r="A166" s="18" t="s">
        <v>82</v>
      </c>
      <c r="B166" s="19" t="s">
        <v>33</v>
      </c>
      <c r="C166" s="20" t="s">
        <v>19</v>
      </c>
      <c r="D166" s="18" t="s">
        <v>34</v>
      </c>
      <c r="E166" s="21">
        <v>33586938</v>
      </c>
      <c r="F166" s="21">
        <v>0</v>
      </c>
      <c r="G166" s="21">
        <f t="shared" si="21"/>
        <v>33586938</v>
      </c>
      <c r="H166" s="21">
        <v>33586938</v>
      </c>
      <c r="I166" s="21">
        <f t="shared" si="22"/>
        <v>0</v>
      </c>
      <c r="J166" s="21">
        <f t="shared" ref="J166:J184" si="26">G166-H166</f>
        <v>0</v>
      </c>
      <c r="K166" s="21">
        <v>33586938</v>
      </c>
      <c r="L166" s="21">
        <v>33586938</v>
      </c>
      <c r="M166" s="21">
        <v>33586938</v>
      </c>
      <c r="N166" s="22">
        <f t="shared" si="19"/>
        <v>1</v>
      </c>
      <c r="O166" s="22">
        <f t="shared" si="20"/>
        <v>1</v>
      </c>
    </row>
    <row r="167" spans="1:15" ht="22.5" x14ac:dyDescent="0.25">
      <c r="A167" s="18" t="s">
        <v>82</v>
      </c>
      <c r="B167" s="19" t="s">
        <v>35</v>
      </c>
      <c r="C167" s="20" t="s">
        <v>19</v>
      </c>
      <c r="D167" s="18" t="s">
        <v>36</v>
      </c>
      <c r="E167" s="21">
        <v>103475773</v>
      </c>
      <c r="F167" s="21">
        <v>0</v>
      </c>
      <c r="G167" s="21">
        <f t="shared" si="21"/>
        <v>103475773</v>
      </c>
      <c r="H167" s="21">
        <v>100997110.28</v>
      </c>
      <c r="I167" s="21">
        <f t="shared" si="22"/>
        <v>0</v>
      </c>
      <c r="J167" s="21">
        <f t="shared" si="26"/>
        <v>2478662.7199999988</v>
      </c>
      <c r="K167" s="21">
        <v>100997110.28</v>
      </c>
      <c r="L167" s="21">
        <v>100997110.28</v>
      </c>
      <c r="M167" s="21">
        <v>99997110.280000001</v>
      </c>
      <c r="N167" s="22">
        <f t="shared" si="19"/>
        <v>0.97604596082601869</v>
      </c>
      <c r="O167" s="22">
        <f t="shared" si="20"/>
        <v>0.97604596082601869</v>
      </c>
    </row>
    <row r="168" spans="1:15" ht="22.5" x14ac:dyDescent="0.25">
      <c r="A168" s="18" t="s">
        <v>82</v>
      </c>
      <c r="B168" s="19" t="s">
        <v>41</v>
      </c>
      <c r="C168" s="20" t="s">
        <v>19</v>
      </c>
      <c r="D168" s="18" t="s">
        <v>43</v>
      </c>
      <c r="E168" s="21">
        <v>2160000</v>
      </c>
      <c r="F168" s="21">
        <v>0</v>
      </c>
      <c r="G168" s="21">
        <f t="shared" si="21"/>
        <v>2160000</v>
      </c>
      <c r="H168" s="21">
        <v>2160000</v>
      </c>
      <c r="I168" s="21">
        <f t="shared" si="22"/>
        <v>0</v>
      </c>
      <c r="J168" s="21">
        <f t="shared" si="26"/>
        <v>0</v>
      </c>
      <c r="K168" s="21">
        <v>2160000</v>
      </c>
      <c r="L168" s="21">
        <v>2160000</v>
      </c>
      <c r="M168" s="21">
        <v>2160000</v>
      </c>
      <c r="N168" s="22">
        <f t="shared" si="19"/>
        <v>1</v>
      </c>
      <c r="O168" s="22">
        <f t="shared" si="20"/>
        <v>1</v>
      </c>
    </row>
    <row r="169" spans="1:15" ht="67.5" x14ac:dyDescent="0.25">
      <c r="A169" s="18" t="s">
        <v>82</v>
      </c>
      <c r="B169" s="19" t="s">
        <v>50</v>
      </c>
      <c r="C169" s="20" t="s">
        <v>19</v>
      </c>
      <c r="D169" s="18" t="s">
        <v>51</v>
      </c>
      <c r="E169" s="21">
        <v>382285475</v>
      </c>
      <c r="F169" s="21">
        <v>0</v>
      </c>
      <c r="G169" s="21">
        <f t="shared" si="21"/>
        <v>382285475</v>
      </c>
      <c r="H169" s="21">
        <v>356895249</v>
      </c>
      <c r="I169" s="21">
        <f t="shared" si="22"/>
        <v>0</v>
      </c>
      <c r="J169" s="21">
        <f t="shared" si="26"/>
        <v>25390226</v>
      </c>
      <c r="K169" s="21">
        <v>356895249</v>
      </c>
      <c r="L169" s="21">
        <v>356895249</v>
      </c>
      <c r="M169" s="21">
        <v>258702584</v>
      </c>
      <c r="N169" s="22">
        <f t="shared" si="19"/>
        <v>0.93358307427191678</v>
      </c>
      <c r="O169" s="22">
        <f t="shared" si="20"/>
        <v>0.93358307427191678</v>
      </c>
    </row>
    <row r="170" spans="1:15" ht="45" x14ac:dyDescent="0.25">
      <c r="A170" s="18" t="s">
        <v>82</v>
      </c>
      <c r="B170" s="19" t="s">
        <v>52</v>
      </c>
      <c r="C170" s="20" t="s">
        <v>19</v>
      </c>
      <c r="D170" s="18" t="s">
        <v>53</v>
      </c>
      <c r="E170" s="21">
        <v>90253109</v>
      </c>
      <c r="F170" s="21">
        <v>0</v>
      </c>
      <c r="G170" s="21">
        <f t="shared" si="21"/>
        <v>90253109</v>
      </c>
      <c r="H170" s="21">
        <v>90253109</v>
      </c>
      <c r="I170" s="21">
        <f t="shared" si="22"/>
        <v>0</v>
      </c>
      <c r="J170" s="21">
        <f t="shared" si="26"/>
        <v>0</v>
      </c>
      <c r="K170" s="21">
        <v>90253109</v>
      </c>
      <c r="L170" s="21">
        <v>90253109</v>
      </c>
      <c r="M170" s="21">
        <v>87486907</v>
      </c>
      <c r="N170" s="22">
        <f t="shared" si="19"/>
        <v>1</v>
      </c>
      <c r="O170" s="22">
        <f t="shared" si="20"/>
        <v>1</v>
      </c>
    </row>
    <row r="171" spans="1:15" ht="56.25" x14ac:dyDescent="0.25">
      <c r="A171" s="18" t="s">
        <v>82</v>
      </c>
      <c r="B171" s="19" t="s">
        <v>54</v>
      </c>
      <c r="C171" s="20" t="s">
        <v>19</v>
      </c>
      <c r="D171" s="18" t="s">
        <v>55</v>
      </c>
      <c r="E171" s="21">
        <v>419837991</v>
      </c>
      <c r="F171" s="21">
        <v>0</v>
      </c>
      <c r="G171" s="21">
        <f t="shared" si="21"/>
        <v>419837991</v>
      </c>
      <c r="H171" s="21">
        <v>419547441</v>
      </c>
      <c r="I171" s="21">
        <f t="shared" si="22"/>
        <v>0</v>
      </c>
      <c r="J171" s="21">
        <f t="shared" si="26"/>
        <v>290550</v>
      </c>
      <c r="K171" s="21">
        <v>419547441</v>
      </c>
      <c r="L171" s="21">
        <v>419547441</v>
      </c>
      <c r="M171" s="21">
        <v>411323057</v>
      </c>
      <c r="N171" s="22">
        <f t="shared" si="19"/>
        <v>0.9993079473362857</v>
      </c>
      <c r="O171" s="22">
        <f t="shared" si="20"/>
        <v>0.9993079473362857</v>
      </c>
    </row>
    <row r="172" spans="1:15" ht="22.5" x14ac:dyDescent="0.25">
      <c r="A172" s="18" t="s">
        <v>82</v>
      </c>
      <c r="B172" s="19" t="s">
        <v>59</v>
      </c>
      <c r="C172" s="20" t="s">
        <v>60</v>
      </c>
      <c r="D172" s="18" t="s">
        <v>61</v>
      </c>
      <c r="E172" s="21">
        <v>40519733</v>
      </c>
      <c r="F172" s="21">
        <v>0</v>
      </c>
      <c r="G172" s="21">
        <f t="shared" si="21"/>
        <v>40519733</v>
      </c>
      <c r="H172" s="21">
        <v>40519733</v>
      </c>
      <c r="I172" s="21">
        <f t="shared" si="22"/>
        <v>0</v>
      </c>
      <c r="J172" s="21">
        <f t="shared" si="26"/>
        <v>0</v>
      </c>
      <c r="K172" s="21">
        <v>40519733</v>
      </c>
      <c r="L172" s="21">
        <v>40519733</v>
      </c>
      <c r="M172" s="21">
        <v>40519733</v>
      </c>
      <c r="N172" s="22">
        <f t="shared" si="19"/>
        <v>1</v>
      </c>
      <c r="O172" s="22">
        <f t="shared" si="20"/>
        <v>1</v>
      </c>
    </row>
    <row r="173" spans="1:15" ht="22.5" x14ac:dyDescent="0.25">
      <c r="A173" s="18" t="s">
        <v>82</v>
      </c>
      <c r="B173" s="19" t="s">
        <v>59</v>
      </c>
      <c r="C173" s="20" t="s">
        <v>42</v>
      </c>
      <c r="D173" s="18" t="s">
        <v>61</v>
      </c>
      <c r="E173" s="21">
        <v>23352002785</v>
      </c>
      <c r="F173" s="21">
        <v>0</v>
      </c>
      <c r="G173" s="21">
        <f t="shared" si="21"/>
        <v>23352002785</v>
      </c>
      <c r="H173" s="21">
        <v>23352002785</v>
      </c>
      <c r="I173" s="21">
        <f t="shared" si="22"/>
        <v>0</v>
      </c>
      <c r="J173" s="21">
        <f t="shared" si="26"/>
        <v>0</v>
      </c>
      <c r="K173" s="21">
        <v>23352002785</v>
      </c>
      <c r="L173" s="21">
        <v>23352002785</v>
      </c>
      <c r="M173" s="21">
        <v>23352002785</v>
      </c>
      <c r="N173" s="22">
        <f t="shared" si="19"/>
        <v>1</v>
      </c>
      <c r="O173" s="22">
        <f t="shared" si="20"/>
        <v>1</v>
      </c>
    </row>
    <row r="174" spans="1:15" ht="22.5" x14ac:dyDescent="0.25">
      <c r="A174" s="18" t="s">
        <v>82</v>
      </c>
      <c r="B174" s="19" t="s">
        <v>59</v>
      </c>
      <c r="C174" s="20" t="s">
        <v>57</v>
      </c>
      <c r="D174" s="18" t="s">
        <v>61</v>
      </c>
      <c r="E174" s="21">
        <v>9084357020</v>
      </c>
      <c r="F174" s="21">
        <v>0</v>
      </c>
      <c r="G174" s="21">
        <f t="shared" si="21"/>
        <v>9084357020</v>
      </c>
      <c r="H174" s="21">
        <v>9084357020</v>
      </c>
      <c r="I174" s="21">
        <f t="shared" si="22"/>
        <v>0</v>
      </c>
      <c r="J174" s="21">
        <f t="shared" si="26"/>
        <v>0</v>
      </c>
      <c r="K174" s="21">
        <v>9084357020</v>
      </c>
      <c r="L174" s="21">
        <v>9084357020</v>
      </c>
      <c r="M174" s="21">
        <v>9078007656</v>
      </c>
      <c r="N174" s="22">
        <f t="shared" si="19"/>
        <v>1</v>
      </c>
      <c r="O174" s="22">
        <f t="shared" si="20"/>
        <v>1</v>
      </c>
    </row>
    <row r="175" spans="1:15" ht="22.5" x14ac:dyDescent="0.25">
      <c r="A175" s="18" t="s">
        <v>82</v>
      </c>
      <c r="B175" s="19" t="s">
        <v>59</v>
      </c>
      <c r="C175" s="20" t="s">
        <v>63</v>
      </c>
      <c r="D175" s="18" t="s">
        <v>61</v>
      </c>
      <c r="E175" s="21">
        <v>3326924238</v>
      </c>
      <c r="F175" s="21">
        <v>0</v>
      </c>
      <c r="G175" s="21">
        <f t="shared" si="21"/>
        <v>3326924238</v>
      </c>
      <c r="H175" s="21">
        <v>3326924238</v>
      </c>
      <c r="I175" s="21">
        <f t="shared" si="22"/>
        <v>0</v>
      </c>
      <c r="J175" s="21">
        <f t="shared" si="26"/>
        <v>0</v>
      </c>
      <c r="K175" s="21">
        <v>3326924238</v>
      </c>
      <c r="L175" s="21">
        <v>3326924238</v>
      </c>
      <c r="M175" s="21">
        <v>3326924238</v>
      </c>
      <c r="N175" s="22">
        <f t="shared" si="19"/>
        <v>1</v>
      </c>
      <c r="O175" s="22">
        <f t="shared" si="20"/>
        <v>1</v>
      </c>
    </row>
    <row r="176" spans="1:15" ht="22.5" x14ac:dyDescent="0.25">
      <c r="A176" s="18" t="s">
        <v>82</v>
      </c>
      <c r="B176" s="19" t="s">
        <v>59</v>
      </c>
      <c r="C176" s="20" t="s">
        <v>19</v>
      </c>
      <c r="D176" s="18" t="s">
        <v>61</v>
      </c>
      <c r="E176" s="21">
        <v>333073000</v>
      </c>
      <c r="F176" s="21">
        <v>0</v>
      </c>
      <c r="G176" s="21">
        <f t="shared" si="21"/>
        <v>333073000</v>
      </c>
      <c r="H176" s="21">
        <v>333073000</v>
      </c>
      <c r="I176" s="21">
        <f t="shared" si="22"/>
        <v>0</v>
      </c>
      <c r="J176" s="21">
        <f t="shared" si="26"/>
        <v>0</v>
      </c>
      <c r="K176" s="21">
        <v>333073000</v>
      </c>
      <c r="L176" s="21">
        <v>333073000</v>
      </c>
      <c r="M176" s="21">
        <v>318786034</v>
      </c>
      <c r="N176" s="22">
        <f t="shared" si="19"/>
        <v>1</v>
      </c>
      <c r="O176" s="22">
        <f t="shared" si="20"/>
        <v>1</v>
      </c>
    </row>
    <row r="177" spans="1:15" ht="33.75" x14ac:dyDescent="0.25">
      <c r="A177" s="18" t="s">
        <v>82</v>
      </c>
      <c r="B177" s="19" t="s">
        <v>64</v>
      </c>
      <c r="C177" s="20" t="s">
        <v>57</v>
      </c>
      <c r="D177" s="18" t="s">
        <v>65</v>
      </c>
      <c r="E177" s="21">
        <v>1397432975</v>
      </c>
      <c r="F177" s="21">
        <v>0</v>
      </c>
      <c r="G177" s="21">
        <f t="shared" si="21"/>
        <v>1397432975</v>
      </c>
      <c r="H177" s="21">
        <v>1393032975</v>
      </c>
      <c r="I177" s="21">
        <f t="shared" si="22"/>
        <v>0</v>
      </c>
      <c r="J177" s="21">
        <f t="shared" si="26"/>
        <v>4400000</v>
      </c>
      <c r="K177" s="21">
        <v>1393032975</v>
      </c>
      <c r="L177" s="21">
        <v>1393032975</v>
      </c>
      <c r="M177" s="21">
        <v>1366336225</v>
      </c>
      <c r="N177" s="22">
        <f t="shared" si="19"/>
        <v>0.99685136956210729</v>
      </c>
      <c r="O177" s="22">
        <f t="shared" si="20"/>
        <v>0.99685136956210729</v>
      </c>
    </row>
    <row r="178" spans="1:15" ht="56.25" x14ac:dyDescent="0.25">
      <c r="A178" s="18" t="s">
        <v>82</v>
      </c>
      <c r="B178" s="19" t="s">
        <v>66</v>
      </c>
      <c r="C178" s="20" t="s">
        <v>57</v>
      </c>
      <c r="D178" s="18" t="s">
        <v>67</v>
      </c>
      <c r="E178" s="21">
        <v>4735007633</v>
      </c>
      <c r="F178" s="21">
        <v>0</v>
      </c>
      <c r="G178" s="21">
        <f t="shared" si="21"/>
        <v>4735007633</v>
      </c>
      <c r="H178" s="21">
        <v>4714901237</v>
      </c>
      <c r="I178" s="21">
        <f t="shared" si="22"/>
        <v>0</v>
      </c>
      <c r="J178" s="21">
        <f t="shared" si="26"/>
        <v>20106396</v>
      </c>
      <c r="K178" s="21">
        <v>4714901237</v>
      </c>
      <c r="L178" s="21">
        <v>4714901237</v>
      </c>
      <c r="M178" s="21">
        <v>4565661325</v>
      </c>
      <c r="N178" s="22">
        <f t="shared" si="19"/>
        <v>0.99575367189276076</v>
      </c>
      <c r="O178" s="22">
        <f t="shared" si="20"/>
        <v>0.99575367189276076</v>
      </c>
    </row>
    <row r="179" spans="1:15" ht="56.25" x14ac:dyDescent="0.25">
      <c r="A179" s="18" t="s">
        <v>82</v>
      </c>
      <c r="B179" s="19" t="s">
        <v>66</v>
      </c>
      <c r="C179" s="20" t="s">
        <v>19</v>
      </c>
      <c r="D179" s="18" t="s">
        <v>67</v>
      </c>
      <c r="E179" s="21">
        <v>1201442821</v>
      </c>
      <c r="F179" s="21">
        <v>0</v>
      </c>
      <c r="G179" s="21">
        <f t="shared" si="21"/>
        <v>1201442821</v>
      </c>
      <c r="H179" s="21">
        <v>1197759326</v>
      </c>
      <c r="I179" s="21">
        <f t="shared" si="22"/>
        <v>0</v>
      </c>
      <c r="J179" s="21">
        <f t="shared" si="26"/>
        <v>3683495</v>
      </c>
      <c r="K179" s="21">
        <v>1197759326</v>
      </c>
      <c r="L179" s="21">
        <v>1197759326</v>
      </c>
      <c r="M179" s="21">
        <v>1185719599</v>
      </c>
      <c r="N179" s="22">
        <f t="shared" si="19"/>
        <v>0.99693410711220187</v>
      </c>
      <c r="O179" s="22">
        <f t="shared" si="20"/>
        <v>0.99693410711220187</v>
      </c>
    </row>
    <row r="180" spans="1:15" ht="56.25" x14ac:dyDescent="0.25">
      <c r="A180" s="18" t="s">
        <v>82</v>
      </c>
      <c r="B180" s="19" t="s">
        <v>68</v>
      </c>
      <c r="C180" s="20" t="s">
        <v>57</v>
      </c>
      <c r="D180" s="18" t="s">
        <v>69</v>
      </c>
      <c r="E180" s="21">
        <v>335165068</v>
      </c>
      <c r="F180" s="21">
        <v>0</v>
      </c>
      <c r="G180" s="21">
        <f t="shared" si="21"/>
        <v>335165068</v>
      </c>
      <c r="H180" s="21">
        <v>334336760</v>
      </c>
      <c r="I180" s="21">
        <f t="shared" si="22"/>
        <v>0</v>
      </c>
      <c r="J180" s="21">
        <f t="shared" si="26"/>
        <v>828308</v>
      </c>
      <c r="K180" s="21">
        <v>334336760</v>
      </c>
      <c r="L180" s="21">
        <v>334336760</v>
      </c>
      <c r="M180" s="21">
        <v>330927472</v>
      </c>
      <c r="N180" s="22">
        <f t="shared" si="19"/>
        <v>0.99752865653648604</v>
      </c>
      <c r="O180" s="22">
        <f t="shared" si="20"/>
        <v>0.99752865653648604</v>
      </c>
    </row>
    <row r="181" spans="1:15" ht="56.25" x14ac:dyDescent="0.25">
      <c r="A181" s="18" t="s">
        <v>82</v>
      </c>
      <c r="B181" s="19" t="s">
        <v>68</v>
      </c>
      <c r="C181" s="20" t="s">
        <v>19</v>
      </c>
      <c r="D181" s="18" t="s">
        <v>69</v>
      </c>
      <c r="E181" s="21">
        <v>610437255</v>
      </c>
      <c r="F181" s="21">
        <v>0</v>
      </c>
      <c r="G181" s="21">
        <f t="shared" si="21"/>
        <v>610437255</v>
      </c>
      <c r="H181" s="21">
        <v>610437255</v>
      </c>
      <c r="I181" s="21">
        <f t="shared" si="22"/>
        <v>0</v>
      </c>
      <c r="J181" s="21">
        <f t="shared" si="26"/>
        <v>0</v>
      </c>
      <c r="K181" s="21">
        <v>610437255</v>
      </c>
      <c r="L181" s="21">
        <v>610437255</v>
      </c>
      <c r="M181" s="21">
        <v>610437255</v>
      </c>
      <c r="N181" s="22">
        <f t="shared" si="19"/>
        <v>1</v>
      </c>
      <c r="O181" s="22">
        <f t="shared" si="20"/>
        <v>1</v>
      </c>
    </row>
    <row r="182" spans="1:15" ht="67.5" x14ac:dyDescent="0.25">
      <c r="A182" s="18" t="s">
        <v>82</v>
      </c>
      <c r="B182" s="19" t="s">
        <v>70</v>
      </c>
      <c r="C182" s="20" t="s">
        <v>57</v>
      </c>
      <c r="D182" s="18" t="s">
        <v>71</v>
      </c>
      <c r="E182" s="21">
        <v>219294603</v>
      </c>
      <c r="F182" s="21">
        <v>0</v>
      </c>
      <c r="G182" s="21">
        <f t="shared" si="21"/>
        <v>219294603</v>
      </c>
      <c r="H182" s="21">
        <v>219294603</v>
      </c>
      <c r="I182" s="21">
        <f t="shared" si="22"/>
        <v>0</v>
      </c>
      <c r="J182" s="21">
        <f t="shared" si="26"/>
        <v>0</v>
      </c>
      <c r="K182" s="21">
        <v>219294603</v>
      </c>
      <c r="L182" s="21">
        <v>219294603</v>
      </c>
      <c r="M182" s="21">
        <v>219294603</v>
      </c>
      <c r="N182" s="22">
        <f t="shared" si="19"/>
        <v>1</v>
      </c>
      <c r="O182" s="22">
        <f t="shared" si="20"/>
        <v>1</v>
      </c>
    </row>
    <row r="183" spans="1:15" ht="67.5" x14ac:dyDescent="0.25">
      <c r="A183" s="18" t="s">
        <v>82</v>
      </c>
      <c r="B183" s="19" t="s">
        <v>70</v>
      </c>
      <c r="C183" s="20" t="s">
        <v>19</v>
      </c>
      <c r="D183" s="18" t="s">
        <v>71</v>
      </c>
      <c r="E183" s="21">
        <v>1107005668</v>
      </c>
      <c r="F183" s="21">
        <v>0</v>
      </c>
      <c r="G183" s="21">
        <f t="shared" si="21"/>
        <v>1107005668</v>
      </c>
      <c r="H183" s="21">
        <v>1105005668</v>
      </c>
      <c r="I183" s="21">
        <f t="shared" si="22"/>
        <v>0</v>
      </c>
      <c r="J183" s="21">
        <f t="shared" si="26"/>
        <v>2000000</v>
      </c>
      <c r="K183" s="21">
        <v>1105005668</v>
      </c>
      <c r="L183" s="21">
        <v>1105005668</v>
      </c>
      <c r="M183" s="21">
        <v>1103664568</v>
      </c>
      <c r="N183" s="22">
        <f t="shared" si="19"/>
        <v>0.99819332451692555</v>
      </c>
      <c r="O183" s="22">
        <f t="shared" si="20"/>
        <v>0.99819332451692555</v>
      </c>
    </row>
    <row r="184" spans="1:15" ht="67.5" x14ac:dyDescent="0.25">
      <c r="A184" s="23" t="s">
        <v>82</v>
      </c>
      <c r="B184" s="24" t="s">
        <v>72</v>
      </c>
      <c r="C184" s="25" t="s">
        <v>42</v>
      </c>
      <c r="D184" s="23" t="s">
        <v>73</v>
      </c>
      <c r="E184" s="21">
        <v>138734790</v>
      </c>
      <c r="F184" s="21">
        <v>0</v>
      </c>
      <c r="G184" s="21">
        <f t="shared" si="21"/>
        <v>138734790</v>
      </c>
      <c r="H184" s="21">
        <v>138734790</v>
      </c>
      <c r="I184" s="21">
        <f t="shared" si="22"/>
        <v>0</v>
      </c>
      <c r="J184" s="21">
        <f t="shared" si="26"/>
        <v>0</v>
      </c>
      <c r="K184" s="21">
        <v>138734790</v>
      </c>
      <c r="L184" s="21">
        <v>138734790</v>
      </c>
      <c r="M184" s="21">
        <v>134022951</v>
      </c>
      <c r="N184" s="22">
        <f t="shared" si="19"/>
        <v>1</v>
      </c>
      <c r="O184" s="22">
        <f t="shared" si="20"/>
        <v>1</v>
      </c>
    </row>
    <row r="185" spans="1:15" ht="20.100000000000001" customHeight="1" x14ac:dyDescent="0.25">
      <c r="A185" s="61" t="s">
        <v>120</v>
      </c>
      <c r="B185" s="28"/>
      <c r="C185" s="29"/>
      <c r="D185" s="30"/>
      <c r="E185" s="31">
        <f>E165+E166+E167+E168+E169+E170+E171+E172+E173+E174+E175+E176+E177+E178+E179+E180+E181+E182+E183+E184</f>
        <v>46993880140</v>
      </c>
      <c r="F185" s="31">
        <f t="shared" ref="F185:M185" si="27">F165+F166+F167+F168+F169+F170+F171+F172+F173+F174+F175+F176+F177+F178+F179+F180+F181+F182+F183+F184</f>
        <v>0</v>
      </c>
      <c r="G185" s="31">
        <f t="shared" si="27"/>
        <v>46993880140</v>
      </c>
      <c r="H185" s="31">
        <f t="shared" si="27"/>
        <v>46934695071.279999</v>
      </c>
      <c r="I185" s="31">
        <f t="shared" si="27"/>
        <v>0</v>
      </c>
      <c r="J185" s="31">
        <f t="shared" si="27"/>
        <v>59185068.719999999</v>
      </c>
      <c r="K185" s="31">
        <f t="shared" si="27"/>
        <v>46934695071.279999</v>
      </c>
      <c r="L185" s="31">
        <f t="shared" si="27"/>
        <v>46934695071.279999</v>
      </c>
      <c r="M185" s="31">
        <f t="shared" si="27"/>
        <v>46603846966.279999</v>
      </c>
      <c r="N185" s="32">
        <f t="shared" si="19"/>
        <v>0.99874057922981285</v>
      </c>
      <c r="O185" s="32">
        <f t="shared" si="20"/>
        <v>0.99874057922981285</v>
      </c>
    </row>
    <row r="186" spans="1:15" ht="22.5" x14ac:dyDescent="0.25">
      <c r="A186" s="13" t="s">
        <v>83</v>
      </c>
      <c r="B186" s="14" t="s">
        <v>33</v>
      </c>
      <c r="C186" s="15" t="s">
        <v>19</v>
      </c>
      <c r="D186" s="13" t="s">
        <v>34</v>
      </c>
      <c r="E186" s="21">
        <v>41669660</v>
      </c>
      <c r="F186" s="21">
        <v>0</v>
      </c>
      <c r="G186" s="21">
        <f t="shared" si="21"/>
        <v>41669660</v>
      </c>
      <c r="H186" s="21">
        <v>41669660</v>
      </c>
      <c r="I186" s="21">
        <f t="shared" si="22"/>
        <v>0</v>
      </c>
      <c r="J186" s="21">
        <f>G186-H186</f>
        <v>0</v>
      </c>
      <c r="K186" s="21">
        <v>41669660</v>
      </c>
      <c r="L186" s="21">
        <v>41669660</v>
      </c>
      <c r="M186" s="21">
        <v>41669660</v>
      </c>
      <c r="N186" s="22">
        <f t="shared" si="19"/>
        <v>1</v>
      </c>
      <c r="O186" s="22">
        <f t="shared" si="20"/>
        <v>1</v>
      </c>
    </row>
    <row r="187" spans="1:15" ht="22.5" x14ac:dyDescent="0.25">
      <c r="A187" s="18" t="s">
        <v>83</v>
      </c>
      <c r="B187" s="19" t="s">
        <v>35</v>
      </c>
      <c r="C187" s="20" t="s">
        <v>19</v>
      </c>
      <c r="D187" s="18" t="s">
        <v>36</v>
      </c>
      <c r="E187" s="21">
        <v>186893458</v>
      </c>
      <c r="F187" s="21">
        <v>0</v>
      </c>
      <c r="G187" s="21">
        <f t="shared" si="21"/>
        <v>186893458</v>
      </c>
      <c r="H187" s="21">
        <v>182690586</v>
      </c>
      <c r="I187" s="21">
        <f t="shared" si="22"/>
        <v>0</v>
      </c>
      <c r="J187" s="21">
        <f t="shared" ref="J187:J205" si="28">G187-H187</f>
        <v>4202872</v>
      </c>
      <c r="K187" s="21">
        <v>182690586</v>
      </c>
      <c r="L187" s="21">
        <v>182690586</v>
      </c>
      <c r="M187" s="21">
        <v>180190586</v>
      </c>
      <c r="N187" s="22">
        <f t="shared" si="19"/>
        <v>0.97751193623909516</v>
      </c>
      <c r="O187" s="22">
        <f t="shared" si="20"/>
        <v>0.97751193623909516</v>
      </c>
    </row>
    <row r="188" spans="1:15" ht="22.5" x14ac:dyDescent="0.25">
      <c r="A188" s="18" t="s">
        <v>83</v>
      </c>
      <c r="B188" s="19" t="s">
        <v>41</v>
      </c>
      <c r="C188" s="20" t="s">
        <v>19</v>
      </c>
      <c r="D188" s="18" t="s">
        <v>43</v>
      </c>
      <c r="E188" s="21">
        <v>5000000</v>
      </c>
      <c r="F188" s="21">
        <v>0</v>
      </c>
      <c r="G188" s="21">
        <f t="shared" si="21"/>
        <v>5000000</v>
      </c>
      <c r="H188" s="21">
        <v>0</v>
      </c>
      <c r="I188" s="21">
        <f t="shared" si="22"/>
        <v>0</v>
      </c>
      <c r="J188" s="21">
        <f t="shared" si="28"/>
        <v>5000000</v>
      </c>
      <c r="K188" s="21">
        <v>0</v>
      </c>
      <c r="L188" s="21">
        <v>0</v>
      </c>
      <c r="M188" s="21">
        <v>0</v>
      </c>
      <c r="N188" s="22">
        <f t="shared" si="19"/>
        <v>0</v>
      </c>
      <c r="O188" s="22">
        <f t="shared" si="20"/>
        <v>0</v>
      </c>
    </row>
    <row r="189" spans="1:15" ht="67.5" x14ac:dyDescent="0.25">
      <c r="A189" s="18" t="s">
        <v>83</v>
      </c>
      <c r="B189" s="19" t="s">
        <v>50</v>
      </c>
      <c r="C189" s="20" t="s">
        <v>19</v>
      </c>
      <c r="D189" s="18" t="s">
        <v>51</v>
      </c>
      <c r="E189" s="21">
        <v>356111592</v>
      </c>
      <c r="F189" s="21">
        <v>0</v>
      </c>
      <c r="G189" s="21">
        <f t="shared" si="21"/>
        <v>356111592</v>
      </c>
      <c r="H189" s="21">
        <v>354250576</v>
      </c>
      <c r="I189" s="21">
        <f t="shared" si="22"/>
        <v>0</v>
      </c>
      <c r="J189" s="21">
        <f t="shared" si="28"/>
        <v>1861016</v>
      </c>
      <c r="K189" s="21">
        <v>354250576</v>
      </c>
      <c r="L189" s="21">
        <v>354250576</v>
      </c>
      <c r="M189" s="21">
        <v>351377373</v>
      </c>
      <c r="N189" s="22">
        <f t="shared" si="19"/>
        <v>0.99477406509137167</v>
      </c>
      <c r="O189" s="22">
        <f t="shared" si="20"/>
        <v>0.99477406509137167</v>
      </c>
    </row>
    <row r="190" spans="1:15" ht="45" x14ac:dyDescent="0.25">
      <c r="A190" s="18" t="s">
        <v>83</v>
      </c>
      <c r="B190" s="19" t="s">
        <v>52</v>
      </c>
      <c r="C190" s="20" t="s">
        <v>19</v>
      </c>
      <c r="D190" s="18" t="s">
        <v>53</v>
      </c>
      <c r="E190" s="21">
        <v>137157643</v>
      </c>
      <c r="F190" s="21">
        <v>0</v>
      </c>
      <c r="G190" s="21">
        <f t="shared" si="21"/>
        <v>137157643</v>
      </c>
      <c r="H190" s="21">
        <v>137115170</v>
      </c>
      <c r="I190" s="21">
        <f t="shared" si="22"/>
        <v>0</v>
      </c>
      <c r="J190" s="21">
        <f t="shared" si="28"/>
        <v>42473</v>
      </c>
      <c r="K190" s="21">
        <v>137115170</v>
      </c>
      <c r="L190" s="21">
        <v>137115170</v>
      </c>
      <c r="M190" s="21">
        <v>133343080</v>
      </c>
      <c r="N190" s="22">
        <f t="shared" si="19"/>
        <v>0.99969033442780875</v>
      </c>
      <c r="O190" s="22">
        <f t="shared" si="20"/>
        <v>0.99969033442780875</v>
      </c>
    </row>
    <row r="191" spans="1:15" ht="56.25" x14ac:dyDescent="0.25">
      <c r="A191" s="18" t="s">
        <v>83</v>
      </c>
      <c r="B191" s="19" t="s">
        <v>54</v>
      </c>
      <c r="C191" s="20" t="s">
        <v>19</v>
      </c>
      <c r="D191" s="18" t="s">
        <v>55</v>
      </c>
      <c r="E191" s="21">
        <v>940791539</v>
      </c>
      <c r="F191" s="21">
        <v>0</v>
      </c>
      <c r="G191" s="21">
        <f t="shared" si="21"/>
        <v>940791539</v>
      </c>
      <c r="H191" s="21">
        <v>934822977</v>
      </c>
      <c r="I191" s="21">
        <f t="shared" si="22"/>
        <v>0</v>
      </c>
      <c r="J191" s="21">
        <f t="shared" si="28"/>
        <v>5968562</v>
      </c>
      <c r="K191" s="21">
        <v>934822977</v>
      </c>
      <c r="L191" s="21">
        <v>934822977</v>
      </c>
      <c r="M191" s="21">
        <v>908135961</v>
      </c>
      <c r="N191" s="22">
        <f t="shared" si="19"/>
        <v>0.99365580816517096</v>
      </c>
      <c r="O191" s="22">
        <f t="shared" si="20"/>
        <v>0.99365580816517096</v>
      </c>
    </row>
    <row r="192" spans="1:15" ht="22.5" x14ac:dyDescent="0.25">
      <c r="A192" s="18" t="s">
        <v>83</v>
      </c>
      <c r="B192" s="19" t="s">
        <v>59</v>
      </c>
      <c r="C192" s="20" t="s">
        <v>60</v>
      </c>
      <c r="D192" s="18" t="s">
        <v>61</v>
      </c>
      <c r="E192" s="21">
        <v>35963646</v>
      </c>
      <c r="F192" s="21">
        <v>0</v>
      </c>
      <c r="G192" s="21">
        <f t="shared" si="21"/>
        <v>35963646</v>
      </c>
      <c r="H192" s="21">
        <v>35963646</v>
      </c>
      <c r="I192" s="21">
        <f t="shared" si="22"/>
        <v>0</v>
      </c>
      <c r="J192" s="21">
        <f t="shared" si="28"/>
        <v>0</v>
      </c>
      <c r="K192" s="21">
        <v>35963646</v>
      </c>
      <c r="L192" s="21">
        <v>35963646</v>
      </c>
      <c r="M192" s="21">
        <v>35963646</v>
      </c>
      <c r="N192" s="22">
        <f t="shared" si="19"/>
        <v>1</v>
      </c>
      <c r="O192" s="22">
        <f t="shared" si="20"/>
        <v>1</v>
      </c>
    </row>
    <row r="193" spans="1:15" ht="22.5" x14ac:dyDescent="0.25">
      <c r="A193" s="18" t="s">
        <v>83</v>
      </c>
      <c r="B193" s="19" t="s">
        <v>59</v>
      </c>
      <c r="C193" s="20" t="s">
        <v>42</v>
      </c>
      <c r="D193" s="18" t="s">
        <v>61</v>
      </c>
      <c r="E193" s="21">
        <v>73900210443</v>
      </c>
      <c r="F193" s="21">
        <v>0</v>
      </c>
      <c r="G193" s="21">
        <f t="shared" si="21"/>
        <v>73900210443</v>
      </c>
      <c r="H193" s="21">
        <v>73831717367</v>
      </c>
      <c r="I193" s="21">
        <f t="shared" si="22"/>
        <v>0</v>
      </c>
      <c r="J193" s="21">
        <f t="shared" si="28"/>
        <v>68493076</v>
      </c>
      <c r="K193" s="21">
        <v>73831717367</v>
      </c>
      <c r="L193" s="21">
        <v>73831717367</v>
      </c>
      <c r="M193" s="21">
        <v>73809529629</v>
      </c>
      <c r="N193" s="22">
        <f t="shared" si="19"/>
        <v>0.99907316805203372</v>
      </c>
      <c r="O193" s="22">
        <f t="shared" si="20"/>
        <v>0.99907316805203372</v>
      </c>
    </row>
    <row r="194" spans="1:15" ht="22.5" x14ac:dyDescent="0.25">
      <c r="A194" s="18" t="s">
        <v>83</v>
      </c>
      <c r="B194" s="19" t="s">
        <v>59</v>
      </c>
      <c r="C194" s="20" t="s">
        <v>57</v>
      </c>
      <c r="D194" s="18" t="s">
        <v>61</v>
      </c>
      <c r="E194" s="21">
        <v>61764396380</v>
      </c>
      <c r="F194" s="21">
        <v>0</v>
      </c>
      <c r="G194" s="21">
        <f t="shared" si="21"/>
        <v>61764396380</v>
      </c>
      <c r="H194" s="21">
        <v>61544311079</v>
      </c>
      <c r="I194" s="21">
        <f t="shared" si="22"/>
        <v>0</v>
      </c>
      <c r="J194" s="21">
        <f t="shared" si="28"/>
        <v>220085301</v>
      </c>
      <c r="K194" s="21">
        <v>61544311079</v>
      </c>
      <c r="L194" s="21">
        <v>61544311079</v>
      </c>
      <c r="M194" s="21">
        <v>61529270595</v>
      </c>
      <c r="N194" s="22">
        <f t="shared" si="19"/>
        <v>0.99643669631860488</v>
      </c>
      <c r="O194" s="22">
        <f t="shared" si="20"/>
        <v>0.99643669631860488</v>
      </c>
    </row>
    <row r="195" spans="1:15" ht="22.5" x14ac:dyDescent="0.25">
      <c r="A195" s="18" t="s">
        <v>83</v>
      </c>
      <c r="B195" s="19" t="s">
        <v>59</v>
      </c>
      <c r="C195" s="20" t="s">
        <v>63</v>
      </c>
      <c r="D195" s="18" t="s">
        <v>61</v>
      </c>
      <c r="E195" s="21">
        <v>9035713223</v>
      </c>
      <c r="F195" s="21">
        <v>0</v>
      </c>
      <c r="G195" s="21">
        <f t="shared" si="21"/>
        <v>9035713223</v>
      </c>
      <c r="H195" s="21">
        <v>9035713223</v>
      </c>
      <c r="I195" s="21">
        <f t="shared" si="22"/>
        <v>0</v>
      </c>
      <c r="J195" s="21">
        <f t="shared" si="28"/>
        <v>0</v>
      </c>
      <c r="K195" s="21">
        <v>9035713223</v>
      </c>
      <c r="L195" s="21">
        <v>9035713223</v>
      </c>
      <c r="M195" s="21">
        <v>9034698023</v>
      </c>
      <c r="N195" s="22">
        <f t="shared" si="19"/>
        <v>1</v>
      </c>
      <c r="O195" s="22">
        <f t="shared" si="20"/>
        <v>1</v>
      </c>
    </row>
    <row r="196" spans="1:15" ht="22.5" x14ac:dyDescent="0.25">
      <c r="A196" s="18" t="s">
        <v>83</v>
      </c>
      <c r="B196" s="19" t="s">
        <v>59</v>
      </c>
      <c r="C196" s="20" t="s">
        <v>19</v>
      </c>
      <c r="D196" s="18" t="s">
        <v>61</v>
      </c>
      <c r="E196" s="21">
        <v>505746130</v>
      </c>
      <c r="F196" s="21">
        <v>0</v>
      </c>
      <c r="G196" s="21">
        <f t="shared" si="21"/>
        <v>505746130</v>
      </c>
      <c r="H196" s="21">
        <v>503867176</v>
      </c>
      <c r="I196" s="21">
        <f t="shared" si="22"/>
        <v>0</v>
      </c>
      <c r="J196" s="21">
        <f t="shared" si="28"/>
        <v>1878954</v>
      </c>
      <c r="K196" s="21">
        <v>503867176</v>
      </c>
      <c r="L196" s="21">
        <v>503867176</v>
      </c>
      <c r="M196" s="21">
        <v>480392542</v>
      </c>
      <c r="N196" s="22">
        <f t="shared" si="19"/>
        <v>0.9962847881801884</v>
      </c>
      <c r="O196" s="22">
        <f t="shared" si="20"/>
        <v>0.9962847881801884</v>
      </c>
    </row>
    <row r="197" spans="1:15" ht="33.75" x14ac:dyDescent="0.25">
      <c r="A197" s="18" t="s">
        <v>83</v>
      </c>
      <c r="B197" s="19" t="s">
        <v>64</v>
      </c>
      <c r="C197" s="20" t="s">
        <v>57</v>
      </c>
      <c r="D197" s="18" t="s">
        <v>65</v>
      </c>
      <c r="E197" s="21">
        <v>1749690087</v>
      </c>
      <c r="F197" s="21">
        <v>0</v>
      </c>
      <c r="G197" s="21">
        <f t="shared" si="21"/>
        <v>1749690087</v>
      </c>
      <c r="H197" s="21">
        <v>1720224808</v>
      </c>
      <c r="I197" s="21">
        <f t="shared" si="22"/>
        <v>0</v>
      </c>
      <c r="J197" s="21">
        <f t="shared" si="28"/>
        <v>29465279</v>
      </c>
      <c r="K197" s="21">
        <v>1720224808</v>
      </c>
      <c r="L197" s="21">
        <v>1720224808</v>
      </c>
      <c r="M197" s="21">
        <v>1719297088</v>
      </c>
      <c r="N197" s="22">
        <f t="shared" ref="N197:N260" si="29">K197/E197</f>
        <v>0.98315971541536196</v>
      </c>
      <c r="O197" s="22">
        <f t="shared" ref="O197:O260" si="30">L197/E197</f>
        <v>0.98315971541536196</v>
      </c>
    </row>
    <row r="198" spans="1:15" ht="56.25" x14ac:dyDescent="0.25">
      <c r="A198" s="18" t="s">
        <v>83</v>
      </c>
      <c r="B198" s="19" t="s">
        <v>66</v>
      </c>
      <c r="C198" s="20" t="s">
        <v>57</v>
      </c>
      <c r="D198" s="18" t="s">
        <v>67</v>
      </c>
      <c r="E198" s="21">
        <v>18163738175</v>
      </c>
      <c r="F198" s="21">
        <v>0</v>
      </c>
      <c r="G198" s="21">
        <f t="shared" ref="G198:G261" si="31">E198-F198</f>
        <v>18163738175</v>
      </c>
      <c r="H198" s="21">
        <v>18091739689</v>
      </c>
      <c r="I198" s="21">
        <f t="shared" si="22"/>
        <v>0</v>
      </c>
      <c r="J198" s="21">
        <f t="shared" si="28"/>
        <v>71998486</v>
      </c>
      <c r="K198" s="21">
        <v>18091739689</v>
      </c>
      <c r="L198" s="21">
        <v>18091739689</v>
      </c>
      <c r="M198" s="21">
        <v>17298405731</v>
      </c>
      <c r="N198" s="22">
        <f t="shared" si="29"/>
        <v>0.99603614160772824</v>
      </c>
      <c r="O198" s="22">
        <f t="shared" si="30"/>
        <v>0.99603614160772824</v>
      </c>
    </row>
    <row r="199" spans="1:15" ht="56.25" x14ac:dyDescent="0.25">
      <c r="A199" s="18" t="s">
        <v>83</v>
      </c>
      <c r="B199" s="19" t="s">
        <v>66</v>
      </c>
      <c r="C199" s="20" t="s">
        <v>19</v>
      </c>
      <c r="D199" s="18" t="s">
        <v>67</v>
      </c>
      <c r="E199" s="21">
        <v>3297637543</v>
      </c>
      <c r="F199" s="21">
        <v>0</v>
      </c>
      <c r="G199" s="21">
        <f t="shared" si="31"/>
        <v>3297637543</v>
      </c>
      <c r="H199" s="21">
        <v>3273537665</v>
      </c>
      <c r="I199" s="21">
        <f t="shared" si="22"/>
        <v>0</v>
      </c>
      <c r="J199" s="21">
        <f t="shared" si="28"/>
        <v>24099878</v>
      </c>
      <c r="K199" s="21">
        <v>3273537665</v>
      </c>
      <c r="L199" s="21">
        <v>3273537665</v>
      </c>
      <c r="M199" s="21">
        <v>2934033474</v>
      </c>
      <c r="N199" s="22">
        <f t="shared" si="29"/>
        <v>0.99269177473699088</v>
      </c>
      <c r="O199" s="22">
        <f t="shared" si="30"/>
        <v>0.99269177473699088</v>
      </c>
    </row>
    <row r="200" spans="1:15" ht="56.25" x14ac:dyDescent="0.25">
      <c r="A200" s="18" t="s">
        <v>83</v>
      </c>
      <c r="B200" s="19" t="s">
        <v>68</v>
      </c>
      <c r="C200" s="20" t="s">
        <v>57</v>
      </c>
      <c r="D200" s="18" t="s">
        <v>69</v>
      </c>
      <c r="E200" s="21">
        <v>2303537995</v>
      </c>
      <c r="F200" s="21">
        <v>0</v>
      </c>
      <c r="G200" s="21">
        <f t="shared" si="31"/>
        <v>2303537995</v>
      </c>
      <c r="H200" s="21">
        <v>2296772331</v>
      </c>
      <c r="I200" s="21">
        <f t="shared" si="22"/>
        <v>0</v>
      </c>
      <c r="J200" s="21">
        <f t="shared" si="28"/>
        <v>6765664</v>
      </c>
      <c r="K200" s="21">
        <v>2296772331</v>
      </c>
      <c r="L200" s="21">
        <v>2296772331</v>
      </c>
      <c r="M200" s="21">
        <v>2057187307</v>
      </c>
      <c r="N200" s="22">
        <f t="shared" si="29"/>
        <v>0.99706292493777604</v>
      </c>
      <c r="O200" s="22">
        <f t="shared" si="30"/>
        <v>0.99706292493777604</v>
      </c>
    </row>
    <row r="201" spans="1:15" ht="56.25" x14ac:dyDescent="0.25">
      <c r="A201" s="18" t="s">
        <v>83</v>
      </c>
      <c r="B201" s="19" t="s">
        <v>68</v>
      </c>
      <c r="C201" s="20" t="s">
        <v>19</v>
      </c>
      <c r="D201" s="18" t="s">
        <v>69</v>
      </c>
      <c r="E201" s="21">
        <v>1171678215</v>
      </c>
      <c r="F201" s="21">
        <v>0</v>
      </c>
      <c r="G201" s="21">
        <f t="shared" si="31"/>
        <v>1171678215</v>
      </c>
      <c r="H201" s="21">
        <v>1102442823</v>
      </c>
      <c r="I201" s="21">
        <f t="shared" si="22"/>
        <v>0</v>
      </c>
      <c r="J201" s="21">
        <f t="shared" si="28"/>
        <v>69235392</v>
      </c>
      <c r="K201" s="21">
        <v>1102442823</v>
      </c>
      <c r="L201" s="21">
        <v>1102442823</v>
      </c>
      <c r="M201" s="21">
        <v>884814562</v>
      </c>
      <c r="N201" s="22">
        <f t="shared" si="29"/>
        <v>0.9409092094453595</v>
      </c>
      <c r="O201" s="22">
        <f t="shared" si="30"/>
        <v>0.9409092094453595</v>
      </c>
    </row>
    <row r="202" spans="1:15" ht="67.5" x14ac:dyDescent="0.25">
      <c r="A202" s="18" t="s">
        <v>83</v>
      </c>
      <c r="B202" s="19" t="s">
        <v>70</v>
      </c>
      <c r="C202" s="20" t="s">
        <v>57</v>
      </c>
      <c r="D202" s="18" t="s">
        <v>71</v>
      </c>
      <c r="E202" s="21">
        <v>103362796</v>
      </c>
      <c r="F202" s="21">
        <v>0</v>
      </c>
      <c r="G202" s="21">
        <f t="shared" si="31"/>
        <v>103362796</v>
      </c>
      <c r="H202" s="21">
        <v>102325701</v>
      </c>
      <c r="I202" s="21">
        <f t="shared" si="22"/>
        <v>0</v>
      </c>
      <c r="J202" s="21">
        <f t="shared" si="28"/>
        <v>1037095</v>
      </c>
      <c r="K202" s="21">
        <v>102325701</v>
      </c>
      <c r="L202" s="21">
        <v>102325701</v>
      </c>
      <c r="M202" s="21">
        <v>100273668</v>
      </c>
      <c r="N202" s="22">
        <f t="shared" si="29"/>
        <v>0.98996645756370605</v>
      </c>
      <c r="O202" s="22">
        <f t="shared" si="30"/>
        <v>0.98996645756370605</v>
      </c>
    </row>
    <row r="203" spans="1:15" ht="67.5" x14ac:dyDescent="0.25">
      <c r="A203" s="18" t="s">
        <v>83</v>
      </c>
      <c r="B203" s="19" t="s">
        <v>70</v>
      </c>
      <c r="C203" s="20" t="s">
        <v>19</v>
      </c>
      <c r="D203" s="18" t="s">
        <v>71</v>
      </c>
      <c r="E203" s="21">
        <v>2941047742</v>
      </c>
      <c r="F203" s="21">
        <v>0</v>
      </c>
      <c r="G203" s="21">
        <f t="shared" si="31"/>
        <v>2941047742</v>
      </c>
      <c r="H203" s="21">
        <v>2879966558</v>
      </c>
      <c r="I203" s="21">
        <f t="shared" si="22"/>
        <v>0</v>
      </c>
      <c r="J203" s="21">
        <f t="shared" si="28"/>
        <v>61081184</v>
      </c>
      <c r="K203" s="21">
        <v>2879966558</v>
      </c>
      <c r="L203" s="21">
        <v>2879966558</v>
      </c>
      <c r="M203" s="21">
        <v>2875624839</v>
      </c>
      <c r="N203" s="22">
        <f t="shared" si="29"/>
        <v>0.97923148844960162</v>
      </c>
      <c r="O203" s="22">
        <f t="shared" si="30"/>
        <v>0.97923148844960162</v>
      </c>
    </row>
    <row r="204" spans="1:15" ht="67.5" x14ac:dyDescent="0.25">
      <c r="A204" s="18" t="s">
        <v>83</v>
      </c>
      <c r="B204" s="19" t="s">
        <v>72</v>
      </c>
      <c r="C204" s="20" t="s">
        <v>42</v>
      </c>
      <c r="D204" s="18" t="s">
        <v>73</v>
      </c>
      <c r="E204" s="21">
        <v>44147628</v>
      </c>
      <c r="F204" s="21">
        <v>0</v>
      </c>
      <c r="G204" s="21">
        <f t="shared" si="31"/>
        <v>44147628</v>
      </c>
      <c r="H204" s="21">
        <v>44147628</v>
      </c>
      <c r="I204" s="21">
        <f t="shared" si="22"/>
        <v>0</v>
      </c>
      <c r="J204" s="21">
        <f t="shared" si="28"/>
        <v>0</v>
      </c>
      <c r="K204" s="21">
        <v>44147628</v>
      </c>
      <c r="L204" s="21">
        <v>44147628</v>
      </c>
      <c r="M204" s="21">
        <v>41898065</v>
      </c>
      <c r="N204" s="22">
        <f t="shared" si="29"/>
        <v>1</v>
      </c>
      <c r="O204" s="22">
        <f t="shared" si="30"/>
        <v>1</v>
      </c>
    </row>
    <row r="205" spans="1:15" ht="45" x14ac:dyDescent="0.25">
      <c r="A205" s="23" t="s">
        <v>83</v>
      </c>
      <c r="B205" s="24" t="s">
        <v>74</v>
      </c>
      <c r="C205" s="25" t="s">
        <v>19</v>
      </c>
      <c r="D205" s="23" t="s">
        <v>75</v>
      </c>
      <c r="E205" s="21">
        <v>0</v>
      </c>
      <c r="F205" s="21">
        <v>0</v>
      </c>
      <c r="G205" s="21">
        <f t="shared" si="31"/>
        <v>0</v>
      </c>
      <c r="H205" s="21">
        <v>0</v>
      </c>
      <c r="I205" s="21">
        <f t="shared" si="22"/>
        <v>0</v>
      </c>
      <c r="J205" s="21">
        <f t="shared" si="28"/>
        <v>0</v>
      </c>
      <c r="K205" s="21">
        <v>0</v>
      </c>
      <c r="L205" s="21">
        <v>0</v>
      </c>
      <c r="M205" s="21">
        <v>0</v>
      </c>
      <c r="N205" s="22" t="e">
        <f t="shared" si="29"/>
        <v>#DIV/0!</v>
      </c>
      <c r="O205" s="22" t="e">
        <f t="shared" si="30"/>
        <v>#DIV/0!</v>
      </c>
    </row>
    <row r="206" spans="1:15" ht="20.100000000000001" customHeight="1" x14ac:dyDescent="0.25">
      <c r="A206" s="61" t="s">
        <v>121</v>
      </c>
      <c r="B206" s="28"/>
      <c r="C206" s="29"/>
      <c r="D206" s="30"/>
      <c r="E206" s="31">
        <f>E186+E187+E188+E189+E190+E191+E192+E193+E194+E195+E196+E197+E198+E199+E200+E201+E202+E203+E204+E205</f>
        <v>176684493895</v>
      </c>
      <c r="F206" s="31">
        <f t="shared" ref="F206:M206" si="32">F186+F187+F188+F189+F190+F191+F192+F193+F194+F195+F196+F197+F198+F199+F200+F201+F202+F203+F204+F205</f>
        <v>0</v>
      </c>
      <c r="G206" s="31">
        <f t="shared" si="32"/>
        <v>176684493895</v>
      </c>
      <c r="H206" s="31">
        <f t="shared" si="32"/>
        <v>176113278663</v>
      </c>
      <c r="I206" s="31">
        <f t="shared" si="32"/>
        <v>0</v>
      </c>
      <c r="J206" s="31">
        <f t="shared" si="32"/>
        <v>571215232</v>
      </c>
      <c r="K206" s="31">
        <f t="shared" si="32"/>
        <v>176113278663</v>
      </c>
      <c r="L206" s="31">
        <f t="shared" si="32"/>
        <v>176113278663</v>
      </c>
      <c r="M206" s="31">
        <f t="shared" si="32"/>
        <v>174416105829</v>
      </c>
      <c r="N206" s="32">
        <f t="shared" si="29"/>
        <v>0.99676703246896436</v>
      </c>
      <c r="O206" s="32">
        <f t="shared" si="30"/>
        <v>0.99676703246896436</v>
      </c>
    </row>
    <row r="207" spans="1:15" ht="22.5" x14ac:dyDescent="0.25">
      <c r="A207" s="13" t="s">
        <v>84</v>
      </c>
      <c r="B207" s="14" t="s">
        <v>33</v>
      </c>
      <c r="C207" s="15" t="s">
        <v>19</v>
      </c>
      <c r="D207" s="13" t="s">
        <v>34</v>
      </c>
      <c r="E207" s="21">
        <v>34861174</v>
      </c>
      <c r="F207" s="21">
        <v>0</v>
      </c>
      <c r="G207" s="21">
        <f t="shared" si="31"/>
        <v>34861174</v>
      </c>
      <c r="H207" s="21">
        <v>34861174</v>
      </c>
      <c r="I207" s="21">
        <f t="shared" ref="I207:I270" si="33">H207-K207</f>
        <v>0</v>
      </c>
      <c r="J207" s="21">
        <f>G207-H207</f>
        <v>0</v>
      </c>
      <c r="K207" s="21">
        <v>34861174</v>
      </c>
      <c r="L207" s="21">
        <v>34861174</v>
      </c>
      <c r="M207" s="21">
        <v>34861174</v>
      </c>
      <c r="N207" s="22">
        <f t="shared" si="29"/>
        <v>1</v>
      </c>
      <c r="O207" s="22">
        <f t="shared" si="30"/>
        <v>1</v>
      </c>
    </row>
    <row r="208" spans="1:15" ht="22.5" x14ac:dyDescent="0.25">
      <c r="A208" s="18" t="s">
        <v>84</v>
      </c>
      <c r="B208" s="19" t="s">
        <v>35</v>
      </c>
      <c r="C208" s="20" t="s">
        <v>19</v>
      </c>
      <c r="D208" s="18" t="s">
        <v>36</v>
      </c>
      <c r="E208" s="21">
        <v>104533008</v>
      </c>
      <c r="F208" s="21">
        <v>0</v>
      </c>
      <c r="G208" s="21">
        <f t="shared" si="31"/>
        <v>104533008</v>
      </c>
      <c r="H208" s="21">
        <v>97724733</v>
      </c>
      <c r="I208" s="21">
        <f t="shared" si="33"/>
        <v>0</v>
      </c>
      <c r="J208" s="21">
        <f t="shared" ref="J208:J224" si="34">G208-H208</f>
        <v>6808275</v>
      </c>
      <c r="K208" s="21">
        <v>97724733</v>
      </c>
      <c r="L208" s="21">
        <v>97724733</v>
      </c>
      <c r="M208" s="21">
        <v>96025573</v>
      </c>
      <c r="N208" s="22">
        <f t="shared" si="29"/>
        <v>0.93486961553808923</v>
      </c>
      <c r="O208" s="22">
        <f t="shared" si="30"/>
        <v>0.93486961553808923</v>
      </c>
    </row>
    <row r="209" spans="1:15" ht="22.5" x14ac:dyDescent="0.25">
      <c r="A209" s="18" t="s">
        <v>84</v>
      </c>
      <c r="B209" s="19" t="s">
        <v>46</v>
      </c>
      <c r="C209" s="20" t="s">
        <v>19</v>
      </c>
      <c r="D209" s="18" t="s">
        <v>47</v>
      </c>
      <c r="E209" s="21">
        <v>431400</v>
      </c>
      <c r="F209" s="21">
        <v>0</v>
      </c>
      <c r="G209" s="21">
        <f t="shared" si="31"/>
        <v>431400</v>
      </c>
      <c r="H209" s="21">
        <v>219675</v>
      </c>
      <c r="I209" s="21">
        <f t="shared" si="33"/>
        <v>0</v>
      </c>
      <c r="J209" s="21">
        <f t="shared" si="34"/>
        <v>211725</v>
      </c>
      <c r="K209" s="21">
        <v>219675</v>
      </c>
      <c r="L209" s="21">
        <v>219675</v>
      </c>
      <c r="M209" s="21">
        <v>219675</v>
      </c>
      <c r="N209" s="22">
        <f t="shared" si="29"/>
        <v>0.5092141863699583</v>
      </c>
      <c r="O209" s="22">
        <f t="shared" si="30"/>
        <v>0.5092141863699583</v>
      </c>
    </row>
    <row r="210" spans="1:15" ht="67.5" x14ac:dyDescent="0.25">
      <c r="A210" s="18" t="s">
        <v>84</v>
      </c>
      <c r="B210" s="19" t="s">
        <v>50</v>
      </c>
      <c r="C210" s="20" t="s">
        <v>19</v>
      </c>
      <c r="D210" s="18" t="s">
        <v>51</v>
      </c>
      <c r="E210" s="21">
        <v>501279790</v>
      </c>
      <c r="F210" s="21">
        <v>0</v>
      </c>
      <c r="G210" s="21">
        <f t="shared" si="31"/>
        <v>501279790</v>
      </c>
      <c r="H210" s="21">
        <v>491088566</v>
      </c>
      <c r="I210" s="21">
        <f t="shared" si="33"/>
        <v>0</v>
      </c>
      <c r="J210" s="21">
        <f t="shared" si="34"/>
        <v>10191224</v>
      </c>
      <c r="K210" s="21">
        <v>491088566</v>
      </c>
      <c r="L210" s="21">
        <v>491088566</v>
      </c>
      <c r="M210" s="21">
        <v>488048048</v>
      </c>
      <c r="N210" s="22">
        <f t="shared" si="29"/>
        <v>0.9796695893125873</v>
      </c>
      <c r="O210" s="22">
        <f t="shared" si="30"/>
        <v>0.9796695893125873</v>
      </c>
    </row>
    <row r="211" spans="1:15" ht="45" x14ac:dyDescent="0.25">
      <c r="A211" s="18" t="s">
        <v>84</v>
      </c>
      <c r="B211" s="19" t="s">
        <v>52</v>
      </c>
      <c r="C211" s="20" t="s">
        <v>19</v>
      </c>
      <c r="D211" s="18" t="s">
        <v>53</v>
      </c>
      <c r="E211" s="21">
        <v>50186128</v>
      </c>
      <c r="F211" s="21">
        <v>0</v>
      </c>
      <c r="G211" s="21">
        <f t="shared" si="31"/>
        <v>50186128</v>
      </c>
      <c r="H211" s="21">
        <v>50132615</v>
      </c>
      <c r="I211" s="21">
        <f t="shared" si="33"/>
        <v>0</v>
      </c>
      <c r="J211" s="21">
        <f t="shared" si="34"/>
        <v>53513</v>
      </c>
      <c r="K211" s="21">
        <v>50132615</v>
      </c>
      <c r="L211" s="21">
        <v>50132615</v>
      </c>
      <c r="M211" s="21">
        <v>48749514</v>
      </c>
      <c r="N211" s="22">
        <f t="shared" si="29"/>
        <v>0.99893370933099279</v>
      </c>
      <c r="O211" s="22">
        <f t="shared" si="30"/>
        <v>0.99893370933099279</v>
      </c>
    </row>
    <row r="212" spans="1:15" ht="56.25" x14ac:dyDescent="0.25">
      <c r="A212" s="18" t="s">
        <v>84</v>
      </c>
      <c r="B212" s="19" t="s">
        <v>54</v>
      </c>
      <c r="C212" s="20" t="s">
        <v>19</v>
      </c>
      <c r="D212" s="18" t="s">
        <v>55</v>
      </c>
      <c r="E212" s="21">
        <v>487420878</v>
      </c>
      <c r="F212" s="21">
        <v>0</v>
      </c>
      <c r="G212" s="21">
        <f t="shared" si="31"/>
        <v>487420878</v>
      </c>
      <c r="H212" s="21">
        <v>484003017</v>
      </c>
      <c r="I212" s="21">
        <f t="shared" si="33"/>
        <v>0</v>
      </c>
      <c r="J212" s="21">
        <f t="shared" si="34"/>
        <v>3417861</v>
      </c>
      <c r="K212" s="21">
        <v>484003017</v>
      </c>
      <c r="L212" s="21">
        <v>484003017</v>
      </c>
      <c r="M212" s="21">
        <v>476792115</v>
      </c>
      <c r="N212" s="22">
        <f t="shared" si="29"/>
        <v>0.99298786499662417</v>
      </c>
      <c r="O212" s="22">
        <f t="shared" si="30"/>
        <v>0.99298786499662417</v>
      </c>
    </row>
    <row r="213" spans="1:15" ht="22.5" x14ac:dyDescent="0.25">
      <c r="A213" s="18" t="s">
        <v>84</v>
      </c>
      <c r="B213" s="19" t="s">
        <v>59</v>
      </c>
      <c r="C213" s="20" t="s">
        <v>42</v>
      </c>
      <c r="D213" s="18" t="s">
        <v>61</v>
      </c>
      <c r="E213" s="21">
        <v>52191153829</v>
      </c>
      <c r="F213" s="21">
        <v>0</v>
      </c>
      <c r="G213" s="21">
        <f t="shared" si="31"/>
        <v>52191153829</v>
      </c>
      <c r="H213" s="21">
        <v>52191153829</v>
      </c>
      <c r="I213" s="21">
        <f t="shared" si="33"/>
        <v>0</v>
      </c>
      <c r="J213" s="21">
        <f t="shared" si="34"/>
        <v>0</v>
      </c>
      <c r="K213" s="21">
        <v>52191153829</v>
      </c>
      <c r="L213" s="21">
        <v>52191153829</v>
      </c>
      <c r="M213" s="21">
        <v>52191153829</v>
      </c>
      <c r="N213" s="22">
        <f t="shared" si="29"/>
        <v>1</v>
      </c>
      <c r="O213" s="22">
        <f t="shared" si="30"/>
        <v>1</v>
      </c>
    </row>
    <row r="214" spans="1:15" ht="22.5" x14ac:dyDescent="0.25">
      <c r="A214" s="18" t="s">
        <v>84</v>
      </c>
      <c r="B214" s="19" t="s">
        <v>59</v>
      </c>
      <c r="C214" s="20" t="s">
        <v>57</v>
      </c>
      <c r="D214" s="18" t="s">
        <v>61</v>
      </c>
      <c r="E214" s="21">
        <v>60545629533</v>
      </c>
      <c r="F214" s="21">
        <v>0</v>
      </c>
      <c r="G214" s="21">
        <f t="shared" si="31"/>
        <v>60545629533</v>
      </c>
      <c r="H214" s="21">
        <v>60531468099</v>
      </c>
      <c r="I214" s="21">
        <f t="shared" si="33"/>
        <v>0</v>
      </c>
      <c r="J214" s="21">
        <f t="shared" si="34"/>
        <v>14161434</v>
      </c>
      <c r="K214" s="21">
        <v>60531468099</v>
      </c>
      <c r="L214" s="21">
        <v>60508722429</v>
      </c>
      <c r="M214" s="21">
        <v>60505939286</v>
      </c>
      <c r="N214" s="22">
        <f t="shared" si="29"/>
        <v>0.99976610311744663</v>
      </c>
      <c r="O214" s="22">
        <f t="shared" si="30"/>
        <v>0.99939042496899166</v>
      </c>
    </row>
    <row r="215" spans="1:15" ht="22.5" x14ac:dyDescent="0.25">
      <c r="A215" s="18" t="s">
        <v>84</v>
      </c>
      <c r="B215" s="19" t="s">
        <v>59</v>
      </c>
      <c r="C215" s="20" t="s">
        <v>63</v>
      </c>
      <c r="D215" s="18" t="s">
        <v>61</v>
      </c>
      <c r="E215" s="21">
        <v>2042154215</v>
      </c>
      <c r="F215" s="21">
        <v>0</v>
      </c>
      <c r="G215" s="21">
        <f t="shared" si="31"/>
        <v>2042154215</v>
      </c>
      <c r="H215" s="21">
        <v>2039092721</v>
      </c>
      <c r="I215" s="21">
        <f t="shared" si="33"/>
        <v>0</v>
      </c>
      <c r="J215" s="21">
        <f t="shared" si="34"/>
        <v>3061494</v>
      </c>
      <c r="K215" s="21">
        <v>2039092721</v>
      </c>
      <c r="L215" s="21">
        <v>2039092721</v>
      </c>
      <c r="M215" s="21">
        <v>2037421763</v>
      </c>
      <c r="N215" s="22">
        <f t="shared" si="29"/>
        <v>0.99850085073031569</v>
      </c>
      <c r="O215" s="22">
        <f t="shared" si="30"/>
        <v>0.99850085073031569</v>
      </c>
    </row>
    <row r="216" spans="1:15" ht="22.5" x14ac:dyDescent="0.25">
      <c r="A216" s="18" t="s">
        <v>84</v>
      </c>
      <c r="B216" s="19" t="s">
        <v>59</v>
      </c>
      <c r="C216" s="20" t="s">
        <v>19</v>
      </c>
      <c r="D216" s="18" t="s">
        <v>61</v>
      </c>
      <c r="E216" s="21">
        <v>928794324</v>
      </c>
      <c r="F216" s="21">
        <v>0</v>
      </c>
      <c r="G216" s="21">
        <f t="shared" si="31"/>
        <v>928794324</v>
      </c>
      <c r="H216" s="21">
        <v>927183712</v>
      </c>
      <c r="I216" s="21">
        <f t="shared" si="33"/>
        <v>0</v>
      </c>
      <c r="J216" s="21">
        <f t="shared" si="34"/>
        <v>1610612</v>
      </c>
      <c r="K216" s="21">
        <v>927183712</v>
      </c>
      <c r="L216" s="21">
        <v>927183712</v>
      </c>
      <c r="M216" s="21">
        <v>919670983</v>
      </c>
      <c r="N216" s="22">
        <f t="shared" si="29"/>
        <v>0.99826591102208329</v>
      </c>
      <c r="O216" s="22">
        <f t="shared" si="30"/>
        <v>0.99826591102208329</v>
      </c>
    </row>
    <row r="217" spans="1:15" ht="33.75" x14ac:dyDescent="0.25">
      <c r="A217" s="18" t="s">
        <v>84</v>
      </c>
      <c r="B217" s="19" t="s">
        <v>64</v>
      </c>
      <c r="C217" s="20" t="s">
        <v>57</v>
      </c>
      <c r="D217" s="18" t="s">
        <v>65</v>
      </c>
      <c r="E217" s="21">
        <v>3545285793</v>
      </c>
      <c r="F217" s="21">
        <v>0</v>
      </c>
      <c r="G217" s="21">
        <f t="shared" si="31"/>
        <v>3545285793</v>
      </c>
      <c r="H217" s="21">
        <v>3540382081</v>
      </c>
      <c r="I217" s="21">
        <f t="shared" si="33"/>
        <v>0</v>
      </c>
      <c r="J217" s="21">
        <f t="shared" si="34"/>
        <v>4903712</v>
      </c>
      <c r="K217" s="21">
        <v>3540382081</v>
      </c>
      <c r="L217" s="21">
        <v>3536827298</v>
      </c>
      <c r="M217" s="21">
        <v>3524714032</v>
      </c>
      <c r="N217" s="22">
        <f t="shared" si="29"/>
        <v>0.99861683590934136</v>
      </c>
      <c r="O217" s="22">
        <f t="shared" si="30"/>
        <v>0.9976141570824274</v>
      </c>
    </row>
    <row r="218" spans="1:15" ht="56.25" x14ac:dyDescent="0.25">
      <c r="A218" s="18" t="s">
        <v>84</v>
      </c>
      <c r="B218" s="19" t="s">
        <v>66</v>
      </c>
      <c r="C218" s="20" t="s">
        <v>57</v>
      </c>
      <c r="D218" s="18" t="s">
        <v>67</v>
      </c>
      <c r="E218" s="21">
        <v>4170013898</v>
      </c>
      <c r="F218" s="21">
        <v>0</v>
      </c>
      <c r="G218" s="21">
        <f t="shared" si="31"/>
        <v>4170013898</v>
      </c>
      <c r="H218" s="21">
        <v>4023755123</v>
      </c>
      <c r="I218" s="21">
        <f t="shared" si="33"/>
        <v>0</v>
      </c>
      <c r="J218" s="21">
        <f t="shared" si="34"/>
        <v>146258775</v>
      </c>
      <c r="K218" s="21">
        <v>4023755123</v>
      </c>
      <c r="L218" s="21">
        <v>4003424932</v>
      </c>
      <c r="M218" s="21">
        <v>3960477486</v>
      </c>
      <c r="N218" s="22">
        <f t="shared" si="29"/>
        <v>0.96492607013368759</v>
      </c>
      <c r="O218" s="22">
        <f t="shared" si="30"/>
        <v>0.96005074081889785</v>
      </c>
    </row>
    <row r="219" spans="1:15" ht="56.25" x14ac:dyDescent="0.25">
      <c r="A219" s="18" t="s">
        <v>84</v>
      </c>
      <c r="B219" s="19" t="s">
        <v>66</v>
      </c>
      <c r="C219" s="20" t="s">
        <v>19</v>
      </c>
      <c r="D219" s="18" t="s">
        <v>67</v>
      </c>
      <c r="E219" s="21">
        <v>2666381529</v>
      </c>
      <c r="F219" s="21">
        <v>0</v>
      </c>
      <c r="G219" s="21">
        <f t="shared" si="31"/>
        <v>2666381529</v>
      </c>
      <c r="H219" s="21">
        <v>2659598764</v>
      </c>
      <c r="I219" s="21">
        <f t="shared" si="33"/>
        <v>0</v>
      </c>
      <c r="J219" s="21">
        <f t="shared" si="34"/>
        <v>6782765</v>
      </c>
      <c r="K219" s="21">
        <v>2659598764</v>
      </c>
      <c r="L219" s="21">
        <v>2659598764</v>
      </c>
      <c r="M219" s="21">
        <v>2467069880</v>
      </c>
      <c r="N219" s="22">
        <f t="shared" si="29"/>
        <v>0.99745619112410222</v>
      </c>
      <c r="O219" s="22">
        <f t="shared" si="30"/>
        <v>0.99745619112410222</v>
      </c>
    </row>
    <row r="220" spans="1:15" ht="56.25" x14ac:dyDescent="0.25">
      <c r="A220" s="18" t="s">
        <v>84</v>
      </c>
      <c r="B220" s="19" t="s">
        <v>68</v>
      </c>
      <c r="C220" s="20" t="s">
        <v>57</v>
      </c>
      <c r="D220" s="18" t="s">
        <v>69</v>
      </c>
      <c r="E220" s="21">
        <v>1183189609</v>
      </c>
      <c r="F220" s="21">
        <v>0</v>
      </c>
      <c r="G220" s="21">
        <f t="shared" si="31"/>
        <v>1183189609</v>
      </c>
      <c r="H220" s="21">
        <v>1180392830</v>
      </c>
      <c r="I220" s="21">
        <f t="shared" si="33"/>
        <v>0</v>
      </c>
      <c r="J220" s="21">
        <f t="shared" si="34"/>
        <v>2796779</v>
      </c>
      <c r="K220" s="21">
        <v>1180392830</v>
      </c>
      <c r="L220" s="21">
        <v>1161656724</v>
      </c>
      <c r="M220" s="21">
        <v>1161656724</v>
      </c>
      <c r="N220" s="22">
        <f t="shared" si="29"/>
        <v>0.99763623769282106</v>
      </c>
      <c r="O220" s="22">
        <f t="shared" si="30"/>
        <v>0.98180098537359617</v>
      </c>
    </row>
    <row r="221" spans="1:15" ht="56.25" x14ac:dyDescent="0.25">
      <c r="A221" s="18" t="s">
        <v>84</v>
      </c>
      <c r="B221" s="19" t="s">
        <v>68</v>
      </c>
      <c r="C221" s="20" t="s">
        <v>19</v>
      </c>
      <c r="D221" s="18" t="s">
        <v>69</v>
      </c>
      <c r="E221" s="21">
        <v>846868358</v>
      </c>
      <c r="F221" s="21">
        <v>0</v>
      </c>
      <c r="G221" s="21">
        <f t="shared" si="31"/>
        <v>846868358</v>
      </c>
      <c r="H221" s="21">
        <v>846868358</v>
      </c>
      <c r="I221" s="21">
        <f t="shared" si="33"/>
        <v>0</v>
      </c>
      <c r="J221" s="21">
        <f t="shared" si="34"/>
        <v>0</v>
      </c>
      <c r="K221" s="21">
        <v>846868358</v>
      </c>
      <c r="L221" s="21">
        <v>846868358</v>
      </c>
      <c r="M221" s="21">
        <v>846868358</v>
      </c>
      <c r="N221" s="22">
        <f t="shared" si="29"/>
        <v>1</v>
      </c>
      <c r="O221" s="22">
        <f t="shared" si="30"/>
        <v>1</v>
      </c>
    </row>
    <row r="222" spans="1:15" ht="67.5" x14ac:dyDescent="0.25">
      <c r="A222" s="18" t="s">
        <v>84</v>
      </c>
      <c r="B222" s="19" t="s">
        <v>70</v>
      </c>
      <c r="C222" s="20" t="s">
        <v>57</v>
      </c>
      <c r="D222" s="18" t="s">
        <v>71</v>
      </c>
      <c r="E222" s="21">
        <v>52079223</v>
      </c>
      <c r="F222" s="21">
        <v>0</v>
      </c>
      <c r="G222" s="21">
        <f t="shared" si="31"/>
        <v>52079223</v>
      </c>
      <c r="H222" s="21">
        <v>50772659</v>
      </c>
      <c r="I222" s="21">
        <f t="shared" si="33"/>
        <v>0</v>
      </c>
      <c r="J222" s="21">
        <f t="shared" si="34"/>
        <v>1306564</v>
      </c>
      <c r="K222" s="21">
        <v>50772659</v>
      </c>
      <c r="L222" s="21">
        <v>49752161</v>
      </c>
      <c r="M222" s="21">
        <v>49752161</v>
      </c>
      <c r="N222" s="22">
        <f t="shared" si="29"/>
        <v>0.9749119912944938</v>
      </c>
      <c r="O222" s="22">
        <f t="shared" si="30"/>
        <v>0.95531688327992148</v>
      </c>
    </row>
    <row r="223" spans="1:15" ht="67.5" x14ac:dyDescent="0.25">
      <c r="A223" s="18" t="s">
        <v>84</v>
      </c>
      <c r="B223" s="19" t="s">
        <v>70</v>
      </c>
      <c r="C223" s="20" t="s">
        <v>19</v>
      </c>
      <c r="D223" s="18" t="s">
        <v>71</v>
      </c>
      <c r="E223" s="21">
        <v>2359535646</v>
      </c>
      <c r="F223" s="21">
        <v>0</v>
      </c>
      <c r="G223" s="21">
        <f t="shared" si="31"/>
        <v>2359535646</v>
      </c>
      <c r="H223" s="21">
        <v>2349528083</v>
      </c>
      <c r="I223" s="21">
        <f t="shared" si="33"/>
        <v>0</v>
      </c>
      <c r="J223" s="21">
        <f t="shared" si="34"/>
        <v>10007563</v>
      </c>
      <c r="K223" s="21">
        <v>2349528083</v>
      </c>
      <c r="L223" s="21">
        <v>2349528083</v>
      </c>
      <c r="M223" s="21">
        <v>2252326435</v>
      </c>
      <c r="N223" s="22">
        <f t="shared" si="29"/>
        <v>0.99575867267910734</v>
      </c>
      <c r="O223" s="22">
        <f t="shared" si="30"/>
        <v>0.99575867267910734</v>
      </c>
    </row>
    <row r="224" spans="1:15" ht="67.5" x14ac:dyDescent="0.25">
      <c r="A224" s="23" t="s">
        <v>84</v>
      </c>
      <c r="B224" s="24" t="s">
        <v>72</v>
      </c>
      <c r="C224" s="25" t="s">
        <v>42</v>
      </c>
      <c r="D224" s="23" t="s">
        <v>73</v>
      </c>
      <c r="E224" s="21">
        <v>80209289</v>
      </c>
      <c r="F224" s="21">
        <v>0</v>
      </c>
      <c r="G224" s="21">
        <f t="shared" si="31"/>
        <v>80209289</v>
      </c>
      <c r="H224" s="21">
        <v>80138990</v>
      </c>
      <c r="I224" s="21">
        <f t="shared" si="33"/>
        <v>0</v>
      </c>
      <c r="J224" s="21">
        <f t="shared" si="34"/>
        <v>70299</v>
      </c>
      <c r="K224" s="21">
        <v>80138990</v>
      </c>
      <c r="L224" s="21">
        <v>78662716</v>
      </c>
      <c r="M224" s="21">
        <v>77490366</v>
      </c>
      <c r="N224" s="22">
        <f t="shared" si="29"/>
        <v>0.9991235553777319</v>
      </c>
      <c r="O224" s="22">
        <f t="shared" si="30"/>
        <v>0.98071828064702082</v>
      </c>
    </row>
    <row r="225" spans="1:15" ht="20.100000000000001" customHeight="1" x14ac:dyDescent="0.25">
      <c r="A225" s="61" t="s">
        <v>122</v>
      </c>
      <c r="B225" s="28"/>
      <c r="C225" s="29"/>
      <c r="D225" s="30"/>
      <c r="E225" s="31">
        <f>E207+E208+E209+E210+E211+E212+E213+E214+E215+E216+E217+E218+E219+E220+E221+E222+E223+E224</f>
        <v>131790007624</v>
      </c>
      <c r="F225" s="31">
        <f t="shared" ref="F225:M225" si="35">F207+F208+F209+F210+F211+F212+F213+F214+F215+F216+F217+F218+F219+F220+F221+F222+F223+F224</f>
        <v>0</v>
      </c>
      <c r="G225" s="31">
        <f t="shared" si="35"/>
        <v>131790007624</v>
      </c>
      <c r="H225" s="31">
        <f t="shared" si="35"/>
        <v>131578365029</v>
      </c>
      <c r="I225" s="31">
        <f t="shared" si="35"/>
        <v>0</v>
      </c>
      <c r="J225" s="31">
        <f t="shared" si="35"/>
        <v>211642595</v>
      </c>
      <c r="K225" s="31">
        <f t="shared" si="35"/>
        <v>131578365029</v>
      </c>
      <c r="L225" s="31">
        <f t="shared" si="35"/>
        <v>131510501507</v>
      </c>
      <c r="M225" s="31">
        <f t="shared" si="35"/>
        <v>131139237402</v>
      </c>
      <c r="N225" s="32">
        <f t="shared" si="29"/>
        <v>0.99839409224708586</v>
      </c>
      <c r="O225" s="32">
        <f t="shared" si="30"/>
        <v>0.99787915546831563</v>
      </c>
    </row>
    <row r="226" spans="1:15" ht="22.5" x14ac:dyDescent="0.25">
      <c r="A226" s="13" t="s">
        <v>85</v>
      </c>
      <c r="B226" s="14" t="s">
        <v>33</v>
      </c>
      <c r="C226" s="15" t="s">
        <v>19</v>
      </c>
      <c r="D226" s="13" t="s">
        <v>34</v>
      </c>
      <c r="E226" s="21">
        <v>54923567</v>
      </c>
      <c r="F226" s="21">
        <v>0</v>
      </c>
      <c r="G226" s="21">
        <f t="shared" si="31"/>
        <v>54923567</v>
      </c>
      <c r="H226" s="21">
        <v>53781180</v>
      </c>
      <c r="I226" s="21">
        <f t="shared" si="33"/>
        <v>0</v>
      </c>
      <c r="J226" s="21">
        <f>G226-H226</f>
        <v>1142387</v>
      </c>
      <c r="K226" s="21">
        <v>53781180</v>
      </c>
      <c r="L226" s="21">
        <v>53781180</v>
      </c>
      <c r="M226" s="21">
        <v>53781180</v>
      </c>
      <c r="N226" s="22">
        <f t="shared" si="29"/>
        <v>0.97920042228866888</v>
      </c>
      <c r="O226" s="22">
        <f t="shared" si="30"/>
        <v>0.97920042228866888</v>
      </c>
    </row>
    <row r="227" spans="1:15" ht="22.5" x14ac:dyDescent="0.25">
      <c r="A227" s="18" t="s">
        <v>85</v>
      </c>
      <c r="B227" s="19" t="s">
        <v>35</v>
      </c>
      <c r="C227" s="20" t="s">
        <v>19</v>
      </c>
      <c r="D227" s="18" t="s">
        <v>36</v>
      </c>
      <c r="E227" s="21">
        <v>183160557</v>
      </c>
      <c r="F227" s="21">
        <v>0</v>
      </c>
      <c r="G227" s="21">
        <f t="shared" si="31"/>
        <v>183160557</v>
      </c>
      <c r="H227" s="21">
        <v>181230131</v>
      </c>
      <c r="I227" s="21">
        <f t="shared" si="33"/>
        <v>0</v>
      </c>
      <c r="J227" s="21">
        <f t="shared" ref="J227:J244" si="36">G227-H227</f>
        <v>1930426</v>
      </c>
      <c r="K227" s="21">
        <v>181230131</v>
      </c>
      <c r="L227" s="21">
        <v>181230131</v>
      </c>
      <c r="M227" s="21">
        <v>181117750</v>
      </c>
      <c r="N227" s="22">
        <f t="shared" si="29"/>
        <v>0.98946047101178014</v>
      </c>
      <c r="O227" s="22">
        <f t="shared" si="30"/>
        <v>0.98946047101178014</v>
      </c>
    </row>
    <row r="228" spans="1:15" ht="22.5" x14ac:dyDescent="0.25">
      <c r="A228" s="18" t="s">
        <v>85</v>
      </c>
      <c r="B228" s="19" t="s">
        <v>41</v>
      </c>
      <c r="C228" s="20" t="s">
        <v>19</v>
      </c>
      <c r="D228" s="18" t="s">
        <v>43</v>
      </c>
      <c r="E228" s="21">
        <v>8550000</v>
      </c>
      <c r="F228" s="21">
        <v>0</v>
      </c>
      <c r="G228" s="21">
        <f t="shared" si="31"/>
        <v>8550000</v>
      </c>
      <c r="H228" s="21">
        <v>3550000</v>
      </c>
      <c r="I228" s="21">
        <f t="shared" si="33"/>
        <v>0</v>
      </c>
      <c r="J228" s="21">
        <f t="shared" si="36"/>
        <v>5000000</v>
      </c>
      <c r="K228" s="21">
        <v>3550000</v>
      </c>
      <c r="L228" s="21">
        <v>3550000</v>
      </c>
      <c r="M228" s="21">
        <v>3550000</v>
      </c>
      <c r="N228" s="22">
        <f t="shared" si="29"/>
        <v>0.41520467836257308</v>
      </c>
      <c r="O228" s="22">
        <f t="shared" si="30"/>
        <v>0.41520467836257308</v>
      </c>
    </row>
    <row r="229" spans="1:15" ht="67.5" x14ac:dyDescent="0.25">
      <c r="A229" s="18" t="s">
        <v>85</v>
      </c>
      <c r="B229" s="19" t="s">
        <v>50</v>
      </c>
      <c r="C229" s="20" t="s">
        <v>19</v>
      </c>
      <c r="D229" s="18" t="s">
        <v>51</v>
      </c>
      <c r="E229" s="21">
        <v>834366514</v>
      </c>
      <c r="F229" s="21">
        <v>0</v>
      </c>
      <c r="G229" s="21">
        <f t="shared" si="31"/>
        <v>834366514</v>
      </c>
      <c r="H229" s="21">
        <v>797299356.83000004</v>
      </c>
      <c r="I229" s="21">
        <f t="shared" si="33"/>
        <v>0</v>
      </c>
      <c r="J229" s="21">
        <f t="shared" si="36"/>
        <v>37067157.169999957</v>
      </c>
      <c r="K229" s="21">
        <v>797299356.83000004</v>
      </c>
      <c r="L229" s="21">
        <v>797299356.83000004</v>
      </c>
      <c r="M229" s="21">
        <v>754130870.72000003</v>
      </c>
      <c r="N229" s="22">
        <f t="shared" si="29"/>
        <v>0.95557449088854496</v>
      </c>
      <c r="O229" s="22">
        <f t="shared" si="30"/>
        <v>0.95557449088854496</v>
      </c>
    </row>
    <row r="230" spans="1:15" ht="45" x14ac:dyDescent="0.25">
      <c r="A230" s="18" t="s">
        <v>85</v>
      </c>
      <c r="B230" s="19" t="s">
        <v>52</v>
      </c>
      <c r="C230" s="20" t="s">
        <v>19</v>
      </c>
      <c r="D230" s="18" t="s">
        <v>53</v>
      </c>
      <c r="E230" s="21">
        <v>130401922</v>
      </c>
      <c r="F230" s="21">
        <v>0</v>
      </c>
      <c r="G230" s="21">
        <f t="shared" si="31"/>
        <v>130401922</v>
      </c>
      <c r="H230" s="21">
        <v>130357896</v>
      </c>
      <c r="I230" s="21">
        <f t="shared" si="33"/>
        <v>0</v>
      </c>
      <c r="J230" s="21">
        <f t="shared" si="36"/>
        <v>44026</v>
      </c>
      <c r="K230" s="21">
        <v>130357896</v>
      </c>
      <c r="L230" s="21">
        <v>130357896</v>
      </c>
      <c r="M230" s="21">
        <v>126538343</v>
      </c>
      <c r="N230" s="22">
        <f t="shared" si="29"/>
        <v>0.99966238227685023</v>
      </c>
      <c r="O230" s="22">
        <f t="shared" si="30"/>
        <v>0.99966238227685023</v>
      </c>
    </row>
    <row r="231" spans="1:15" ht="56.25" x14ac:dyDescent="0.25">
      <c r="A231" s="18" t="s">
        <v>85</v>
      </c>
      <c r="B231" s="19" t="s">
        <v>54</v>
      </c>
      <c r="C231" s="20" t="s">
        <v>19</v>
      </c>
      <c r="D231" s="18" t="s">
        <v>55</v>
      </c>
      <c r="E231" s="21">
        <v>971437226</v>
      </c>
      <c r="F231" s="21">
        <v>0</v>
      </c>
      <c r="G231" s="21">
        <f t="shared" si="31"/>
        <v>971437226</v>
      </c>
      <c r="H231" s="21">
        <v>967971938</v>
      </c>
      <c r="I231" s="21">
        <f t="shared" si="33"/>
        <v>0</v>
      </c>
      <c r="J231" s="21">
        <f t="shared" si="36"/>
        <v>3465288</v>
      </c>
      <c r="K231" s="21">
        <v>967971938</v>
      </c>
      <c r="L231" s="21">
        <v>966559260</v>
      </c>
      <c r="M231" s="21">
        <v>926801083</v>
      </c>
      <c r="N231" s="22">
        <f t="shared" si="29"/>
        <v>0.99643282354510054</v>
      </c>
      <c r="O231" s="22">
        <f t="shared" si="30"/>
        <v>0.99497860914792657</v>
      </c>
    </row>
    <row r="232" spans="1:15" ht="22.5" x14ac:dyDescent="0.25">
      <c r="A232" s="18" t="s">
        <v>85</v>
      </c>
      <c r="B232" s="19" t="s">
        <v>59</v>
      </c>
      <c r="C232" s="20" t="s">
        <v>60</v>
      </c>
      <c r="D232" s="18" t="s">
        <v>61</v>
      </c>
      <c r="E232" s="21">
        <v>63034887313</v>
      </c>
      <c r="F232" s="21">
        <v>0</v>
      </c>
      <c r="G232" s="21">
        <f t="shared" si="31"/>
        <v>63034887313</v>
      </c>
      <c r="H232" s="21">
        <v>62851016193</v>
      </c>
      <c r="I232" s="21">
        <f t="shared" si="33"/>
        <v>0</v>
      </c>
      <c r="J232" s="21">
        <f t="shared" si="36"/>
        <v>183871120</v>
      </c>
      <c r="K232" s="21">
        <v>62851016193</v>
      </c>
      <c r="L232" s="21">
        <v>62851016193</v>
      </c>
      <c r="M232" s="21">
        <v>62826168616</v>
      </c>
      <c r="N232" s="22">
        <f t="shared" si="29"/>
        <v>0.9970830261171566</v>
      </c>
      <c r="O232" s="22">
        <f t="shared" si="30"/>
        <v>0.9970830261171566</v>
      </c>
    </row>
    <row r="233" spans="1:15" ht="22.5" x14ac:dyDescent="0.25">
      <c r="A233" s="18" t="s">
        <v>85</v>
      </c>
      <c r="B233" s="19" t="s">
        <v>59</v>
      </c>
      <c r="C233" s="20" t="s">
        <v>42</v>
      </c>
      <c r="D233" s="18" t="s">
        <v>61</v>
      </c>
      <c r="E233" s="21">
        <v>905857204</v>
      </c>
      <c r="F233" s="21">
        <v>0</v>
      </c>
      <c r="G233" s="21">
        <f t="shared" si="31"/>
        <v>905857204</v>
      </c>
      <c r="H233" s="21">
        <v>901666984</v>
      </c>
      <c r="I233" s="21">
        <f t="shared" si="33"/>
        <v>0</v>
      </c>
      <c r="J233" s="21">
        <f t="shared" si="36"/>
        <v>4190220</v>
      </c>
      <c r="K233" s="21">
        <v>901666984</v>
      </c>
      <c r="L233" s="21">
        <v>901666984</v>
      </c>
      <c r="M233" s="21">
        <v>901666984</v>
      </c>
      <c r="N233" s="22">
        <f t="shared" si="29"/>
        <v>0.99537430404980254</v>
      </c>
      <c r="O233" s="22">
        <f t="shared" si="30"/>
        <v>0.99537430404980254</v>
      </c>
    </row>
    <row r="234" spans="1:15" ht="22.5" x14ac:dyDescent="0.25">
      <c r="A234" s="18" t="s">
        <v>85</v>
      </c>
      <c r="B234" s="19" t="s">
        <v>59</v>
      </c>
      <c r="C234" s="20" t="s">
        <v>57</v>
      </c>
      <c r="D234" s="18" t="s">
        <v>61</v>
      </c>
      <c r="E234" s="21">
        <v>112231575271</v>
      </c>
      <c r="F234" s="21">
        <v>0</v>
      </c>
      <c r="G234" s="21">
        <f t="shared" si="31"/>
        <v>112231575271</v>
      </c>
      <c r="H234" s="21">
        <v>111922837861</v>
      </c>
      <c r="I234" s="21">
        <f t="shared" si="33"/>
        <v>0</v>
      </c>
      <c r="J234" s="21">
        <f t="shared" si="36"/>
        <v>308737410</v>
      </c>
      <c r="K234" s="21">
        <v>111922837861</v>
      </c>
      <c r="L234" s="21">
        <v>111922837861</v>
      </c>
      <c r="M234" s="21">
        <v>111731044756</v>
      </c>
      <c r="N234" s="22">
        <f t="shared" si="29"/>
        <v>0.99724910383504373</v>
      </c>
      <c r="O234" s="22">
        <f t="shared" si="30"/>
        <v>0.99724910383504373</v>
      </c>
    </row>
    <row r="235" spans="1:15" ht="22.5" x14ac:dyDescent="0.25">
      <c r="A235" s="18" t="s">
        <v>85</v>
      </c>
      <c r="B235" s="19" t="s">
        <v>59</v>
      </c>
      <c r="C235" s="20" t="s">
        <v>63</v>
      </c>
      <c r="D235" s="18" t="s">
        <v>61</v>
      </c>
      <c r="E235" s="21">
        <v>40170497</v>
      </c>
      <c r="F235" s="21">
        <v>0</v>
      </c>
      <c r="G235" s="21">
        <f t="shared" si="31"/>
        <v>40170497</v>
      </c>
      <c r="H235" s="21">
        <v>40170497</v>
      </c>
      <c r="I235" s="21">
        <f t="shared" si="33"/>
        <v>0</v>
      </c>
      <c r="J235" s="21">
        <f t="shared" si="36"/>
        <v>0</v>
      </c>
      <c r="K235" s="21">
        <v>40170497</v>
      </c>
      <c r="L235" s="21">
        <v>40170497</v>
      </c>
      <c r="M235" s="21">
        <v>28945021</v>
      </c>
      <c r="N235" s="22">
        <f t="shared" si="29"/>
        <v>1</v>
      </c>
      <c r="O235" s="22">
        <f t="shared" si="30"/>
        <v>1</v>
      </c>
    </row>
    <row r="236" spans="1:15" ht="22.5" x14ac:dyDescent="0.25">
      <c r="A236" s="18" t="s">
        <v>85</v>
      </c>
      <c r="B236" s="19" t="s">
        <v>59</v>
      </c>
      <c r="C236" s="20" t="s">
        <v>19</v>
      </c>
      <c r="D236" s="18" t="s">
        <v>61</v>
      </c>
      <c r="E236" s="21">
        <v>879345413</v>
      </c>
      <c r="F236" s="21">
        <v>0</v>
      </c>
      <c r="G236" s="21">
        <f t="shared" si="31"/>
        <v>879345413</v>
      </c>
      <c r="H236" s="21">
        <v>870191682</v>
      </c>
      <c r="I236" s="21">
        <f t="shared" si="33"/>
        <v>0</v>
      </c>
      <c r="J236" s="21">
        <f t="shared" si="36"/>
        <v>9153731</v>
      </c>
      <c r="K236" s="21">
        <v>870191682</v>
      </c>
      <c r="L236" s="21">
        <v>870191682</v>
      </c>
      <c r="M236" s="21">
        <v>861832811</v>
      </c>
      <c r="N236" s="22">
        <f t="shared" si="29"/>
        <v>0.98959028970337048</v>
      </c>
      <c r="O236" s="22">
        <f t="shared" si="30"/>
        <v>0.98959028970337048</v>
      </c>
    </row>
    <row r="237" spans="1:15" ht="33.75" x14ac:dyDescent="0.25">
      <c r="A237" s="18" t="s">
        <v>85</v>
      </c>
      <c r="B237" s="19" t="s">
        <v>64</v>
      </c>
      <c r="C237" s="20" t="s">
        <v>57</v>
      </c>
      <c r="D237" s="18" t="s">
        <v>65</v>
      </c>
      <c r="E237" s="21">
        <v>751612097</v>
      </c>
      <c r="F237" s="21">
        <v>0</v>
      </c>
      <c r="G237" s="21">
        <f t="shared" si="31"/>
        <v>751612097</v>
      </c>
      <c r="H237" s="21">
        <v>749705420</v>
      </c>
      <c r="I237" s="21">
        <f t="shared" si="33"/>
        <v>0</v>
      </c>
      <c r="J237" s="21">
        <f t="shared" si="36"/>
        <v>1906677</v>
      </c>
      <c r="K237" s="21">
        <v>749705420</v>
      </c>
      <c r="L237" s="21">
        <v>749705420</v>
      </c>
      <c r="M237" s="21">
        <v>742693362</v>
      </c>
      <c r="N237" s="22">
        <f t="shared" si="29"/>
        <v>0.99746321672095173</v>
      </c>
      <c r="O237" s="22">
        <f t="shared" si="30"/>
        <v>0.99746321672095173</v>
      </c>
    </row>
    <row r="238" spans="1:15" ht="56.25" x14ac:dyDescent="0.25">
      <c r="A238" s="18" t="s">
        <v>85</v>
      </c>
      <c r="B238" s="19" t="s">
        <v>66</v>
      </c>
      <c r="C238" s="20" t="s">
        <v>57</v>
      </c>
      <c r="D238" s="18" t="s">
        <v>67</v>
      </c>
      <c r="E238" s="21">
        <v>6708539250</v>
      </c>
      <c r="F238" s="21">
        <v>0</v>
      </c>
      <c r="G238" s="21">
        <f t="shared" si="31"/>
        <v>6708539250</v>
      </c>
      <c r="H238" s="21">
        <v>6661420099</v>
      </c>
      <c r="I238" s="21">
        <f t="shared" si="33"/>
        <v>0</v>
      </c>
      <c r="J238" s="21">
        <f t="shared" si="36"/>
        <v>47119151</v>
      </c>
      <c r="K238" s="21">
        <v>6661420099</v>
      </c>
      <c r="L238" s="21">
        <v>6660023773</v>
      </c>
      <c r="M238" s="21">
        <v>6462849223</v>
      </c>
      <c r="N238" s="22">
        <f t="shared" si="29"/>
        <v>0.99297624277893282</v>
      </c>
      <c r="O238" s="22">
        <f t="shared" si="30"/>
        <v>0.99276810119281933</v>
      </c>
    </row>
    <row r="239" spans="1:15" ht="56.25" x14ac:dyDescent="0.25">
      <c r="A239" s="18" t="s">
        <v>85</v>
      </c>
      <c r="B239" s="19" t="s">
        <v>66</v>
      </c>
      <c r="C239" s="20" t="s">
        <v>19</v>
      </c>
      <c r="D239" s="18" t="s">
        <v>67</v>
      </c>
      <c r="E239" s="21">
        <v>3610000446</v>
      </c>
      <c r="F239" s="21">
        <v>0</v>
      </c>
      <c r="G239" s="21">
        <f t="shared" si="31"/>
        <v>3610000446</v>
      </c>
      <c r="H239" s="21">
        <v>3596641203</v>
      </c>
      <c r="I239" s="21">
        <f t="shared" si="33"/>
        <v>0</v>
      </c>
      <c r="J239" s="21">
        <f t="shared" si="36"/>
        <v>13359243</v>
      </c>
      <c r="K239" s="21">
        <v>3596641203</v>
      </c>
      <c r="L239" s="21">
        <v>3596641203</v>
      </c>
      <c r="M239" s="21">
        <v>3351361828</v>
      </c>
      <c r="N239" s="22">
        <f t="shared" si="29"/>
        <v>0.99629937912755595</v>
      </c>
      <c r="O239" s="22">
        <f t="shared" si="30"/>
        <v>0.99629937912755595</v>
      </c>
    </row>
    <row r="240" spans="1:15" ht="56.25" x14ac:dyDescent="0.25">
      <c r="A240" s="18" t="s">
        <v>85</v>
      </c>
      <c r="B240" s="19" t="s">
        <v>68</v>
      </c>
      <c r="C240" s="20" t="s">
        <v>57</v>
      </c>
      <c r="D240" s="18" t="s">
        <v>69</v>
      </c>
      <c r="E240" s="21">
        <v>350219187</v>
      </c>
      <c r="F240" s="21">
        <v>0</v>
      </c>
      <c r="G240" s="21">
        <f t="shared" si="31"/>
        <v>350219187</v>
      </c>
      <c r="H240" s="21">
        <v>343850447</v>
      </c>
      <c r="I240" s="21">
        <f t="shared" si="33"/>
        <v>0</v>
      </c>
      <c r="J240" s="21">
        <f t="shared" si="36"/>
        <v>6368740</v>
      </c>
      <c r="K240" s="21">
        <v>343850447</v>
      </c>
      <c r="L240" s="21">
        <v>343850447</v>
      </c>
      <c r="M240" s="21">
        <v>341385524</v>
      </c>
      <c r="N240" s="22">
        <f t="shared" si="29"/>
        <v>0.98181498833757497</v>
      </c>
      <c r="O240" s="22">
        <f t="shared" si="30"/>
        <v>0.98181498833757497</v>
      </c>
    </row>
    <row r="241" spans="1:15" ht="56.25" x14ac:dyDescent="0.25">
      <c r="A241" s="18" t="s">
        <v>85</v>
      </c>
      <c r="B241" s="19" t="s">
        <v>68</v>
      </c>
      <c r="C241" s="20" t="s">
        <v>19</v>
      </c>
      <c r="D241" s="18" t="s">
        <v>69</v>
      </c>
      <c r="E241" s="21">
        <v>83603026</v>
      </c>
      <c r="F241" s="21">
        <v>0</v>
      </c>
      <c r="G241" s="21">
        <f t="shared" si="31"/>
        <v>83603026</v>
      </c>
      <c r="H241" s="21">
        <v>80975326</v>
      </c>
      <c r="I241" s="21">
        <f t="shared" si="33"/>
        <v>0</v>
      </c>
      <c r="J241" s="21">
        <f t="shared" si="36"/>
        <v>2627700</v>
      </c>
      <c r="K241" s="21">
        <v>80975326</v>
      </c>
      <c r="L241" s="21">
        <v>80975326</v>
      </c>
      <c r="M241" s="21">
        <v>80975326</v>
      </c>
      <c r="N241" s="22">
        <f t="shared" si="29"/>
        <v>0.96856931948850755</v>
      </c>
      <c r="O241" s="22">
        <f t="shared" si="30"/>
        <v>0.96856931948850755</v>
      </c>
    </row>
    <row r="242" spans="1:15" ht="67.5" x14ac:dyDescent="0.25">
      <c r="A242" s="18" t="s">
        <v>85</v>
      </c>
      <c r="B242" s="19" t="s">
        <v>70</v>
      </c>
      <c r="C242" s="20" t="s">
        <v>57</v>
      </c>
      <c r="D242" s="18" t="s">
        <v>71</v>
      </c>
      <c r="E242" s="21">
        <v>87047286</v>
      </c>
      <c r="F242" s="21">
        <v>0</v>
      </c>
      <c r="G242" s="21">
        <f t="shared" si="31"/>
        <v>87047286</v>
      </c>
      <c r="H242" s="21">
        <v>86998603</v>
      </c>
      <c r="I242" s="21">
        <f t="shared" si="33"/>
        <v>0</v>
      </c>
      <c r="J242" s="21">
        <f t="shared" si="36"/>
        <v>48683</v>
      </c>
      <c r="K242" s="21">
        <v>86998603</v>
      </c>
      <c r="L242" s="21">
        <v>86998603</v>
      </c>
      <c r="M242" s="21">
        <v>84473429</v>
      </c>
      <c r="N242" s="22">
        <f t="shared" si="29"/>
        <v>0.99944072926064575</v>
      </c>
      <c r="O242" s="22">
        <f t="shared" si="30"/>
        <v>0.99944072926064575</v>
      </c>
    </row>
    <row r="243" spans="1:15" ht="67.5" x14ac:dyDescent="0.25">
      <c r="A243" s="18" t="s">
        <v>85</v>
      </c>
      <c r="B243" s="19" t="s">
        <v>70</v>
      </c>
      <c r="C243" s="20" t="s">
        <v>19</v>
      </c>
      <c r="D243" s="18" t="s">
        <v>71</v>
      </c>
      <c r="E243" s="21">
        <v>1458656449</v>
      </c>
      <c r="F243" s="21">
        <v>0</v>
      </c>
      <c r="G243" s="21">
        <f t="shared" si="31"/>
        <v>1458656449</v>
      </c>
      <c r="H243" s="21">
        <v>1458656184</v>
      </c>
      <c r="I243" s="21">
        <f t="shared" si="33"/>
        <v>0</v>
      </c>
      <c r="J243" s="21">
        <f t="shared" si="36"/>
        <v>265</v>
      </c>
      <c r="K243" s="21">
        <v>1458656184</v>
      </c>
      <c r="L243" s="21">
        <v>1458656184</v>
      </c>
      <c r="M243" s="21">
        <v>1448198589</v>
      </c>
      <c r="N243" s="22">
        <f t="shared" si="29"/>
        <v>0.99999981832596685</v>
      </c>
      <c r="O243" s="22">
        <f t="shared" si="30"/>
        <v>0.99999981832596685</v>
      </c>
    </row>
    <row r="244" spans="1:15" ht="67.5" x14ac:dyDescent="0.25">
      <c r="A244" s="23" t="s">
        <v>85</v>
      </c>
      <c r="B244" s="24" t="s">
        <v>72</v>
      </c>
      <c r="C244" s="25" t="s">
        <v>42</v>
      </c>
      <c r="D244" s="23" t="s">
        <v>73</v>
      </c>
      <c r="E244" s="21">
        <v>23198593</v>
      </c>
      <c r="F244" s="21">
        <v>0</v>
      </c>
      <c r="G244" s="21">
        <f t="shared" si="31"/>
        <v>23198593</v>
      </c>
      <c r="H244" s="21">
        <v>23198593</v>
      </c>
      <c r="I244" s="21">
        <f t="shared" si="33"/>
        <v>0</v>
      </c>
      <c r="J244" s="21">
        <f t="shared" si="36"/>
        <v>0</v>
      </c>
      <c r="K244" s="21">
        <v>23198593</v>
      </c>
      <c r="L244" s="21">
        <v>23198593</v>
      </c>
      <c r="M244" s="21">
        <v>22241193</v>
      </c>
      <c r="N244" s="22">
        <f t="shared" si="29"/>
        <v>1</v>
      </c>
      <c r="O244" s="22">
        <f t="shared" si="30"/>
        <v>1</v>
      </c>
    </row>
    <row r="245" spans="1:15" ht="20.100000000000001" customHeight="1" x14ac:dyDescent="0.25">
      <c r="A245" s="61" t="s">
        <v>123</v>
      </c>
      <c r="B245" s="28"/>
      <c r="C245" s="29"/>
      <c r="D245" s="30"/>
      <c r="E245" s="31">
        <f>E226+E227+E228+E229+E230+E231+E232+E233+E234+E235+E236+E237+E238+E239+E240+E241+E242+E243+E244</f>
        <v>192347551818</v>
      </c>
      <c r="F245" s="31">
        <f t="shared" ref="F245:M245" si="37">F226+F227+F228+F229+F230+F231+F232+F233+F234+F235+F236+F237+F238+F239+F240+F241+F242+F243+F244</f>
        <v>0</v>
      </c>
      <c r="G245" s="31">
        <f t="shared" si="37"/>
        <v>192347551818</v>
      </c>
      <c r="H245" s="31">
        <f t="shared" si="37"/>
        <v>191721519593.83002</v>
      </c>
      <c r="I245" s="31">
        <f t="shared" si="37"/>
        <v>0</v>
      </c>
      <c r="J245" s="31">
        <f t="shared" si="37"/>
        <v>626032224.16999996</v>
      </c>
      <c r="K245" s="31">
        <f t="shared" si="37"/>
        <v>191721519593.83002</v>
      </c>
      <c r="L245" s="31">
        <f t="shared" si="37"/>
        <v>191718710589.83002</v>
      </c>
      <c r="M245" s="31">
        <f t="shared" si="37"/>
        <v>190929755888.72</v>
      </c>
      <c r="N245" s="32">
        <f t="shared" si="29"/>
        <v>0.996745307032749</v>
      </c>
      <c r="O245" s="32">
        <f t="shared" si="30"/>
        <v>0.99673070323886948</v>
      </c>
    </row>
    <row r="246" spans="1:15" ht="22.5" x14ac:dyDescent="0.25">
      <c r="A246" s="13" t="s">
        <v>86</v>
      </c>
      <c r="B246" s="14" t="s">
        <v>33</v>
      </c>
      <c r="C246" s="15" t="s">
        <v>19</v>
      </c>
      <c r="D246" s="13" t="s">
        <v>34</v>
      </c>
      <c r="E246" s="21">
        <v>21145000</v>
      </c>
      <c r="F246" s="21">
        <v>0</v>
      </c>
      <c r="G246" s="21">
        <f t="shared" si="31"/>
        <v>21145000</v>
      </c>
      <c r="H246" s="21">
        <v>20768792.719999999</v>
      </c>
      <c r="I246" s="21">
        <f t="shared" si="33"/>
        <v>0</v>
      </c>
      <c r="J246" s="21">
        <f>G246-H246</f>
        <v>376207.28000000119</v>
      </c>
      <c r="K246" s="21">
        <v>20768792.719999999</v>
      </c>
      <c r="L246" s="21">
        <v>20768792.719999999</v>
      </c>
      <c r="M246" s="21">
        <v>20768792.719999999</v>
      </c>
      <c r="N246" s="22">
        <f t="shared" si="29"/>
        <v>0.98220821565381877</v>
      </c>
      <c r="O246" s="22">
        <f t="shared" si="30"/>
        <v>0.98220821565381877</v>
      </c>
    </row>
    <row r="247" spans="1:15" ht="22.5" x14ac:dyDescent="0.25">
      <c r="A247" s="18" t="s">
        <v>86</v>
      </c>
      <c r="B247" s="19" t="s">
        <v>35</v>
      </c>
      <c r="C247" s="20" t="s">
        <v>19</v>
      </c>
      <c r="D247" s="18" t="s">
        <v>36</v>
      </c>
      <c r="E247" s="21">
        <v>95553928</v>
      </c>
      <c r="F247" s="21">
        <v>0</v>
      </c>
      <c r="G247" s="21">
        <f t="shared" si="31"/>
        <v>95553928</v>
      </c>
      <c r="H247" s="21">
        <v>94125933.409999996</v>
      </c>
      <c r="I247" s="21">
        <f t="shared" si="33"/>
        <v>3412914</v>
      </c>
      <c r="J247" s="21">
        <f t="shared" ref="J247:J265" si="38">G247-H247</f>
        <v>1427994.5900000036</v>
      </c>
      <c r="K247" s="21">
        <v>90713019.409999996</v>
      </c>
      <c r="L247" s="21">
        <v>90713019.409999996</v>
      </c>
      <c r="M247" s="21">
        <v>88873019.409999996</v>
      </c>
      <c r="N247" s="22">
        <f t="shared" si="29"/>
        <v>0.94933846581377579</v>
      </c>
      <c r="O247" s="22">
        <f t="shared" si="30"/>
        <v>0.94933846581377579</v>
      </c>
    </row>
    <row r="248" spans="1:15" ht="22.5" x14ac:dyDescent="0.25">
      <c r="A248" s="18" t="s">
        <v>86</v>
      </c>
      <c r="B248" s="19" t="s">
        <v>41</v>
      </c>
      <c r="C248" s="20" t="s">
        <v>19</v>
      </c>
      <c r="D248" s="18" t="s">
        <v>43</v>
      </c>
      <c r="E248" s="21">
        <v>5000000</v>
      </c>
      <c r="F248" s="21">
        <v>0</v>
      </c>
      <c r="G248" s="21">
        <f t="shared" si="31"/>
        <v>5000000</v>
      </c>
      <c r="H248" s="21">
        <v>0</v>
      </c>
      <c r="I248" s="21">
        <f t="shared" si="33"/>
        <v>0</v>
      </c>
      <c r="J248" s="21">
        <f t="shared" si="38"/>
        <v>5000000</v>
      </c>
      <c r="K248" s="21">
        <v>0</v>
      </c>
      <c r="L248" s="21">
        <v>0</v>
      </c>
      <c r="M248" s="21">
        <v>0</v>
      </c>
      <c r="N248" s="22">
        <f t="shared" si="29"/>
        <v>0</v>
      </c>
      <c r="O248" s="22">
        <f t="shared" si="30"/>
        <v>0</v>
      </c>
    </row>
    <row r="249" spans="1:15" ht="22.5" x14ac:dyDescent="0.25">
      <c r="A249" s="18" t="s">
        <v>86</v>
      </c>
      <c r="B249" s="19" t="s">
        <v>46</v>
      </c>
      <c r="C249" s="20" t="s">
        <v>19</v>
      </c>
      <c r="D249" s="18" t="s">
        <v>47</v>
      </c>
      <c r="E249" s="21">
        <v>20180400</v>
      </c>
      <c r="F249" s="21">
        <v>0</v>
      </c>
      <c r="G249" s="21">
        <f t="shared" si="31"/>
        <v>20180400</v>
      </c>
      <c r="H249" s="21">
        <v>20180400</v>
      </c>
      <c r="I249" s="21">
        <f t="shared" si="33"/>
        <v>0</v>
      </c>
      <c r="J249" s="21">
        <f t="shared" si="38"/>
        <v>0</v>
      </c>
      <c r="K249" s="21">
        <v>20180400</v>
      </c>
      <c r="L249" s="21">
        <v>20180400</v>
      </c>
      <c r="M249" s="21">
        <v>20180400</v>
      </c>
      <c r="N249" s="22">
        <f t="shared" si="29"/>
        <v>1</v>
      </c>
      <c r="O249" s="22">
        <f t="shared" si="30"/>
        <v>1</v>
      </c>
    </row>
    <row r="250" spans="1:15" ht="67.5" x14ac:dyDescent="0.25">
      <c r="A250" s="18" t="s">
        <v>86</v>
      </c>
      <c r="B250" s="19" t="s">
        <v>50</v>
      </c>
      <c r="C250" s="20" t="s">
        <v>19</v>
      </c>
      <c r="D250" s="18" t="s">
        <v>51</v>
      </c>
      <c r="E250" s="21">
        <v>1359521047</v>
      </c>
      <c r="F250" s="21">
        <v>0</v>
      </c>
      <c r="G250" s="21">
        <f t="shared" si="31"/>
        <v>1359521047</v>
      </c>
      <c r="H250" s="21">
        <v>1321812406</v>
      </c>
      <c r="I250" s="21">
        <f t="shared" si="33"/>
        <v>0</v>
      </c>
      <c r="J250" s="21">
        <f t="shared" si="38"/>
        <v>37708641</v>
      </c>
      <c r="K250" s="21">
        <v>1321812406</v>
      </c>
      <c r="L250" s="21">
        <v>1321812406</v>
      </c>
      <c r="M250" s="21">
        <v>1225454212</v>
      </c>
      <c r="N250" s="22">
        <f t="shared" si="29"/>
        <v>0.97226329001436929</v>
      </c>
      <c r="O250" s="22">
        <f t="shared" si="30"/>
        <v>0.97226329001436929</v>
      </c>
    </row>
    <row r="251" spans="1:15" ht="45" x14ac:dyDescent="0.25">
      <c r="A251" s="18" t="s">
        <v>86</v>
      </c>
      <c r="B251" s="19" t="s">
        <v>52</v>
      </c>
      <c r="C251" s="20" t="s">
        <v>19</v>
      </c>
      <c r="D251" s="18" t="s">
        <v>53</v>
      </c>
      <c r="E251" s="21">
        <v>51753952</v>
      </c>
      <c r="F251" s="21">
        <v>0</v>
      </c>
      <c r="G251" s="21">
        <f t="shared" si="31"/>
        <v>51753952</v>
      </c>
      <c r="H251" s="21">
        <v>51230507</v>
      </c>
      <c r="I251" s="21">
        <f t="shared" si="33"/>
        <v>0</v>
      </c>
      <c r="J251" s="21">
        <f t="shared" si="38"/>
        <v>523445</v>
      </c>
      <c r="K251" s="21">
        <v>51230507</v>
      </c>
      <c r="L251" s="21">
        <v>51230507</v>
      </c>
      <c r="M251" s="21">
        <v>49847406</v>
      </c>
      <c r="N251" s="22">
        <f t="shared" si="29"/>
        <v>0.98988589315845865</v>
      </c>
      <c r="O251" s="22">
        <f t="shared" si="30"/>
        <v>0.98988589315845865</v>
      </c>
    </row>
    <row r="252" spans="1:15" ht="56.25" x14ac:dyDescent="0.25">
      <c r="A252" s="18" t="s">
        <v>86</v>
      </c>
      <c r="B252" s="19" t="s">
        <v>54</v>
      </c>
      <c r="C252" s="20" t="s">
        <v>19</v>
      </c>
      <c r="D252" s="18" t="s">
        <v>55</v>
      </c>
      <c r="E252" s="21">
        <v>1416835185</v>
      </c>
      <c r="F252" s="21">
        <v>0</v>
      </c>
      <c r="G252" s="21">
        <f t="shared" si="31"/>
        <v>1416835185</v>
      </c>
      <c r="H252" s="21">
        <v>1382206751</v>
      </c>
      <c r="I252" s="21">
        <f t="shared" si="33"/>
        <v>0</v>
      </c>
      <c r="J252" s="21">
        <f t="shared" si="38"/>
        <v>34628434</v>
      </c>
      <c r="K252" s="21">
        <v>1382206751</v>
      </c>
      <c r="L252" s="21">
        <v>1382206751</v>
      </c>
      <c r="M252" s="21">
        <v>1347568954</v>
      </c>
      <c r="N252" s="22">
        <f t="shared" si="29"/>
        <v>0.97555930685050007</v>
      </c>
      <c r="O252" s="22">
        <f t="shared" si="30"/>
        <v>0.97555930685050007</v>
      </c>
    </row>
    <row r="253" spans="1:15" ht="22.5" x14ac:dyDescent="0.25">
      <c r="A253" s="18" t="s">
        <v>86</v>
      </c>
      <c r="B253" s="19" t="s">
        <v>59</v>
      </c>
      <c r="C253" s="20" t="s">
        <v>60</v>
      </c>
      <c r="D253" s="18" t="s">
        <v>61</v>
      </c>
      <c r="E253" s="21">
        <v>26839009840</v>
      </c>
      <c r="F253" s="21">
        <v>0</v>
      </c>
      <c r="G253" s="21">
        <f t="shared" si="31"/>
        <v>26839009840</v>
      </c>
      <c r="H253" s="21">
        <v>26308961860</v>
      </c>
      <c r="I253" s="21">
        <f t="shared" si="33"/>
        <v>0</v>
      </c>
      <c r="J253" s="21">
        <f t="shared" si="38"/>
        <v>530047980</v>
      </c>
      <c r="K253" s="21">
        <v>26308961860</v>
      </c>
      <c r="L253" s="21">
        <v>26272523227</v>
      </c>
      <c r="M253" s="21">
        <v>26272523227</v>
      </c>
      <c r="N253" s="22">
        <f t="shared" si="29"/>
        <v>0.98025083700330728</v>
      </c>
      <c r="O253" s="22">
        <f t="shared" si="30"/>
        <v>0.97889316273673677</v>
      </c>
    </row>
    <row r="254" spans="1:15" ht="22.5" x14ac:dyDescent="0.25">
      <c r="A254" s="18" t="s">
        <v>86</v>
      </c>
      <c r="B254" s="19" t="s">
        <v>59</v>
      </c>
      <c r="C254" s="20" t="s">
        <v>42</v>
      </c>
      <c r="D254" s="18" t="s">
        <v>61</v>
      </c>
      <c r="E254" s="21">
        <v>435580580</v>
      </c>
      <c r="F254" s="21">
        <v>0</v>
      </c>
      <c r="G254" s="21">
        <f t="shared" si="31"/>
        <v>435580580</v>
      </c>
      <c r="H254" s="21">
        <v>416717993</v>
      </c>
      <c r="I254" s="21">
        <f t="shared" si="33"/>
        <v>0</v>
      </c>
      <c r="J254" s="21">
        <f t="shared" si="38"/>
        <v>18862587</v>
      </c>
      <c r="K254" s="21">
        <v>416717993</v>
      </c>
      <c r="L254" s="21">
        <v>416717993</v>
      </c>
      <c r="M254" s="21">
        <v>415556831</v>
      </c>
      <c r="N254" s="22">
        <f t="shared" si="29"/>
        <v>0.95669552806968572</v>
      </c>
      <c r="O254" s="22">
        <f t="shared" si="30"/>
        <v>0.95669552806968572</v>
      </c>
    </row>
    <row r="255" spans="1:15" ht="22.5" x14ac:dyDescent="0.25">
      <c r="A255" s="18" t="s">
        <v>86</v>
      </c>
      <c r="B255" s="19" t="s">
        <v>59</v>
      </c>
      <c r="C255" s="20" t="s">
        <v>57</v>
      </c>
      <c r="D255" s="18" t="s">
        <v>61</v>
      </c>
      <c r="E255" s="21">
        <v>64147768587</v>
      </c>
      <c r="F255" s="21">
        <v>0</v>
      </c>
      <c r="G255" s="21">
        <f t="shared" si="31"/>
        <v>64147768587</v>
      </c>
      <c r="H255" s="21">
        <v>61979577077.5</v>
      </c>
      <c r="I255" s="21">
        <f t="shared" si="33"/>
        <v>0</v>
      </c>
      <c r="J255" s="21">
        <f t="shared" si="38"/>
        <v>2168191509.5</v>
      </c>
      <c r="K255" s="21">
        <v>61979577077.5</v>
      </c>
      <c r="L255" s="21">
        <v>60774612925.5</v>
      </c>
      <c r="M255" s="21">
        <v>60760095722.5</v>
      </c>
      <c r="N255" s="22">
        <f t="shared" si="29"/>
        <v>0.96620004783861801</v>
      </c>
      <c r="O255" s="22">
        <f t="shared" si="30"/>
        <v>0.94741585349262492</v>
      </c>
    </row>
    <row r="256" spans="1:15" ht="22.5" x14ac:dyDescent="0.25">
      <c r="A256" s="18" t="s">
        <v>86</v>
      </c>
      <c r="B256" s="19" t="s">
        <v>59</v>
      </c>
      <c r="C256" s="20" t="s">
        <v>63</v>
      </c>
      <c r="D256" s="18" t="s">
        <v>61</v>
      </c>
      <c r="E256" s="21">
        <v>7713046024</v>
      </c>
      <c r="F256" s="21">
        <v>0</v>
      </c>
      <c r="G256" s="21">
        <f t="shared" si="31"/>
        <v>7713046024</v>
      </c>
      <c r="H256" s="21">
        <v>7577000558</v>
      </c>
      <c r="I256" s="21">
        <f t="shared" si="33"/>
        <v>0</v>
      </c>
      <c r="J256" s="21">
        <f t="shared" si="38"/>
        <v>136045466</v>
      </c>
      <c r="K256" s="21">
        <v>7577000558</v>
      </c>
      <c r="L256" s="21">
        <v>7568116394</v>
      </c>
      <c r="M256" s="21">
        <v>7568116394</v>
      </c>
      <c r="N256" s="22">
        <f t="shared" si="29"/>
        <v>0.98236164213506838</v>
      </c>
      <c r="O256" s="22">
        <f t="shared" si="30"/>
        <v>0.98120980614545339</v>
      </c>
    </row>
    <row r="257" spans="1:15" ht="22.5" x14ac:dyDescent="0.25">
      <c r="A257" s="18" t="s">
        <v>86</v>
      </c>
      <c r="B257" s="19" t="s">
        <v>59</v>
      </c>
      <c r="C257" s="20" t="s">
        <v>19</v>
      </c>
      <c r="D257" s="18" t="s">
        <v>61</v>
      </c>
      <c r="E257" s="21">
        <v>497782158</v>
      </c>
      <c r="F257" s="21">
        <v>0</v>
      </c>
      <c r="G257" s="21">
        <f t="shared" si="31"/>
        <v>497782158</v>
      </c>
      <c r="H257" s="21">
        <v>489676763</v>
      </c>
      <c r="I257" s="21">
        <f t="shared" si="33"/>
        <v>0</v>
      </c>
      <c r="J257" s="21">
        <f t="shared" si="38"/>
        <v>8105395</v>
      </c>
      <c r="K257" s="21">
        <v>489676763</v>
      </c>
      <c r="L257" s="21">
        <v>489676763</v>
      </c>
      <c r="M257" s="21">
        <v>460175118</v>
      </c>
      <c r="N257" s="22">
        <f t="shared" si="29"/>
        <v>0.98371698368506011</v>
      </c>
      <c r="O257" s="22">
        <f t="shared" si="30"/>
        <v>0.98371698368506011</v>
      </c>
    </row>
    <row r="258" spans="1:15" ht="33.75" x14ac:dyDescent="0.25">
      <c r="A258" s="18" t="s">
        <v>86</v>
      </c>
      <c r="B258" s="19" t="s">
        <v>64</v>
      </c>
      <c r="C258" s="20" t="s">
        <v>57</v>
      </c>
      <c r="D258" s="18" t="s">
        <v>65</v>
      </c>
      <c r="E258" s="21">
        <v>1277790255</v>
      </c>
      <c r="F258" s="21">
        <v>0</v>
      </c>
      <c r="G258" s="21">
        <f t="shared" si="31"/>
        <v>1277790255</v>
      </c>
      <c r="H258" s="21">
        <v>1276954903</v>
      </c>
      <c r="I258" s="21">
        <f t="shared" si="33"/>
        <v>0</v>
      </c>
      <c r="J258" s="21">
        <f t="shared" si="38"/>
        <v>835352</v>
      </c>
      <c r="K258" s="21">
        <v>1276954903</v>
      </c>
      <c r="L258" s="21">
        <v>1276954903</v>
      </c>
      <c r="M258" s="21">
        <v>1275818846</v>
      </c>
      <c r="N258" s="22">
        <f t="shared" si="29"/>
        <v>0.99934625264457033</v>
      </c>
      <c r="O258" s="22">
        <f t="shared" si="30"/>
        <v>0.99934625264457033</v>
      </c>
    </row>
    <row r="259" spans="1:15" ht="56.25" x14ac:dyDescent="0.25">
      <c r="A259" s="18" t="s">
        <v>86</v>
      </c>
      <c r="B259" s="19" t="s">
        <v>66</v>
      </c>
      <c r="C259" s="20" t="s">
        <v>57</v>
      </c>
      <c r="D259" s="18" t="s">
        <v>67</v>
      </c>
      <c r="E259" s="21">
        <v>25472091483</v>
      </c>
      <c r="F259" s="21">
        <v>0</v>
      </c>
      <c r="G259" s="21">
        <f t="shared" si="31"/>
        <v>25472091483</v>
      </c>
      <c r="H259" s="21">
        <v>24981379360.900002</v>
      </c>
      <c r="I259" s="21">
        <f t="shared" si="33"/>
        <v>0</v>
      </c>
      <c r="J259" s="21">
        <f t="shared" si="38"/>
        <v>490712122.09999847</v>
      </c>
      <c r="K259" s="21">
        <v>24981379360.900002</v>
      </c>
      <c r="L259" s="21">
        <v>24978031538.900002</v>
      </c>
      <c r="M259" s="21">
        <v>24517369882.900002</v>
      </c>
      <c r="N259" s="22">
        <f t="shared" si="29"/>
        <v>0.98073530308936363</v>
      </c>
      <c r="O259" s="22">
        <f t="shared" si="30"/>
        <v>0.98060387210725386</v>
      </c>
    </row>
    <row r="260" spans="1:15" ht="56.25" x14ac:dyDescent="0.25">
      <c r="A260" s="18" t="s">
        <v>86</v>
      </c>
      <c r="B260" s="19" t="s">
        <v>66</v>
      </c>
      <c r="C260" s="20" t="s">
        <v>19</v>
      </c>
      <c r="D260" s="18" t="s">
        <v>67</v>
      </c>
      <c r="E260" s="21">
        <v>6682025522</v>
      </c>
      <c r="F260" s="21">
        <v>0</v>
      </c>
      <c r="G260" s="21">
        <f t="shared" si="31"/>
        <v>6682025522</v>
      </c>
      <c r="H260" s="21">
        <v>6512919288</v>
      </c>
      <c r="I260" s="21">
        <f t="shared" si="33"/>
        <v>0</v>
      </c>
      <c r="J260" s="21">
        <f t="shared" si="38"/>
        <v>169106234</v>
      </c>
      <c r="K260" s="21">
        <v>6512919288</v>
      </c>
      <c r="L260" s="21">
        <v>6489565475</v>
      </c>
      <c r="M260" s="21">
        <v>5432327499</v>
      </c>
      <c r="N260" s="22">
        <f t="shared" si="29"/>
        <v>0.97469236933573034</v>
      </c>
      <c r="O260" s="22">
        <f t="shared" si="30"/>
        <v>0.9711973493117706</v>
      </c>
    </row>
    <row r="261" spans="1:15" ht="56.25" x14ac:dyDescent="0.25">
      <c r="A261" s="18" t="s">
        <v>86</v>
      </c>
      <c r="B261" s="19" t="s">
        <v>68</v>
      </c>
      <c r="C261" s="20" t="s">
        <v>57</v>
      </c>
      <c r="D261" s="18" t="s">
        <v>69</v>
      </c>
      <c r="E261" s="21">
        <v>926976173</v>
      </c>
      <c r="F261" s="21">
        <v>0</v>
      </c>
      <c r="G261" s="21">
        <f t="shared" si="31"/>
        <v>926976173</v>
      </c>
      <c r="H261" s="21">
        <v>842954751</v>
      </c>
      <c r="I261" s="21">
        <f t="shared" si="33"/>
        <v>0</v>
      </c>
      <c r="J261" s="21">
        <f t="shared" si="38"/>
        <v>84021422</v>
      </c>
      <c r="K261" s="21">
        <v>842954751</v>
      </c>
      <c r="L261" s="21">
        <v>645127596</v>
      </c>
      <c r="M261" s="21">
        <v>641756754</v>
      </c>
      <c r="N261" s="22">
        <f t="shared" ref="N261:N324" si="39">K261/E261</f>
        <v>0.90935967455551847</v>
      </c>
      <c r="O261" s="22">
        <f t="shared" ref="O261:O324" si="40">L261/E261</f>
        <v>0.6959484124733808</v>
      </c>
    </row>
    <row r="262" spans="1:15" ht="56.25" x14ac:dyDescent="0.25">
      <c r="A262" s="18" t="s">
        <v>86</v>
      </c>
      <c r="B262" s="19" t="s">
        <v>68</v>
      </c>
      <c r="C262" s="20" t="s">
        <v>19</v>
      </c>
      <c r="D262" s="18" t="s">
        <v>69</v>
      </c>
      <c r="E262" s="21">
        <v>872372251</v>
      </c>
      <c r="F262" s="21">
        <v>0</v>
      </c>
      <c r="G262" s="21">
        <f t="shared" ref="G262:G325" si="41">E262-F262</f>
        <v>872372251</v>
      </c>
      <c r="H262" s="21">
        <v>223239076</v>
      </c>
      <c r="I262" s="21">
        <f t="shared" si="33"/>
        <v>0</v>
      </c>
      <c r="J262" s="21">
        <f t="shared" si="38"/>
        <v>649133175</v>
      </c>
      <c r="K262" s="21">
        <v>223239076</v>
      </c>
      <c r="L262" s="21">
        <v>115396927</v>
      </c>
      <c r="M262" s="21">
        <v>115396927</v>
      </c>
      <c r="N262" s="22">
        <f t="shared" si="39"/>
        <v>0.25589887315203014</v>
      </c>
      <c r="O262" s="22">
        <f t="shared" si="40"/>
        <v>0.13227945623868773</v>
      </c>
    </row>
    <row r="263" spans="1:15" ht="67.5" x14ac:dyDescent="0.25">
      <c r="A263" s="18" t="s">
        <v>86</v>
      </c>
      <c r="B263" s="19" t="s">
        <v>70</v>
      </c>
      <c r="C263" s="20" t="s">
        <v>57</v>
      </c>
      <c r="D263" s="18" t="s">
        <v>71</v>
      </c>
      <c r="E263" s="21">
        <v>353177408</v>
      </c>
      <c r="F263" s="21">
        <v>0</v>
      </c>
      <c r="G263" s="21">
        <f t="shared" si="41"/>
        <v>353177408</v>
      </c>
      <c r="H263" s="21">
        <v>338158700</v>
      </c>
      <c r="I263" s="21">
        <f t="shared" si="33"/>
        <v>0</v>
      </c>
      <c r="J263" s="21">
        <f t="shared" si="38"/>
        <v>15018708</v>
      </c>
      <c r="K263" s="21">
        <v>338158700</v>
      </c>
      <c r="L263" s="21">
        <v>338158700</v>
      </c>
      <c r="M263" s="21">
        <v>333777302</v>
      </c>
      <c r="N263" s="22">
        <f t="shared" si="39"/>
        <v>0.95747545664075995</v>
      </c>
      <c r="O263" s="22">
        <f t="shared" si="40"/>
        <v>0.95747545664075995</v>
      </c>
    </row>
    <row r="264" spans="1:15" ht="67.5" x14ac:dyDescent="0.25">
      <c r="A264" s="18" t="s">
        <v>86</v>
      </c>
      <c r="B264" s="19" t="s">
        <v>70</v>
      </c>
      <c r="C264" s="20" t="s">
        <v>19</v>
      </c>
      <c r="D264" s="18" t="s">
        <v>71</v>
      </c>
      <c r="E264" s="21">
        <v>955177147</v>
      </c>
      <c r="F264" s="21">
        <v>0</v>
      </c>
      <c r="G264" s="21">
        <f t="shared" si="41"/>
        <v>955177147</v>
      </c>
      <c r="H264" s="21">
        <v>955047349</v>
      </c>
      <c r="I264" s="21">
        <f t="shared" si="33"/>
        <v>0</v>
      </c>
      <c r="J264" s="21">
        <f t="shared" si="38"/>
        <v>129798</v>
      </c>
      <c r="K264" s="21">
        <v>955047349</v>
      </c>
      <c r="L264" s="21">
        <v>955047349</v>
      </c>
      <c r="M264" s="21">
        <v>955047349</v>
      </c>
      <c r="N264" s="22">
        <f t="shared" si="39"/>
        <v>0.99986411107048812</v>
      </c>
      <c r="O264" s="22">
        <f t="shared" si="40"/>
        <v>0.99986411107048812</v>
      </c>
    </row>
    <row r="265" spans="1:15" ht="67.5" x14ac:dyDescent="0.25">
      <c r="A265" s="23" t="s">
        <v>86</v>
      </c>
      <c r="B265" s="24" t="s">
        <v>72</v>
      </c>
      <c r="C265" s="25" t="s">
        <v>42</v>
      </c>
      <c r="D265" s="23" t="s">
        <v>73</v>
      </c>
      <c r="E265" s="21">
        <v>40843585</v>
      </c>
      <c r="F265" s="21">
        <v>0</v>
      </c>
      <c r="G265" s="21">
        <f t="shared" si="41"/>
        <v>40843585</v>
      </c>
      <c r="H265" s="21">
        <v>40843584</v>
      </c>
      <c r="I265" s="21">
        <f t="shared" si="33"/>
        <v>0</v>
      </c>
      <c r="J265" s="21">
        <f t="shared" si="38"/>
        <v>1</v>
      </c>
      <c r="K265" s="21">
        <v>40843584</v>
      </c>
      <c r="L265" s="21">
        <v>40843584</v>
      </c>
      <c r="M265" s="21">
        <v>39226712</v>
      </c>
      <c r="N265" s="22">
        <f t="shared" si="39"/>
        <v>0.999999975516351</v>
      </c>
      <c r="O265" s="22">
        <f t="shared" si="40"/>
        <v>0.999999975516351</v>
      </c>
    </row>
    <row r="266" spans="1:15" ht="20.100000000000001" customHeight="1" x14ac:dyDescent="0.25">
      <c r="A266" s="61" t="s">
        <v>124</v>
      </c>
      <c r="B266" s="28"/>
      <c r="C266" s="29"/>
      <c r="D266" s="30"/>
      <c r="E266" s="31">
        <f>E246+E247+E248+E249+E250+E251+E252+E253+E254+E255+E256+E257+E258+E259+E260+E261+E262+E263+E264+E265</f>
        <v>139183630525</v>
      </c>
      <c r="F266" s="31">
        <f t="shared" ref="F266:M266" si="42">F246+F247+F248+F249+F250+F251+F252+F253+F254+F255+F256+F257+F258+F259+F260+F261+F262+F263+F264+F265</f>
        <v>0</v>
      </c>
      <c r="G266" s="31">
        <f t="shared" si="42"/>
        <v>139183630525</v>
      </c>
      <c r="H266" s="31">
        <f t="shared" si="42"/>
        <v>134833756053.53</v>
      </c>
      <c r="I266" s="31">
        <f t="shared" si="42"/>
        <v>3412914</v>
      </c>
      <c r="J266" s="31">
        <f t="shared" si="42"/>
        <v>4349874471.4699984</v>
      </c>
      <c r="K266" s="31">
        <f t="shared" si="42"/>
        <v>134830343139.53</v>
      </c>
      <c r="L266" s="31">
        <f t="shared" si="42"/>
        <v>133247685251.53</v>
      </c>
      <c r="M266" s="31">
        <f t="shared" si="42"/>
        <v>131539881348.53</v>
      </c>
      <c r="N266" s="32">
        <f t="shared" si="39"/>
        <v>0.96872270561524065</v>
      </c>
      <c r="O266" s="32">
        <f t="shared" si="40"/>
        <v>0.95735169968566247</v>
      </c>
    </row>
    <row r="267" spans="1:15" ht="22.5" x14ac:dyDescent="0.25">
      <c r="A267" s="13" t="s">
        <v>87</v>
      </c>
      <c r="B267" s="14" t="s">
        <v>29</v>
      </c>
      <c r="C267" s="15" t="s">
        <v>19</v>
      </c>
      <c r="D267" s="13" t="s">
        <v>30</v>
      </c>
      <c r="E267" s="21">
        <v>4753362</v>
      </c>
      <c r="F267" s="21">
        <v>0</v>
      </c>
      <c r="G267" s="21">
        <f t="shared" si="41"/>
        <v>4753362</v>
      </c>
      <c r="H267" s="21">
        <v>1742899</v>
      </c>
      <c r="I267" s="21">
        <f t="shared" si="33"/>
        <v>0</v>
      </c>
      <c r="J267" s="21">
        <f>G267-H267</f>
        <v>3010463</v>
      </c>
      <c r="K267" s="21">
        <v>1742899</v>
      </c>
      <c r="L267" s="21">
        <v>1742899</v>
      </c>
      <c r="M267" s="21">
        <v>0</v>
      </c>
      <c r="N267" s="22">
        <f t="shared" si="39"/>
        <v>0.3666665825157015</v>
      </c>
      <c r="O267" s="22">
        <f t="shared" si="40"/>
        <v>0.3666665825157015</v>
      </c>
    </row>
    <row r="268" spans="1:15" ht="22.5" x14ac:dyDescent="0.25">
      <c r="A268" s="18" t="s">
        <v>87</v>
      </c>
      <c r="B268" s="19" t="s">
        <v>33</v>
      </c>
      <c r="C268" s="20" t="s">
        <v>19</v>
      </c>
      <c r="D268" s="18" t="s">
        <v>34</v>
      </c>
      <c r="E268" s="21">
        <v>44959659</v>
      </c>
      <c r="F268" s="21">
        <v>0</v>
      </c>
      <c r="G268" s="21">
        <f t="shared" si="41"/>
        <v>44959659</v>
      </c>
      <c r="H268" s="21">
        <v>44872234</v>
      </c>
      <c r="I268" s="21">
        <f t="shared" si="33"/>
        <v>0</v>
      </c>
      <c r="J268" s="21">
        <f t="shared" ref="J268:J287" si="43">G268-H268</f>
        <v>87425</v>
      </c>
      <c r="K268" s="21">
        <v>44872234</v>
      </c>
      <c r="L268" s="21">
        <v>44872234</v>
      </c>
      <c r="M268" s="21">
        <v>44872234</v>
      </c>
      <c r="N268" s="22">
        <f t="shared" si="39"/>
        <v>0.99805547902398462</v>
      </c>
      <c r="O268" s="22">
        <f t="shared" si="40"/>
        <v>0.99805547902398462</v>
      </c>
    </row>
    <row r="269" spans="1:15" ht="22.5" x14ac:dyDescent="0.25">
      <c r="A269" s="18" t="s">
        <v>87</v>
      </c>
      <c r="B269" s="19" t="s">
        <v>35</v>
      </c>
      <c r="C269" s="20" t="s">
        <v>19</v>
      </c>
      <c r="D269" s="18" t="s">
        <v>36</v>
      </c>
      <c r="E269" s="21">
        <v>109225439</v>
      </c>
      <c r="F269" s="21">
        <v>0</v>
      </c>
      <c r="G269" s="21">
        <f t="shared" si="41"/>
        <v>109225439</v>
      </c>
      <c r="H269" s="21">
        <v>107323849</v>
      </c>
      <c r="I269" s="21">
        <f t="shared" si="33"/>
        <v>0</v>
      </c>
      <c r="J269" s="21">
        <f t="shared" si="43"/>
        <v>1901590</v>
      </c>
      <c r="K269" s="21">
        <v>107323849</v>
      </c>
      <c r="L269" s="21">
        <v>107323849</v>
      </c>
      <c r="M269" s="21">
        <v>67171600</v>
      </c>
      <c r="N269" s="22">
        <f t="shared" si="39"/>
        <v>0.98259022790469164</v>
      </c>
      <c r="O269" s="22">
        <f t="shared" si="40"/>
        <v>0.98259022790469164</v>
      </c>
    </row>
    <row r="270" spans="1:15" ht="22.5" x14ac:dyDescent="0.25">
      <c r="A270" s="18" t="s">
        <v>87</v>
      </c>
      <c r="B270" s="19" t="s">
        <v>41</v>
      </c>
      <c r="C270" s="20" t="s">
        <v>19</v>
      </c>
      <c r="D270" s="18" t="s">
        <v>43</v>
      </c>
      <c r="E270" s="21">
        <v>28610000</v>
      </c>
      <c r="F270" s="21">
        <v>0</v>
      </c>
      <c r="G270" s="21">
        <f t="shared" si="41"/>
        <v>28610000</v>
      </c>
      <c r="H270" s="21">
        <v>25360000</v>
      </c>
      <c r="I270" s="21">
        <f t="shared" si="33"/>
        <v>0</v>
      </c>
      <c r="J270" s="21">
        <f t="shared" si="43"/>
        <v>3250000</v>
      </c>
      <c r="K270" s="21">
        <v>25360000</v>
      </c>
      <c r="L270" s="21">
        <v>25360000</v>
      </c>
      <c r="M270" s="21">
        <v>25360000</v>
      </c>
      <c r="N270" s="22">
        <f t="shared" si="39"/>
        <v>0.88640335547011539</v>
      </c>
      <c r="O270" s="22">
        <f t="shared" si="40"/>
        <v>0.88640335547011539</v>
      </c>
    </row>
    <row r="271" spans="1:15" ht="67.5" x14ac:dyDescent="0.25">
      <c r="A271" s="18" t="s">
        <v>87</v>
      </c>
      <c r="B271" s="19" t="s">
        <v>50</v>
      </c>
      <c r="C271" s="20" t="s">
        <v>19</v>
      </c>
      <c r="D271" s="18" t="s">
        <v>51</v>
      </c>
      <c r="E271" s="21">
        <v>620659193</v>
      </c>
      <c r="F271" s="21">
        <v>0</v>
      </c>
      <c r="G271" s="21">
        <f t="shared" si="41"/>
        <v>620659193</v>
      </c>
      <c r="H271" s="21">
        <v>608473195</v>
      </c>
      <c r="I271" s="21">
        <f t="shared" ref="I271:I287" si="44">H271-K271</f>
        <v>0</v>
      </c>
      <c r="J271" s="21">
        <f t="shared" si="43"/>
        <v>12185998</v>
      </c>
      <c r="K271" s="21">
        <v>608473195</v>
      </c>
      <c r="L271" s="21">
        <v>608473195</v>
      </c>
      <c r="M271" s="21">
        <v>496989248</v>
      </c>
      <c r="N271" s="22">
        <f t="shared" si="39"/>
        <v>0.98036603962780589</v>
      </c>
      <c r="O271" s="22">
        <f t="shared" si="40"/>
        <v>0.98036603962780589</v>
      </c>
    </row>
    <row r="272" spans="1:15" ht="45" x14ac:dyDescent="0.25">
      <c r="A272" s="18" t="s">
        <v>87</v>
      </c>
      <c r="B272" s="19" t="s">
        <v>52</v>
      </c>
      <c r="C272" s="20" t="s">
        <v>19</v>
      </c>
      <c r="D272" s="18" t="s">
        <v>53</v>
      </c>
      <c r="E272" s="21">
        <v>78570588</v>
      </c>
      <c r="F272" s="21">
        <v>0</v>
      </c>
      <c r="G272" s="21">
        <f t="shared" si="41"/>
        <v>78570588</v>
      </c>
      <c r="H272" s="21">
        <v>78073011</v>
      </c>
      <c r="I272" s="21">
        <f t="shared" si="44"/>
        <v>0</v>
      </c>
      <c r="J272" s="21">
        <f t="shared" si="43"/>
        <v>497577</v>
      </c>
      <c r="K272" s="21">
        <v>78073011</v>
      </c>
      <c r="L272" s="21">
        <v>78073011</v>
      </c>
      <c r="M272" s="21">
        <v>74736542</v>
      </c>
      <c r="N272" s="22">
        <f t="shared" si="39"/>
        <v>0.99366713406803064</v>
      </c>
      <c r="O272" s="22">
        <f t="shared" si="40"/>
        <v>0.99366713406803064</v>
      </c>
    </row>
    <row r="273" spans="1:15" ht="56.25" x14ac:dyDescent="0.25">
      <c r="A273" s="18" t="s">
        <v>87</v>
      </c>
      <c r="B273" s="19" t="s">
        <v>54</v>
      </c>
      <c r="C273" s="20" t="s">
        <v>19</v>
      </c>
      <c r="D273" s="18" t="s">
        <v>55</v>
      </c>
      <c r="E273" s="21">
        <v>982936826</v>
      </c>
      <c r="F273" s="21">
        <v>0</v>
      </c>
      <c r="G273" s="21">
        <f t="shared" si="41"/>
        <v>982936826</v>
      </c>
      <c r="H273" s="21">
        <v>905248968</v>
      </c>
      <c r="I273" s="21">
        <f t="shared" si="44"/>
        <v>0</v>
      </c>
      <c r="J273" s="21">
        <f t="shared" si="43"/>
        <v>77687858</v>
      </c>
      <c r="K273" s="21">
        <v>905248968</v>
      </c>
      <c r="L273" s="21">
        <v>905248968</v>
      </c>
      <c r="M273" s="21">
        <v>846262355</v>
      </c>
      <c r="N273" s="22">
        <f t="shared" si="39"/>
        <v>0.92096352894199118</v>
      </c>
      <c r="O273" s="22">
        <f t="shared" si="40"/>
        <v>0.92096352894199118</v>
      </c>
    </row>
    <row r="274" spans="1:15" ht="22.5" x14ac:dyDescent="0.25">
      <c r="A274" s="18" t="s">
        <v>87</v>
      </c>
      <c r="B274" s="19" t="s">
        <v>59</v>
      </c>
      <c r="C274" s="20" t="s">
        <v>60</v>
      </c>
      <c r="D274" s="18" t="s">
        <v>61</v>
      </c>
      <c r="E274" s="21">
        <v>283086339</v>
      </c>
      <c r="F274" s="21">
        <v>0</v>
      </c>
      <c r="G274" s="21">
        <f t="shared" si="41"/>
        <v>283086339</v>
      </c>
      <c r="H274" s="21">
        <v>282996339</v>
      </c>
      <c r="I274" s="21">
        <f t="shared" si="44"/>
        <v>0</v>
      </c>
      <c r="J274" s="21">
        <f t="shared" si="43"/>
        <v>90000</v>
      </c>
      <c r="K274" s="21">
        <v>282996339</v>
      </c>
      <c r="L274" s="21">
        <v>282996339</v>
      </c>
      <c r="M274" s="21">
        <v>282996339</v>
      </c>
      <c r="N274" s="22">
        <f t="shared" si="39"/>
        <v>0.99968207579243162</v>
      </c>
      <c r="O274" s="22">
        <f t="shared" si="40"/>
        <v>0.99968207579243162</v>
      </c>
    </row>
    <row r="275" spans="1:15" ht="22.5" x14ac:dyDescent="0.25">
      <c r="A275" s="18" t="s">
        <v>87</v>
      </c>
      <c r="B275" s="19" t="s">
        <v>59</v>
      </c>
      <c r="C275" s="20" t="s">
        <v>42</v>
      </c>
      <c r="D275" s="18" t="s">
        <v>61</v>
      </c>
      <c r="E275" s="21">
        <v>359710050</v>
      </c>
      <c r="F275" s="21">
        <v>0</v>
      </c>
      <c r="G275" s="21">
        <f t="shared" si="41"/>
        <v>359710050</v>
      </c>
      <c r="H275" s="21">
        <v>322843618</v>
      </c>
      <c r="I275" s="21">
        <f t="shared" si="44"/>
        <v>0</v>
      </c>
      <c r="J275" s="21">
        <f t="shared" si="43"/>
        <v>36866432</v>
      </c>
      <c r="K275" s="21">
        <v>322843618</v>
      </c>
      <c r="L275" s="21">
        <v>322843618</v>
      </c>
      <c r="M275" s="21">
        <v>316291852</v>
      </c>
      <c r="N275" s="22">
        <f t="shared" si="39"/>
        <v>0.89751069785233972</v>
      </c>
      <c r="O275" s="22">
        <f t="shared" si="40"/>
        <v>0.89751069785233972</v>
      </c>
    </row>
    <row r="276" spans="1:15" ht="22.5" x14ac:dyDescent="0.25">
      <c r="A276" s="18" t="s">
        <v>87</v>
      </c>
      <c r="B276" s="19" t="s">
        <v>59</v>
      </c>
      <c r="C276" s="20" t="s">
        <v>57</v>
      </c>
      <c r="D276" s="18" t="s">
        <v>61</v>
      </c>
      <c r="E276" s="21">
        <v>60314303430</v>
      </c>
      <c r="F276" s="21">
        <v>0</v>
      </c>
      <c r="G276" s="21">
        <f t="shared" si="41"/>
        <v>60314303430</v>
      </c>
      <c r="H276" s="21">
        <v>60124138318</v>
      </c>
      <c r="I276" s="21">
        <f t="shared" si="44"/>
        <v>0</v>
      </c>
      <c r="J276" s="21">
        <f t="shared" si="43"/>
        <v>190165112</v>
      </c>
      <c r="K276" s="21">
        <v>60124138318</v>
      </c>
      <c r="L276" s="21">
        <v>60124138318</v>
      </c>
      <c r="M276" s="21">
        <v>60103803171</v>
      </c>
      <c r="N276" s="22">
        <f t="shared" si="39"/>
        <v>0.99684709760064294</v>
      </c>
      <c r="O276" s="22">
        <f t="shared" si="40"/>
        <v>0.99684709760064294</v>
      </c>
    </row>
    <row r="277" spans="1:15" ht="22.5" x14ac:dyDescent="0.25">
      <c r="A277" s="18" t="s">
        <v>87</v>
      </c>
      <c r="B277" s="19" t="s">
        <v>59</v>
      </c>
      <c r="C277" s="20" t="s">
        <v>62</v>
      </c>
      <c r="D277" s="18" t="s">
        <v>61</v>
      </c>
      <c r="E277" s="21">
        <v>134887</v>
      </c>
      <c r="F277" s="21">
        <v>0</v>
      </c>
      <c r="G277" s="21">
        <f t="shared" si="41"/>
        <v>134887</v>
      </c>
      <c r="H277" s="21">
        <v>134887</v>
      </c>
      <c r="I277" s="21">
        <f t="shared" si="44"/>
        <v>0</v>
      </c>
      <c r="J277" s="21">
        <f t="shared" si="43"/>
        <v>0</v>
      </c>
      <c r="K277" s="21">
        <v>134887</v>
      </c>
      <c r="L277" s="21">
        <v>134887</v>
      </c>
      <c r="M277" s="21">
        <v>134887</v>
      </c>
      <c r="N277" s="22">
        <f t="shared" si="39"/>
        <v>1</v>
      </c>
      <c r="O277" s="22">
        <f t="shared" si="40"/>
        <v>1</v>
      </c>
    </row>
    <row r="278" spans="1:15" ht="22.5" x14ac:dyDescent="0.25">
      <c r="A278" s="18" t="s">
        <v>87</v>
      </c>
      <c r="B278" s="19" t="s">
        <v>59</v>
      </c>
      <c r="C278" s="20" t="s">
        <v>63</v>
      </c>
      <c r="D278" s="18" t="s">
        <v>61</v>
      </c>
      <c r="E278" s="21">
        <v>9744334272</v>
      </c>
      <c r="F278" s="21">
        <v>0</v>
      </c>
      <c r="G278" s="21">
        <f t="shared" si="41"/>
        <v>9744334272</v>
      </c>
      <c r="H278" s="21">
        <v>9614493314</v>
      </c>
      <c r="I278" s="21">
        <f t="shared" si="44"/>
        <v>0</v>
      </c>
      <c r="J278" s="21">
        <f t="shared" si="43"/>
        <v>129840958</v>
      </c>
      <c r="K278" s="21">
        <v>9614493314</v>
      </c>
      <c r="L278" s="21">
        <v>9614493314</v>
      </c>
      <c r="M278" s="21">
        <v>9614493314</v>
      </c>
      <c r="N278" s="22">
        <f t="shared" si="39"/>
        <v>0.98667523564199833</v>
      </c>
      <c r="O278" s="22">
        <f t="shared" si="40"/>
        <v>0.98667523564199833</v>
      </c>
    </row>
    <row r="279" spans="1:15" ht="22.5" x14ac:dyDescent="0.25">
      <c r="A279" s="18" t="s">
        <v>87</v>
      </c>
      <c r="B279" s="19" t="s">
        <v>59</v>
      </c>
      <c r="C279" s="20" t="s">
        <v>19</v>
      </c>
      <c r="D279" s="18" t="s">
        <v>61</v>
      </c>
      <c r="E279" s="21">
        <v>21970363181</v>
      </c>
      <c r="F279" s="21">
        <v>0</v>
      </c>
      <c r="G279" s="21">
        <f t="shared" si="41"/>
        <v>21970363181</v>
      </c>
      <c r="H279" s="21">
        <v>21667925319</v>
      </c>
      <c r="I279" s="21">
        <f t="shared" si="44"/>
        <v>0</v>
      </c>
      <c r="J279" s="21">
        <f t="shared" si="43"/>
        <v>302437862</v>
      </c>
      <c r="K279" s="21">
        <v>21667925319</v>
      </c>
      <c r="L279" s="21">
        <v>21667925319</v>
      </c>
      <c r="M279" s="21">
        <v>21658760765</v>
      </c>
      <c r="N279" s="22">
        <f t="shared" si="39"/>
        <v>0.98623428026617477</v>
      </c>
      <c r="O279" s="22">
        <f t="shared" si="40"/>
        <v>0.98623428026617477</v>
      </c>
    </row>
    <row r="280" spans="1:15" ht="33.75" x14ac:dyDescent="0.25">
      <c r="A280" s="18" t="s">
        <v>87</v>
      </c>
      <c r="B280" s="19" t="s">
        <v>64</v>
      </c>
      <c r="C280" s="20" t="s">
        <v>57</v>
      </c>
      <c r="D280" s="18" t="s">
        <v>65</v>
      </c>
      <c r="E280" s="21">
        <v>3222099126</v>
      </c>
      <c r="F280" s="21">
        <v>0</v>
      </c>
      <c r="G280" s="21">
        <f t="shared" si="41"/>
        <v>3222099126</v>
      </c>
      <c r="H280" s="21">
        <v>3211436820</v>
      </c>
      <c r="I280" s="21">
        <f t="shared" si="44"/>
        <v>0</v>
      </c>
      <c r="J280" s="21">
        <f t="shared" si="43"/>
        <v>10662306</v>
      </c>
      <c r="K280" s="21">
        <v>3211436820</v>
      </c>
      <c r="L280" s="21">
        <v>3211436820</v>
      </c>
      <c r="M280" s="21">
        <v>3114276877</v>
      </c>
      <c r="N280" s="22">
        <f t="shared" si="39"/>
        <v>0.99669088206692247</v>
      </c>
      <c r="O280" s="22">
        <f t="shared" si="40"/>
        <v>0.99669088206692247</v>
      </c>
    </row>
    <row r="281" spans="1:15" ht="56.25" x14ac:dyDescent="0.25">
      <c r="A281" s="18" t="s">
        <v>87</v>
      </c>
      <c r="B281" s="19" t="s">
        <v>66</v>
      </c>
      <c r="C281" s="20" t="s">
        <v>57</v>
      </c>
      <c r="D281" s="18" t="s">
        <v>67</v>
      </c>
      <c r="E281" s="21">
        <v>2701537286</v>
      </c>
      <c r="F281" s="21">
        <v>0</v>
      </c>
      <c r="G281" s="21">
        <f t="shared" si="41"/>
        <v>2701537286</v>
      </c>
      <c r="H281" s="21">
        <v>2587918666</v>
      </c>
      <c r="I281" s="21">
        <f t="shared" si="44"/>
        <v>0</v>
      </c>
      <c r="J281" s="21">
        <f t="shared" si="43"/>
        <v>113618620</v>
      </c>
      <c r="K281" s="21">
        <v>2587918666</v>
      </c>
      <c r="L281" s="21">
        <v>2587918666</v>
      </c>
      <c r="M281" s="21">
        <v>2471137273</v>
      </c>
      <c r="N281" s="22">
        <f t="shared" si="39"/>
        <v>0.95794297543520934</v>
      </c>
      <c r="O281" s="22">
        <f t="shared" si="40"/>
        <v>0.95794297543520934</v>
      </c>
    </row>
    <row r="282" spans="1:15" ht="56.25" x14ac:dyDescent="0.25">
      <c r="A282" s="18" t="s">
        <v>87</v>
      </c>
      <c r="B282" s="19" t="s">
        <v>66</v>
      </c>
      <c r="C282" s="20" t="s">
        <v>19</v>
      </c>
      <c r="D282" s="18" t="s">
        <v>67</v>
      </c>
      <c r="E282" s="21">
        <v>845720732</v>
      </c>
      <c r="F282" s="21">
        <v>0</v>
      </c>
      <c r="G282" s="21">
        <f t="shared" si="41"/>
        <v>845720732</v>
      </c>
      <c r="H282" s="21">
        <v>798938164</v>
      </c>
      <c r="I282" s="21">
        <f t="shared" si="44"/>
        <v>0</v>
      </c>
      <c r="J282" s="21">
        <f t="shared" si="43"/>
        <v>46782568</v>
      </c>
      <c r="K282" s="21">
        <v>798938164</v>
      </c>
      <c r="L282" s="21">
        <v>798938164</v>
      </c>
      <c r="M282" s="21">
        <v>700827762</v>
      </c>
      <c r="N282" s="22">
        <f t="shared" si="39"/>
        <v>0.94468319596545025</v>
      </c>
      <c r="O282" s="22">
        <f t="shared" si="40"/>
        <v>0.94468319596545025</v>
      </c>
    </row>
    <row r="283" spans="1:15" ht="56.25" x14ac:dyDescent="0.25">
      <c r="A283" s="18" t="s">
        <v>87</v>
      </c>
      <c r="B283" s="19" t="s">
        <v>68</v>
      </c>
      <c r="C283" s="20" t="s">
        <v>57</v>
      </c>
      <c r="D283" s="18" t="s">
        <v>69</v>
      </c>
      <c r="E283" s="21">
        <v>4110140567</v>
      </c>
      <c r="F283" s="21">
        <v>0</v>
      </c>
      <c r="G283" s="21">
        <f t="shared" si="41"/>
        <v>4110140567</v>
      </c>
      <c r="H283" s="21">
        <v>4001940255</v>
      </c>
      <c r="I283" s="21">
        <f t="shared" si="44"/>
        <v>0</v>
      </c>
      <c r="J283" s="21">
        <f t="shared" si="43"/>
        <v>108200312</v>
      </c>
      <c r="K283" s="21">
        <v>4001940255</v>
      </c>
      <c r="L283" s="21">
        <v>4001940255</v>
      </c>
      <c r="M283" s="21">
        <v>3987602880</v>
      </c>
      <c r="N283" s="22">
        <f t="shared" si="39"/>
        <v>0.97367479037852578</v>
      </c>
      <c r="O283" s="22">
        <f t="shared" si="40"/>
        <v>0.97367479037852578</v>
      </c>
    </row>
    <row r="284" spans="1:15" ht="56.25" x14ac:dyDescent="0.25">
      <c r="A284" s="18" t="s">
        <v>87</v>
      </c>
      <c r="B284" s="19" t="s">
        <v>68</v>
      </c>
      <c r="C284" s="20" t="s">
        <v>19</v>
      </c>
      <c r="D284" s="18" t="s">
        <v>69</v>
      </c>
      <c r="E284" s="21">
        <v>1259419525</v>
      </c>
      <c r="F284" s="21">
        <v>0</v>
      </c>
      <c r="G284" s="21">
        <f t="shared" si="41"/>
        <v>1259419525</v>
      </c>
      <c r="H284" s="21">
        <v>1243663255</v>
      </c>
      <c r="I284" s="21">
        <f t="shared" si="44"/>
        <v>0</v>
      </c>
      <c r="J284" s="21">
        <f t="shared" si="43"/>
        <v>15756270</v>
      </c>
      <c r="K284" s="21">
        <v>1243663255</v>
      </c>
      <c r="L284" s="21">
        <v>1243663255</v>
      </c>
      <c r="M284" s="21">
        <v>1220311378</v>
      </c>
      <c r="N284" s="22">
        <f t="shared" si="39"/>
        <v>0.98748926018119343</v>
      </c>
      <c r="O284" s="22">
        <f t="shared" si="40"/>
        <v>0.98748926018119343</v>
      </c>
    </row>
    <row r="285" spans="1:15" ht="67.5" x14ac:dyDescent="0.25">
      <c r="A285" s="18" t="s">
        <v>87</v>
      </c>
      <c r="B285" s="19" t="s">
        <v>70</v>
      </c>
      <c r="C285" s="20" t="s">
        <v>57</v>
      </c>
      <c r="D285" s="18" t="s">
        <v>71</v>
      </c>
      <c r="E285" s="21">
        <v>80216174</v>
      </c>
      <c r="F285" s="21">
        <v>0</v>
      </c>
      <c r="G285" s="21">
        <f t="shared" si="41"/>
        <v>80216174</v>
      </c>
      <c r="H285" s="21">
        <v>78273169</v>
      </c>
      <c r="I285" s="21">
        <f t="shared" si="44"/>
        <v>0</v>
      </c>
      <c r="J285" s="21">
        <f t="shared" si="43"/>
        <v>1943005</v>
      </c>
      <c r="K285" s="21">
        <v>78273169</v>
      </c>
      <c r="L285" s="21">
        <v>78273169</v>
      </c>
      <c r="M285" s="21">
        <v>76198624</v>
      </c>
      <c r="N285" s="22">
        <f t="shared" si="39"/>
        <v>0.97577788988041236</v>
      </c>
      <c r="O285" s="22">
        <f t="shared" si="40"/>
        <v>0.97577788988041236</v>
      </c>
    </row>
    <row r="286" spans="1:15" ht="67.5" x14ac:dyDescent="0.25">
      <c r="A286" s="18" t="s">
        <v>87</v>
      </c>
      <c r="B286" s="19" t="s">
        <v>70</v>
      </c>
      <c r="C286" s="20" t="s">
        <v>19</v>
      </c>
      <c r="D286" s="18" t="s">
        <v>71</v>
      </c>
      <c r="E286" s="21">
        <v>7345408630</v>
      </c>
      <c r="F286" s="21">
        <v>0</v>
      </c>
      <c r="G286" s="21">
        <f t="shared" si="41"/>
        <v>7345408630</v>
      </c>
      <c r="H286" s="21">
        <v>7101153379</v>
      </c>
      <c r="I286" s="21">
        <f t="shared" si="44"/>
        <v>0</v>
      </c>
      <c r="J286" s="21">
        <f t="shared" si="43"/>
        <v>244255251</v>
      </c>
      <c r="K286" s="21">
        <v>7101153379</v>
      </c>
      <c r="L286" s="21">
        <v>7101153379</v>
      </c>
      <c r="M286" s="21">
        <v>6772443273</v>
      </c>
      <c r="N286" s="22">
        <f t="shared" si="39"/>
        <v>0.96674722084181719</v>
      </c>
      <c r="O286" s="22">
        <f t="shared" si="40"/>
        <v>0.96674722084181719</v>
      </c>
    </row>
    <row r="287" spans="1:15" ht="67.5" x14ac:dyDescent="0.25">
      <c r="A287" s="23" t="s">
        <v>87</v>
      </c>
      <c r="B287" s="24" t="s">
        <v>72</v>
      </c>
      <c r="C287" s="25" t="s">
        <v>42</v>
      </c>
      <c r="D287" s="23" t="s">
        <v>73</v>
      </c>
      <c r="E287" s="21">
        <v>22495605</v>
      </c>
      <c r="F287" s="21">
        <v>0</v>
      </c>
      <c r="G287" s="21">
        <f t="shared" si="41"/>
        <v>22495605</v>
      </c>
      <c r="H287" s="21">
        <v>22495605</v>
      </c>
      <c r="I287" s="21">
        <f t="shared" si="44"/>
        <v>0</v>
      </c>
      <c r="J287" s="21">
        <f t="shared" si="43"/>
        <v>0</v>
      </c>
      <c r="K287" s="21">
        <v>22495605</v>
      </c>
      <c r="L287" s="21">
        <v>22495605</v>
      </c>
      <c r="M287" s="21">
        <v>21652020</v>
      </c>
      <c r="N287" s="22">
        <f t="shared" si="39"/>
        <v>1</v>
      </c>
      <c r="O287" s="22">
        <f t="shared" si="40"/>
        <v>1</v>
      </c>
    </row>
    <row r="288" spans="1:15" ht="20.100000000000001" customHeight="1" x14ac:dyDescent="0.25">
      <c r="A288" s="61" t="s">
        <v>125</v>
      </c>
      <c r="B288" s="28"/>
      <c r="C288" s="29"/>
      <c r="D288" s="30"/>
      <c r="E288" s="31">
        <f>E267+E268+E269+E270+E271+E272+E273+E274+E275+E276+E277+E278+E279+E280+E281+E282+E283+E284+E285+E286+E287</f>
        <v>114128684871</v>
      </c>
      <c r="F288" s="31">
        <f t="shared" ref="F288:M288" si="45">F267+F268+F269+F270+F271+F272+F273+F274+F275+F276+F277+F278+F279+F280+F281+F282+F283+F284+F285+F286+F287</f>
        <v>0</v>
      </c>
      <c r="G288" s="31">
        <f t="shared" si="45"/>
        <v>114128684871</v>
      </c>
      <c r="H288" s="31">
        <f t="shared" si="45"/>
        <v>112829445264</v>
      </c>
      <c r="I288" s="31">
        <f t="shared" si="45"/>
        <v>0</v>
      </c>
      <c r="J288" s="31">
        <f t="shared" si="45"/>
        <v>1299239607</v>
      </c>
      <c r="K288" s="31">
        <f t="shared" si="45"/>
        <v>112829445264</v>
      </c>
      <c r="L288" s="31">
        <f t="shared" si="45"/>
        <v>112829445264</v>
      </c>
      <c r="M288" s="31">
        <f t="shared" si="45"/>
        <v>111896322394</v>
      </c>
      <c r="N288" s="32">
        <f t="shared" si="39"/>
        <v>0.98861601175490166</v>
      </c>
      <c r="O288" s="32">
        <f t="shared" si="40"/>
        <v>0.98861601175490166</v>
      </c>
    </row>
    <row r="289" spans="1:15" ht="22.5" x14ac:dyDescent="0.25">
      <c r="A289" s="13" t="s">
        <v>88</v>
      </c>
      <c r="B289" s="14" t="s">
        <v>33</v>
      </c>
      <c r="C289" s="15" t="s">
        <v>19</v>
      </c>
      <c r="D289" s="13" t="s">
        <v>34</v>
      </c>
      <c r="E289" s="21">
        <v>40348974</v>
      </c>
      <c r="F289" s="21">
        <v>0</v>
      </c>
      <c r="G289" s="21">
        <f t="shared" si="41"/>
        <v>40348974</v>
      </c>
      <c r="H289" s="21">
        <v>40070809.950000003</v>
      </c>
      <c r="I289" s="21">
        <f t="shared" ref="I289:I340" si="46">H289-K289</f>
        <v>0</v>
      </c>
      <c r="J289" s="21">
        <f>G289-H289</f>
        <v>278164.04999999702</v>
      </c>
      <c r="K289" s="21">
        <v>40070809.950000003</v>
      </c>
      <c r="L289" s="21">
        <v>40070809.950000003</v>
      </c>
      <c r="M289" s="21">
        <v>40070809.950000003</v>
      </c>
      <c r="N289" s="22">
        <f t="shared" si="39"/>
        <v>0.99310604403472569</v>
      </c>
      <c r="O289" s="22">
        <f t="shared" si="40"/>
        <v>0.99310604403472569</v>
      </c>
    </row>
    <row r="290" spans="1:15" ht="22.5" x14ac:dyDescent="0.25">
      <c r="A290" s="18" t="s">
        <v>88</v>
      </c>
      <c r="B290" s="19" t="s">
        <v>35</v>
      </c>
      <c r="C290" s="20" t="s">
        <v>19</v>
      </c>
      <c r="D290" s="18" t="s">
        <v>36</v>
      </c>
      <c r="E290" s="21">
        <v>210242534</v>
      </c>
      <c r="F290" s="21">
        <v>0</v>
      </c>
      <c r="G290" s="21">
        <f t="shared" si="41"/>
        <v>210242534</v>
      </c>
      <c r="H290" s="21">
        <v>204610914.74000001</v>
      </c>
      <c r="I290" s="21">
        <f t="shared" si="46"/>
        <v>0</v>
      </c>
      <c r="J290" s="21">
        <f t="shared" ref="J290:J307" si="47">G290-H290</f>
        <v>5631619.2599999905</v>
      </c>
      <c r="K290" s="21">
        <v>204610914.74000001</v>
      </c>
      <c r="L290" s="21">
        <v>204610914.74000001</v>
      </c>
      <c r="M290" s="21">
        <v>185520377.74000001</v>
      </c>
      <c r="N290" s="22">
        <f t="shared" si="39"/>
        <v>0.97321370156240605</v>
      </c>
      <c r="O290" s="22">
        <f t="shared" si="40"/>
        <v>0.97321370156240605</v>
      </c>
    </row>
    <row r="291" spans="1:15" ht="67.5" x14ac:dyDescent="0.25">
      <c r="A291" s="18" t="s">
        <v>88</v>
      </c>
      <c r="B291" s="19" t="s">
        <v>50</v>
      </c>
      <c r="C291" s="20" t="s">
        <v>19</v>
      </c>
      <c r="D291" s="18" t="s">
        <v>51</v>
      </c>
      <c r="E291" s="21">
        <v>576203170</v>
      </c>
      <c r="F291" s="21">
        <v>0</v>
      </c>
      <c r="G291" s="21">
        <f t="shared" si="41"/>
        <v>576203170</v>
      </c>
      <c r="H291" s="21">
        <v>571181823</v>
      </c>
      <c r="I291" s="21">
        <f t="shared" si="46"/>
        <v>0</v>
      </c>
      <c r="J291" s="21">
        <f t="shared" si="47"/>
        <v>5021347</v>
      </c>
      <c r="K291" s="21">
        <v>571181823</v>
      </c>
      <c r="L291" s="21">
        <v>571181823</v>
      </c>
      <c r="M291" s="21">
        <v>483220271</v>
      </c>
      <c r="N291" s="22">
        <f t="shared" si="39"/>
        <v>0.99128545752360231</v>
      </c>
      <c r="O291" s="22">
        <f t="shared" si="40"/>
        <v>0.99128545752360231</v>
      </c>
    </row>
    <row r="292" spans="1:15" ht="45" x14ac:dyDescent="0.25">
      <c r="A292" s="18" t="s">
        <v>88</v>
      </c>
      <c r="B292" s="19" t="s">
        <v>52</v>
      </c>
      <c r="C292" s="20" t="s">
        <v>19</v>
      </c>
      <c r="D292" s="18" t="s">
        <v>53</v>
      </c>
      <c r="E292" s="21">
        <v>34850991</v>
      </c>
      <c r="F292" s="21">
        <v>0</v>
      </c>
      <c r="G292" s="21">
        <f t="shared" si="41"/>
        <v>34850991</v>
      </c>
      <c r="H292" s="21">
        <v>34850991</v>
      </c>
      <c r="I292" s="21">
        <f t="shared" si="46"/>
        <v>0</v>
      </c>
      <c r="J292" s="21">
        <f t="shared" si="47"/>
        <v>0</v>
      </c>
      <c r="K292" s="21">
        <v>34850991</v>
      </c>
      <c r="L292" s="21">
        <v>34850991</v>
      </c>
      <c r="M292" s="21">
        <v>33878569</v>
      </c>
      <c r="N292" s="22">
        <f t="shared" si="39"/>
        <v>1</v>
      </c>
      <c r="O292" s="22">
        <f t="shared" si="40"/>
        <v>1</v>
      </c>
    </row>
    <row r="293" spans="1:15" ht="56.25" x14ac:dyDescent="0.25">
      <c r="A293" s="18" t="s">
        <v>88</v>
      </c>
      <c r="B293" s="19" t="s">
        <v>54</v>
      </c>
      <c r="C293" s="20" t="s">
        <v>19</v>
      </c>
      <c r="D293" s="18" t="s">
        <v>55</v>
      </c>
      <c r="E293" s="21">
        <v>915297081</v>
      </c>
      <c r="F293" s="21">
        <v>0</v>
      </c>
      <c r="G293" s="21">
        <f t="shared" si="41"/>
        <v>915297081</v>
      </c>
      <c r="H293" s="21">
        <v>911843142</v>
      </c>
      <c r="I293" s="21">
        <f t="shared" si="46"/>
        <v>0</v>
      </c>
      <c r="J293" s="21">
        <f t="shared" si="47"/>
        <v>3453939</v>
      </c>
      <c r="K293" s="21">
        <v>911843142</v>
      </c>
      <c r="L293" s="21">
        <v>911843142</v>
      </c>
      <c r="M293" s="21">
        <v>888600839</v>
      </c>
      <c r="N293" s="22">
        <f t="shared" si="39"/>
        <v>0.99622642847694165</v>
      </c>
      <c r="O293" s="22">
        <f t="shared" si="40"/>
        <v>0.99622642847694165</v>
      </c>
    </row>
    <row r="294" spans="1:15" ht="22.5" x14ac:dyDescent="0.25">
      <c r="A294" s="18" t="s">
        <v>88</v>
      </c>
      <c r="B294" s="19" t="s">
        <v>59</v>
      </c>
      <c r="C294" s="20" t="s">
        <v>60</v>
      </c>
      <c r="D294" s="18" t="s">
        <v>61</v>
      </c>
      <c r="E294" s="21">
        <v>3052146</v>
      </c>
      <c r="F294" s="21">
        <v>0</v>
      </c>
      <c r="G294" s="21">
        <f t="shared" si="41"/>
        <v>3052146</v>
      </c>
      <c r="H294" s="21">
        <v>3052146</v>
      </c>
      <c r="I294" s="21">
        <f t="shared" si="46"/>
        <v>0</v>
      </c>
      <c r="J294" s="21">
        <f t="shared" si="47"/>
        <v>0</v>
      </c>
      <c r="K294" s="21">
        <v>3052146</v>
      </c>
      <c r="L294" s="21">
        <v>3052146</v>
      </c>
      <c r="M294" s="21">
        <v>3052146</v>
      </c>
      <c r="N294" s="22">
        <f t="shared" si="39"/>
        <v>1</v>
      </c>
      <c r="O294" s="22">
        <f t="shared" si="40"/>
        <v>1</v>
      </c>
    </row>
    <row r="295" spans="1:15" ht="22.5" x14ac:dyDescent="0.25">
      <c r="A295" s="18" t="s">
        <v>88</v>
      </c>
      <c r="B295" s="19" t="s">
        <v>59</v>
      </c>
      <c r="C295" s="20" t="s">
        <v>42</v>
      </c>
      <c r="D295" s="18" t="s">
        <v>61</v>
      </c>
      <c r="E295" s="21">
        <v>143867883</v>
      </c>
      <c r="F295" s="21">
        <v>0</v>
      </c>
      <c r="G295" s="21">
        <f t="shared" si="41"/>
        <v>143867883</v>
      </c>
      <c r="H295" s="21">
        <v>138116483</v>
      </c>
      <c r="I295" s="21">
        <f t="shared" si="46"/>
        <v>0</v>
      </c>
      <c r="J295" s="21">
        <f t="shared" si="47"/>
        <v>5751400</v>
      </c>
      <c r="K295" s="21">
        <v>138116483</v>
      </c>
      <c r="L295" s="21">
        <v>138116483</v>
      </c>
      <c r="M295" s="21">
        <v>134237183</v>
      </c>
      <c r="N295" s="22">
        <f t="shared" si="39"/>
        <v>0.96002304419812723</v>
      </c>
      <c r="O295" s="22">
        <f t="shared" si="40"/>
        <v>0.96002304419812723</v>
      </c>
    </row>
    <row r="296" spans="1:15" ht="22.5" x14ac:dyDescent="0.25">
      <c r="A296" s="18" t="s">
        <v>88</v>
      </c>
      <c r="B296" s="19" t="s">
        <v>59</v>
      </c>
      <c r="C296" s="20" t="s">
        <v>57</v>
      </c>
      <c r="D296" s="18" t="s">
        <v>61</v>
      </c>
      <c r="E296" s="21">
        <v>83170352119</v>
      </c>
      <c r="F296" s="21">
        <v>0</v>
      </c>
      <c r="G296" s="21">
        <f t="shared" si="41"/>
        <v>83170352119</v>
      </c>
      <c r="H296" s="21">
        <v>83114581568</v>
      </c>
      <c r="I296" s="21">
        <f t="shared" si="46"/>
        <v>0</v>
      </c>
      <c r="J296" s="21">
        <f t="shared" si="47"/>
        <v>55770551</v>
      </c>
      <c r="K296" s="21">
        <v>83114581568</v>
      </c>
      <c r="L296" s="21">
        <v>83114581568</v>
      </c>
      <c r="M296" s="21">
        <v>83103842237</v>
      </c>
      <c r="N296" s="22">
        <f t="shared" si="39"/>
        <v>0.99932944192757289</v>
      </c>
      <c r="O296" s="22">
        <f t="shared" si="40"/>
        <v>0.99932944192757289</v>
      </c>
    </row>
    <row r="297" spans="1:15" ht="22.5" x14ac:dyDescent="0.25">
      <c r="A297" s="18" t="s">
        <v>88</v>
      </c>
      <c r="B297" s="19" t="s">
        <v>59</v>
      </c>
      <c r="C297" s="20" t="s">
        <v>62</v>
      </c>
      <c r="D297" s="18" t="s">
        <v>61</v>
      </c>
      <c r="E297" s="21">
        <v>3754837</v>
      </c>
      <c r="F297" s="21">
        <v>0</v>
      </c>
      <c r="G297" s="21">
        <f t="shared" si="41"/>
        <v>3754837</v>
      </c>
      <c r="H297" s="21">
        <v>3754837</v>
      </c>
      <c r="I297" s="21">
        <f t="shared" si="46"/>
        <v>0</v>
      </c>
      <c r="J297" s="21">
        <f t="shared" si="47"/>
        <v>0</v>
      </c>
      <c r="K297" s="21">
        <v>3754837</v>
      </c>
      <c r="L297" s="21">
        <v>3754837</v>
      </c>
      <c r="M297" s="21">
        <v>3754837</v>
      </c>
      <c r="N297" s="22">
        <f t="shared" si="39"/>
        <v>1</v>
      </c>
      <c r="O297" s="22">
        <f t="shared" si="40"/>
        <v>1</v>
      </c>
    </row>
    <row r="298" spans="1:15" ht="22.5" x14ac:dyDescent="0.25">
      <c r="A298" s="18" t="s">
        <v>88</v>
      </c>
      <c r="B298" s="19" t="s">
        <v>59</v>
      </c>
      <c r="C298" s="20" t="s">
        <v>63</v>
      </c>
      <c r="D298" s="18" t="s">
        <v>61</v>
      </c>
      <c r="E298" s="21">
        <v>9067590400</v>
      </c>
      <c r="F298" s="21">
        <v>0</v>
      </c>
      <c r="G298" s="21">
        <f t="shared" si="41"/>
        <v>9067590400</v>
      </c>
      <c r="H298" s="21">
        <v>9066401275</v>
      </c>
      <c r="I298" s="21">
        <f t="shared" si="46"/>
        <v>0</v>
      </c>
      <c r="J298" s="21">
        <f t="shared" si="47"/>
        <v>1189125</v>
      </c>
      <c r="K298" s="21">
        <v>9066401275</v>
      </c>
      <c r="L298" s="21">
        <v>9066401275</v>
      </c>
      <c r="M298" s="21">
        <v>9056030279</v>
      </c>
      <c r="N298" s="22">
        <f t="shared" si="39"/>
        <v>0.99986885986821816</v>
      </c>
      <c r="O298" s="22">
        <f t="shared" si="40"/>
        <v>0.99986885986821816</v>
      </c>
    </row>
    <row r="299" spans="1:15" ht="22.5" x14ac:dyDescent="0.25">
      <c r="A299" s="18" t="s">
        <v>88</v>
      </c>
      <c r="B299" s="19" t="s">
        <v>59</v>
      </c>
      <c r="C299" s="20" t="s">
        <v>19</v>
      </c>
      <c r="D299" s="18" t="s">
        <v>61</v>
      </c>
      <c r="E299" s="21">
        <v>249727955</v>
      </c>
      <c r="F299" s="21">
        <v>0</v>
      </c>
      <c r="G299" s="21">
        <f t="shared" si="41"/>
        <v>249727955</v>
      </c>
      <c r="H299" s="21">
        <v>249255884</v>
      </c>
      <c r="I299" s="21">
        <f t="shared" si="46"/>
        <v>0</v>
      </c>
      <c r="J299" s="21">
        <f t="shared" si="47"/>
        <v>472071</v>
      </c>
      <c r="K299" s="21">
        <v>249255884</v>
      </c>
      <c r="L299" s="21">
        <v>249255884</v>
      </c>
      <c r="M299" s="21">
        <v>239394713</v>
      </c>
      <c r="N299" s="22">
        <f t="shared" si="39"/>
        <v>0.99810965896869652</v>
      </c>
      <c r="O299" s="22">
        <f t="shared" si="40"/>
        <v>0.99810965896869652</v>
      </c>
    </row>
    <row r="300" spans="1:15" ht="33.75" x14ac:dyDescent="0.25">
      <c r="A300" s="18" t="s">
        <v>88</v>
      </c>
      <c r="B300" s="19" t="s">
        <v>64</v>
      </c>
      <c r="C300" s="20" t="s">
        <v>57</v>
      </c>
      <c r="D300" s="18" t="s">
        <v>65</v>
      </c>
      <c r="E300" s="21">
        <v>2627369822</v>
      </c>
      <c r="F300" s="21">
        <v>0</v>
      </c>
      <c r="G300" s="21">
        <f t="shared" si="41"/>
        <v>2627369822</v>
      </c>
      <c r="H300" s="21">
        <v>2559447188</v>
      </c>
      <c r="I300" s="21">
        <f t="shared" si="46"/>
        <v>0</v>
      </c>
      <c r="J300" s="21">
        <f t="shared" si="47"/>
        <v>67922634</v>
      </c>
      <c r="K300" s="21">
        <v>2559447188</v>
      </c>
      <c r="L300" s="21">
        <v>2559447188</v>
      </c>
      <c r="M300" s="21">
        <v>2385701815</v>
      </c>
      <c r="N300" s="22">
        <f t="shared" si="39"/>
        <v>0.97414804972209956</v>
      </c>
      <c r="O300" s="22">
        <f t="shared" si="40"/>
        <v>0.97414804972209956</v>
      </c>
    </row>
    <row r="301" spans="1:15" ht="56.25" x14ac:dyDescent="0.25">
      <c r="A301" s="18" t="s">
        <v>88</v>
      </c>
      <c r="B301" s="19" t="s">
        <v>66</v>
      </c>
      <c r="C301" s="20" t="s">
        <v>57</v>
      </c>
      <c r="D301" s="18" t="s">
        <v>67</v>
      </c>
      <c r="E301" s="21">
        <v>8710042830</v>
      </c>
      <c r="F301" s="21">
        <v>0</v>
      </c>
      <c r="G301" s="21">
        <f t="shared" si="41"/>
        <v>8710042830</v>
      </c>
      <c r="H301" s="21">
        <v>8677912050.5</v>
      </c>
      <c r="I301" s="21">
        <f t="shared" si="46"/>
        <v>0</v>
      </c>
      <c r="J301" s="21">
        <f t="shared" si="47"/>
        <v>32130779.5</v>
      </c>
      <c r="K301" s="21">
        <v>8677912050.5</v>
      </c>
      <c r="L301" s="21">
        <v>8677912050.5</v>
      </c>
      <c r="M301" s="21">
        <v>8566231538</v>
      </c>
      <c r="N301" s="22">
        <f t="shared" si="39"/>
        <v>0.996311065269469</v>
      </c>
      <c r="O301" s="22">
        <f t="shared" si="40"/>
        <v>0.996311065269469</v>
      </c>
    </row>
    <row r="302" spans="1:15" ht="56.25" x14ac:dyDescent="0.25">
      <c r="A302" s="18" t="s">
        <v>88</v>
      </c>
      <c r="B302" s="19" t="s">
        <v>66</v>
      </c>
      <c r="C302" s="20" t="s">
        <v>19</v>
      </c>
      <c r="D302" s="18" t="s">
        <v>67</v>
      </c>
      <c r="E302" s="21">
        <v>1793841389</v>
      </c>
      <c r="F302" s="21">
        <v>0</v>
      </c>
      <c r="G302" s="21">
        <f t="shared" si="41"/>
        <v>1793841389</v>
      </c>
      <c r="H302" s="21">
        <v>1688647088</v>
      </c>
      <c r="I302" s="21">
        <f t="shared" si="46"/>
        <v>0</v>
      </c>
      <c r="J302" s="21">
        <f t="shared" si="47"/>
        <v>105194301</v>
      </c>
      <c r="K302" s="21">
        <v>1688647088</v>
      </c>
      <c r="L302" s="21">
        <v>1688647088</v>
      </c>
      <c r="M302" s="21">
        <v>1362299252</v>
      </c>
      <c r="N302" s="22">
        <f t="shared" si="39"/>
        <v>0.94135808124115039</v>
      </c>
      <c r="O302" s="22">
        <f t="shared" si="40"/>
        <v>0.94135808124115039</v>
      </c>
    </row>
    <row r="303" spans="1:15" ht="56.25" x14ac:dyDescent="0.25">
      <c r="A303" s="18" t="s">
        <v>88</v>
      </c>
      <c r="B303" s="19" t="s">
        <v>68</v>
      </c>
      <c r="C303" s="20" t="s">
        <v>57</v>
      </c>
      <c r="D303" s="18" t="s">
        <v>69</v>
      </c>
      <c r="E303" s="21">
        <v>453240485</v>
      </c>
      <c r="F303" s="21">
        <v>0</v>
      </c>
      <c r="G303" s="21">
        <f t="shared" si="41"/>
        <v>453240485</v>
      </c>
      <c r="H303" s="21">
        <v>396298086</v>
      </c>
      <c r="I303" s="21">
        <f t="shared" si="46"/>
        <v>0</v>
      </c>
      <c r="J303" s="21">
        <f t="shared" si="47"/>
        <v>56942399</v>
      </c>
      <c r="K303" s="21">
        <v>396298086</v>
      </c>
      <c r="L303" s="21">
        <v>396298086</v>
      </c>
      <c r="M303" s="21">
        <v>339932027</v>
      </c>
      <c r="N303" s="22">
        <f t="shared" si="39"/>
        <v>0.8743660355054117</v>
      </c>
      <c r="O303" s="22">
        <f t="shared" si="40"/>
        <v>0.8743660355054117</v>
      </c>
    </row>
    <row r="304" spans="1:15" ht="56.25" x14ac:dyDescent="0.25">
      <c r="A304" s="18" t="s">
        <v>88</v>
      </c>
      <c r="B304" s="19" t="s">
        <v>68</v>
      </c>
      <c r="C304" s="20" t="s">
        <v>19</v>
      </c>
      <c r="D304" s="18" t="s">
        <v>69</v>
      </c>
      <c r="E304" s="21">
        <v>562944663</v>
      </c>
      <c r="F304" s="21">
        <v>0</v>
      </c>
      <c r="G304" s="21">
        <f t="shared" si="41"/>
        <v>562944663</v>
      </c>
      <c r="H304" s="21">
        <v>423970785</v>
      </c>
      <c r="I304" s="21">
        <f t="shared" si="46"/>
        <v>0</v>
      </c>
      <c r="J304" s="21">
        <f t="shared" si="47"/>
        <v>138973878</v>
      </c>
      <c r="K304" s="21">
        <v>423970785</v>
      </c>
      <c r="L304" s="21">
        <v>423970785</v>
      </c>
      <c r="M304" s="21">
        <v>357142896</v>
      </c>
      <c r="N304" s="22">
        <f t="shared" si="39"/>
        <v>0.75313048131695315</v>
      </c>
      <c r="O304" s="22">
        <f t="shared" si="40"/>
        <v>0.75313048131695315</v>
      </c>
    </row>
    <row r="305" spans="1:15" ht="67.5" x14ac:dyDescent="0.25">
      <c r="A305" s="18" t="s">
        <v>88</v>
      </c>
      <c r="B305" s="19" t="s">
        <v>70</v>
      </c>
      <c r="C305" s="20" t="s">
        <v>57</v>
      </c>
      <c r="D305" s="18" t="s">
        <v>71</v>
      </c>
      <c r="E305" s="21">
        <v>7036143</v>
      </c>
      <c r="F305" s="21">
        <v>0</v>
      </c>
      <c r="G305" s="21">
        <f t="shared" si="41"/>
        <v>7036143</v>
      </c>
      <c r="H305" s="21">
        <v>7036143</v>
      </c>
      <c r="I305" s="21">
        <f t="shared" si="46"/>
        <v>0</v>
      </c>
      <c r="J305" s="21">
        <f t="shared" si="47"/>
        <v>0</v>
      </c>
      <c r="K305" s="21">
        <v>7036143</v>
      </c>
      <c r="L305" s="21">
        <v>7036143</v>
      </c>
      <c r="M305" s="21">
        <v>7036143</v>
      </c>
      <c r="N305" s="22">
        <f t="shared" si="39"/>
        <v>1</v>
      </c>
      <c r="O305" s="22">
        <f t="shared" si="40"/>
        <v>1</v>
      </c>
    </row>
    <row r="306" spans="1:15" ht="67.5" x14ac:dyDescent="0.25">
      <c r="A306" s="18" t="s">
        <v>88</v>
      </c>
      <c r="B306" s="19" t="s">
        <v>70</v>
      </c>
      <c r="C306" s="20" t="s">
        <v>19</v>
      </c>
      <c r="D306" s="18" t="s">
        <v>71</v>
      </c>
      <c r="E306" s="21">
        <v>326851191</v>
      </c>
      <c r="F306" s="21">
        <v>0</v>
      </c>
      <c r="G306" s="21">
        <f t="shared" si="41"/>
        <v>326851191</v>
      </c>
      <c r="H306" s="21">
        <v>326548023</v>
      </c>
      <c r="I306" s="21">
        <f t="shared" si="46"/>
        <v>0</v>
      </c>
      <c r="J306" s="21">
        <f t="shared" si="47"/>
        <v>303168</v>
      </c>
      <c r="K306" s="21">
        <v>326548023</v>
      </c>
      <c r="L306" s="21">
        <v>326548023</v>
      </c>
      <c r="M306" s="21">
        <v>324943980</v>
      </c>
      <c r="N306" s="22">
        <f t="shared" si="39"/>
        <v>0.99907245863454719</v>
      </c>
      <c r="O306" s="22">
        <f t="shared" si="40"/>
        <v>0.99907245863454719</v>
      </c>
    </row>
    <row r="307" spans="1:15" ht="67.5" x14ac:dyDescent="0.25">
      <c r="A307" s="23" t="s">
        <v>88</v>
      </c>
      <c r="B307" s="24" t="s">
        <v>72</v>
      </c>
      <c r="C307" s="25" t="s">
        <v>42</v>
      </c>
      <c r="D307" s="23" t="s">
        <v>73</v>
      </c>
      <c r="E307" s="21">
        <v>98936693</v>
      </c>
      <c r="F307" s="21">
        <v>0</v>
      </c>
      <c r="G307" s="21">
        <f t="shared" si="41"/>
        <v>98936693</v>
      </c>
      <c r="H307" s="21">
        <v>98936693</v>
      </c>
      <c r="I307" s="21">
        <f t="shared" si="46"/>
        <v>0</v>
      </c>
      <c r="J307" s="21">
        <f t="shared" si="47"/>
        <v>0</v>
      </c>
      <c r="K307" s="21">
        <v>98936693</v>
      </c>
      <c r="L307" s="21">
        <v>98936693</v>
      </c>
      <c r="M307" s="21">
        <v>95781882</v>
      </c>
      <c r="N307" s="22">
        <f t="shared" si="39"/>
        <v>1</v>
      </c>
      <c r="O307" s="22">
        <f t="shared" si="40"/>
        <v>1</v>
      </c>
    </row>
    <row r="308" spans="1:15" ht="20.100000000000001" customHeight="1" x14ac:dyDescent="0.25">
      <c r="A308" s="61" t="s">
        <v>126</v>
      </c>
      <c r="B308" s="28"/>
      <c r="C308" s="29"/>
      <c r="D308" s="30"/>
      <c r="E308" s="31">
        <f>E289+E290+E291+E292+E293+E294+E295+E296+E297+E298+E299+E300+E301+E302+E303+E304+E305+E306+E307</f>
        <v>108995551306</v>
      </c>
      <c r="F308" s="31">
        <f t="shared" ref="F308:M308" si="48">F289+F290+F291+F292+F293+F294+F295+F296+F297+F298+F299+F300+F301+F302+F303+F304+F305+F306+F307</f>
        <v>0</v>
      </c>
      <c r="G308" s="31">
        <f t="shared" si="48"/>
        <v>108995551306</v>
      </c>
      <c r="H308" s="31">
        <f t="shared" si="48"/>
        <v>108516515930.19</v>
      </c>
      <c r="I308" s="31">
        <f t="shared" si="48"/>
        <v>0</v>
      </c>
      <c r="J308" s="31">
        <f t="shared" si="48"/>
        <v>479035375.81</v>
      </c>
      <c r="K308" s="31">
        <f t="shared" si="48"/>
        <v>108516515930.19</v>
      </c>
      <c r="L308" s="31">
        <f t="shared" si="48"/>
        <v>108516515930.19</v>
      </c>
      <c r="M308" s="31">
        <f t="shared" si="48"/>
        <v>107610671794.69</v>
      </c>
      <c r="N308" s="32">
        <f t="shared" si="39"/>
        <v>0.99560500066222768</v>
      </c>
      <c r="O308" s="32">
        <f t="shared" si="40"/>
        <v>0.99560500066222768</v>
      </c>
    </row>
    <row r="309" spans="1:15" ht="22.5" x14ac:dyDescent="0.25">
      <c r="A309" s="13" t="s">
        <v>89</v>
      </c>
      <c r="B309" s="14" t="s">
        <v>29</v>
      </c>
      <c r="C309" s="15" t="s">
        <v>19</v>
      </c>
      <c r="D309" s="13" t="s">
        <v>30</v>
      </c>
      <c r="E309" s="21">
        <v>13069014</v>
      </c>
      <c r="F309" s="21">
        <v>0</v>
      </c>
      <c r="G309" s="21">
        <f t="shared" si="41"/>
        <v>13069014</v>
      </c>
      <c r="H309" s="21">
        <v>8881612</v>
      </c>
      <c r="I309" s="21">
        <f t="shared" si="46"/>
        <v>0</v>
      </c>
      <c r="J309" s="21">
        <f>G309-H309</f>
        <v>4187402</v>
      </c>
      <c r="K309" s="21">
        <v>8881612</v>
      </c>
      <c r="L309" s="21">
        <v>8881612</v>
      </c>
      <c r="M309" s="21">
        <v>6344008</v>
      </c>
      <c r="N309" s="22">
        <f t="shared" si="39"/>
        <v>0.67959312003185546</v>
      </c>
      <c r="O309" s="22">
        <f t="shared" si="40"/>
        <v>0.67959312003185546</v>
      </c>
    </row>
    <row r="310" spans="1:15" ht="22.5" x14ac:dyDescent="0.25">
      <c r="A310" s="18" t="s">
        <v>89</v>
      </c>
      <c r="B310" s="19" t="s">
        <v>33</v>
      </c>
      <c r="C310" s="20" t="s">
        <v>19</v>
      </c>
      <c r="D310" s="18" t="s">
        <v>34</v>
      </c>
      <c r="E310" s="21">
        <v>75615371</v>
      </c>
      <c r="F310" s="21">
        <v>0</v>
      </c>
      <c r="G310" s="21">
        <f t="shared" si="41"/>
        <v>75615371</v>
      </c>
      <c r="H310" s="21">
        <v>69396051.629999995</v>
      </c>
      <c r="I310" s="21">
        <f t="shared" si="46"/>
        <v>0</v>
      </c>
      <c r="J310" s="21">
        <f t="shared" ref="J310:J328" si="49">G310-H310</f>
        <v>6219319.3700000048</v>
      </c>
      <c r="K310" s="21">
        <v>69396051.629999995</v>
      </c>
      <c r="L310" s="21">
        <v>69396051.629999995</v>
      </c>
      <c r="M310" s="21">
        <v>69396051.629999995</v>
      </c>
      <c r="N310" s="22">
        <f t="shared" si="39"/>
        <v>0.91775059372518319</v>
      </c>
      <c r="O310" s="22">
        <f t="shared" si="40"/>
        <v>0.91775059372518319</v>
      </c>
    </row>
    <row r="311" spans="1:15" ht="22.5" x14ac:dyDescent="0.25">
      <c r="A311" s="18" t="s">
        <v>89</v>
      </c>
      <c r="B311" s="19" t="s">
        <v>35</v>
      </c>
      <c r="C311" s="20" t="s">
        <v>19</v>
      </c>
      <c r="D311" s="18" t="s">
        <v>36</v>
      </c>
      <c r="E311" s="21">
        <v>86522379</v>
      </c>
      <c r="F311" s="21">
        <v>0</v>
      </c>
      <c r="G311" s="21">
        <f t="shared" si="41"/>
        <v>86522379</v>
      </c>
      <c r="H311" s="21">
        <v>71608207</v>
      </c>
      <c r="I311" s="21">
        <f t="shared" si="46"/>
        <v>135173</v>
      </c>
      <c r="J311" s="21">
        <f t="shared" si="49"/>
        <v>14914172</v>
      </c>
      <c r="K311" s="21">
        <v>71473034</v>
      </c>
      <c r="L311" s="21">
        <v>71473034</v>
      </c>
      <c r="M311" s="21">
        <v>71473034</v>
      </c>
      <c r="N311" s="22">
        <f t="shared" si="39"/>
        <v>0.82606413307243898</v>
      </c>
      <c r="O311" s="22">
        <f t="shared" si="40"/>
        <v>0.82606413307243898</v>
      </c>
    </row>
    <row r="312" spans="1:15" ht="22.5" x14ac:dyDescent="0.25">
      <c r="A312" s="18" t="s">
        <v>89</v>
      </c>
      <c r="B312" s="19" t="s">
        <v>46</v>
      </c>
      <c r="C312" s="20" t="s">
        <v>19</v>
      </c>
      <c r="D312" s="18" t="s">
        <v>47</v>
      </c>
      <c r="E312" s="21">
        <v>481920</v>
      </c>
      <c r="F312" s="21">
        <v>0</v>
      </c>
      <c r="G312" s="21">
        <f t="shared" si="41"/>
        <v>481920</v>
      </c>
      <c r="H312" s="21">
        <v>0</v>
      </c>
      <c r="I312" s="21">
        <f t="shared" si="46"/>
        <v>0</v>
      </c>
      <c r="J312" s="21">
        <f t="shared" si="49"/>
        <v>481920</v>
      </c>
      <c r="K312" s="21">
        <v>0</v>
      </c>
      <c r="L312" s="21">
        <v>0</v>
      </c>
      <c r="M312" s="21">
        <v>0</v>
      </c>
      <c r="N312" s="22">
        <f t="shared" si="39"/>
        <v>0</v>
      </c>
      <c r="O312" s="22">
        <f t="shared" si="40"/>
        <v>0</v>
      </c>
    </row>
    <row r="313" spans="1:15" ht="67.5" x14ac:dyDescent="0.25">
      <c r="A313" s="18" t="s">
        <v>89</v>
      </c>
      <c r="B313" s="19" t="s">
        <v>50</v>
      </c>
      <c r="C313" s="20" t="s">
        <v>19</v>
      </c>
      <c r="D313" s="18" t="s">
        <v>51</v>
      </c>
      <c r="E313" s="21">
        <v>416628607</v>
      </c>
      <c r="F313" s="21">
        <v>0</v>
      </c>
      <c r="G313" s="21">
        <f t="shared" si="41"/>
        <v>416628607</v>
      </c>
      <c r="H313" s="21">
        <v>268134602.38999999</v>
      </c>
      <c r="I313" s="21">
        <f t="shared" si="46"/>
        <v>0</v>
      </c>
      <c r="J313" s="21">
        <f t="shared" si="49"/>
        <v>148494004.61000001</v>
      </c>
      <c r="K313" s="21">
        <v>268134602.38999999</v>
      </c>
      <c r="L313" s="21">
        <v>268134602.38999999</v>
      </c>
      <c r="M313" s="21">
        <v>233514558.38999999</v>
      </c>
      <c r="N313" s="22">
        <f t="shared" si="39"/>
        <v>0.64358183256004786</v>
      </c>
      <c r="O313" s="22">
        <f t="shared" si="40"/>
        <v>0.64358183256004786</v>
      </c>
    </row>
    <row r="314" spans="1:15" ht="45" x14ac:dyDescent="0.25">
      <c r="A314" s="18" t="s">
        <v>89</v>
      </c>
      <c r="B314" s="19" t="s">
        <v>52</v>
      </c>
      <c r="C314" s="20" t="s">
        <v>19</v>
      </c>
      <c r="D314" s="18" t="s">
        <v>53</v>
      </c>
      <c r="E314" s="21">
        <v>47497106</v>
      </c>
      <c r="F314" s="21">
        <v>0</v>
      </c>
      <c r="G314" s="21">
        <f t="shared" si="41"/>
        <v>47497106</v>
      </c>
      <c r="H314" s="21">
        <v>47497106</v>
      </c>
      <c r="I314" s="21">
        <f t="shared" si="46"/>
        <v>0</v>
      </c>
      <c r="J314" s="21">
        <f t="shared" si="49"/>
        <v>0</v>
      </c>
      <c r="K314" s="21">
        <v>47497106</v>
      </c>
      <c r="L314" s="21">
        <v>47497106</v>
      </c>
      <c r="M314" s="21">
        <v>46073538</v>
      </c>
      <c r="N314" s="22">
        <f t="shared" si="39"/>
        <v>1</v>
      </c>
      <c r="O314" s="22">
        <f t="shared" si="40"/>
        <v>1</v>
      </c>
    </row>
    <row r="315" spans="1:15" ht="56.25" x14ac:dyDescent="0.25">
      <c r="A315" s="18" t="s">
        <v>89</v>
      </c>
      <c r="B315" s="19" t="s">
        <v>54</v>
      </c>
      <c r="C315" s="20" t="s">
        <v>19</v>
      </c>
      <c r="D315" s="18" t="s">
        <v>55</v>
      </c>
      <c r="E315" s="21">
        <v>523892136</v>
      </c>
      <c r="F315" s="21">
        <v>0</v>
      </c>
      <c r="G315" s="21">
        <f t="shared" si="41"/>
        <v>523892136</v>
      </c>
      <c r="H315" s="21">
        <v>513984154</v>
      </c>
      <c r="I315" s="21">
        <f t="shared" si="46"/>
        <v>0</v>
      </c>
      <c r="J315" s="21">
        <f t="shared" si="49"/>
        <v>9907982</v>
      </c>
      <c r="K315" s="21">
        <v>513984154</v>
      </c>
      <c r="L315" s="21">
        <v>513984154</v>
      </c>
      <c r="M315" s="21">
        <v>505048878</v>
      </c>
      <c r="N315" s="22">
        <f t="shared" si="39"/>
        <v>0.98108774436728707</v>
      </c>
      <c r="O315" s="22">
        <f t="shared" si="40"/>
        <v>0.98108774436728707</v>
      </c>
    </row>
    <row r="316" spans="1:15" ht="22.5" x14ac:dyDescent="0.25">
      <c r="A316" s="18" t="s">
        <v>89</v>
      </c>
      <c r="B316" s="19" t="s">
        <v>59</v>
      </c>
      <c r="C316" s="20" t="s">
        <v>60</v>
      </c>
      <c r="D316" s="18" t="s">
        <v>61</v>
      </c>
      <c r="E316" s="21">
        <v>848682286</v>
      </c>
      <c r="F316" s="21">
        <v>0</v>
      </c>
      <c r="G316" s="21">
        <f t="shared" si="41"/>
        <v>848682286</v>
      </c>
      <c r="H316" s="21">
        <v>843531426</v>
      </c>
      <c r="I316" s="21">
        <f t="shared" si="46"/>
        <v>0</v>
      </c>
      <c r="J316" s="21">
        <f t="shared" si="49"/>
        <v>5150860</v>
      </c>
      <c r="K316" s="21">
        <v>843531426</v>
      </c>
      <c r="L316" s="21">
        <v>843531426</v>
      </c>
      <c r="M316" s="21">
        <v>843349145</v>
      </c>
      <c r="N316" s="22">
        <f t="shared" si="39"/>
        <v>0.99393075584942747</v>
      </c>
      <c r="O316" s="22">
        <f t="shared" si="40"/>
        <v>0.99393075584942747</v>
      </c>
    </row>
    <row r="317" spans="1:15" ht="22.5" x14ac:dyDescent="0.25">
      <c r="A317" s="18" t="s">
        <v>89</v>
      </c>
      <c r="B317" s="19" t="s">
        <v>59</v>
      </c>
      <c r="C317" s="20" t="s">
        <v>42</v>
      </c>
      <c r="D317" s="18" t="s">
        <v>61</v>
      </c>
      <c r="E317" s="21">
        <v>3193544474</v>
      </c>
      <c r="F317" s="21">
        <v>0</v>
      </c>
      <c r="G317" s="21">
        <f t="shared" si="41"/>
        <v>3193544474</v>
      </c>
      <c r="H317" s="21">
        <v>3175907857</v>
      </c>
      <c r="I317" s="21">
        <f t="shared" si="46"/>
        <v>0</v>
      </c>
      <c r="J317" s="21">
        <f t="shared" si="49"/>
        <v>17636617</v>
      </c>
      <c r="K317" s="21">
        <v>3175907857</v>
      </c>
      <c r="L317" s="21">
        <v>3175907857</v>
      </c>
      <c r="M317" s="21">
        <v>2516459290</v>
      </c>
      <c r="N317" s="22">
        <f t="shared" si="39"/>
        <v>0.99447741619270147</v>
      </c>
      <c r="O317" s="22">
        <f t="shared" si="40"/>
        <v>0.99447741619270147</v>
      </c>
    </row>
    <row r="318" spans="1:15" ht="22.5" x14ac:dyDescent="0.25">
      <c r="A318" s="18" t="s">
        <v>89</v>
      </c>
      <c r="B318" s="19" t="s">
        <v>59</v>
      </c>
      <c r="C318" s="20" t="s">
        <v>57</v>
      </c>
      <c r="D318" s="18" t="s">
        <v>61</v>
      </c>
      <c r="E318" s="21">
        <v>121688098300</v>
      </c>
      <c r="F318" s="21">
        <v>0</v>
      </c>
      <c r="G318" s="21">
        <f t="shared" si="41"/>
        <v>121688098300</v>
      </c>
      <c r="H318" s="21">
        <v>121393373692</v>
      </c>
      <c r="I318" s="21">
        <f t="shared" si="46"/>
        <v>0</v>
      </c>
      <c r="J318" s="21">
        <f t="shared" si="49"/>
        <v>294724608</v>
      </c>
      <c r="K318" s="21">
        <v>121393373692</v>
      </c>
      <c r="L318" s="21">
        <v>121393373692</v>
      </c>
      <c r="M318" s="21">
        <v>121031155335</v>
      </c>
      <c r="N318" s="22">
        <f t="shared" si="39"/>
        <v>0.99757803259219802</v>
      </c>
      <c r="O318" s="22">
        <f t="shared" si="40"/>
        <v>0.99757803259219802</v>
      </c>
    </row>
    <row r="319" spans="1:15" ht="22.5" x14ac:dyDescent="0.25">
      <c r="A319" s="18" t="s">
        <v>89</v>
      </c>
      <c r="B319" s="19" t="s">
        <v>59</v>
      </c>
      <c r="C319" s="20" t="s">
        <v>63</v>
      </c>
      <c r="D319" s="18" t="s">
        <v>61</v>
      </c>
      <c r="E319" s="21">
        <v>4063311429</v>
      </c>
      <c r="F319" s="21">
        <v>0</v>
      </c>
      <c r="G319" s="21">
        <f t="shared" si="41"/>
        <v>4063311429</v>
      </c>
      <c r="H319" s="21">
        <v>4063186445</v>
      </c>
      <c r="I319" s="21">
        <f t="shared" si="46"/>
        <v>0</v>
      </c>
      <c r="J319" s="21">
        <f t="shared" si="49"/>
        <v>124984</v>
      </c>
      <c r="K319" s="21">
        <v>4063186445</v>
      </c>
      <c r="L319" s="21">
        <v>4063186445</v>
      </c>
      <c r="M319" s="21">
        <v>4063186445</v>
      </c>
      <c r="N319" s="22">
        <f t="shared" si="39"/>
        <v>0.99996924085141292</v>
      </c>
      <c r="O319" s="22">
        <f t="shared" si="40"/>
        <v>0.99996924085141292</v>
      </c>
    </row>
    <row r="320" spans="1:15" ht="22.5" x14ac:dyDescent="0.25">
      <c r="A320" s="18" t="s">
        <v>89</v>
      </c>
      <c r="B320" s="19" t="s">
        <v>59</v>
      </c>
      <c r="C320" s="20" t="s">
        <v>19</v>
      </c>
      <c r="D320" s="18" t="s">
        <v>61</v>
      </c>
      <c r="E320" s="21">
        <v>1608492326</v>
      </c>
      <c r="F320" s="21">
        <v>0</v>
      </c>
      <c r="G320" s="21">
        <f t="shared" si="41"/>
        <v>1608492326</v>
      </c>
      <c r="H320" s="21">
        <v>1538960457</v>
      </c>
      <c r="I320" s="21">
        <f t="shared" si="46"/>
        <v>0</v>
      </c>
      <c r="J320" s="21">
        <f t="shared" si="49"/>
        <v>69531869</v>
      </c>
      <c r="K320" s="21">
        <v>1538960457</v>
      </c>
      <c r="L320" s="21">
        <v>1538960457</v>
      </c>
      <c r="M320" s="21">
        <v>1387775223</v>
      </c>
      <c r="N320" s="22">
        <f t="shared" si="39"/>
        <v>0.95677202316972698</v>
      </c>
      <c r="O320" s="22">
        <f t="shared" si="40"/>
        <v>0.95677202316972698</v>
      </c>
    </row>
    <row r="321" spans="1:15" ht="33.75" x14ac:dyDescent="0.25">
      <c r="A321" s="18" t="s">
        <v>89</v>
      </c>
      <c r="B321" s="19" t="s">
        <v>64</v>
      </c>
      <c r="C321" s="20" t="s">
        <v>57</v>
      </c>
      <c r="D321" s="18" t="s">
        <v>65</v>
      </c>
      <c r="E321" s="21">
        <v>3475042754</v>
      </c>
      <c r="F321" s="21">
        <v>0</v>
      </c>
      <c r="G321" s="21">
        <f t="shared" si="41"/>
        <v>3475042754</v>
      </c>
      <c r="H321" s="21">
        <v>3474120741</v>
      </c>
      <c r="I321" s="21">
        <f t="shared" si="46"/>
        <v>0</v>
      </c>
      <c r="J321" s="21">
        <f t="shared" si="49"/>
        <v>922013</v>
      </c>
      <c r="K321" s="21">
        <v>3474120741</v>
      </c>
      <c r="L321" s="21">
        <v>3474120741</v>
      </c>
      <c r="M321" s="21">
        <v>3291103937</v>
      </c>
      <c r="N321" s="22">
        <f t="shared" si="39"/>
        <v>0.99973467578235153</v>
      </c>
      <c r="O321" s="22">
        <f t="shared" si="40"/>
        <v>0.99973467578235153</v>
      </c>
    </row>
    <row r="322" spans="1:15" ht="56.25" x14ac:dyDescent="0.25">
      <c r="A322" s="18" t="s">
        <v>89</v>
      </c>
      <c r="B322" s="19" t="s">
        <v>66</v>
      </c>
      <c r="C322" s="20" t="s">
        <v>57</v>
      </c>
      <c r="D322" s="18" t="s">
        <v>67</v>
      </c>
      <c r="E322" s="21">
        <v>2863364964</v>
      </c>
      <c r="F322" s="21">
        <v>0</v>
      </c>
      <c r="G322" s="21">
        <f t="shared" si="41"/>
        <v>2863364964</v>
      </c>
      <c r="H322" s="21">
        <v>2590648071</v>
      </c>
      <c r="I322" s="21">
        <f t="shared" si="46"/>
        <v>0</v>
      </c>
      <c r="J322" s="21">
        <f t="shared" si="49"/>
        <v>272716893</v>
      </c>
      <c r="K322" s="21">
        <v>2590648071</v>
      </c>
      <c r="L322" s="21">
        <v>2590648071</v>
      </c>
      <c r="M322" s="21">
        <v>2561993615</v>
      </c>
      <c r="N322" s="22">
        <f t="shared" si="39"/>
        <v>0.9047565027760115</v>
      </c>
      <c r="O322" s="22">
        <f t="shared" si="40"/>
        <v>0.9047565027760115</v>
      </c>
    </row>
    <row r="323" spans="1:15" ht="56.25" x14ac:dyDescent="0.25">
      <c r="A323" s="18" t="s">
        <v>89</v>
      </c>
      <c r="B323" s="19" t="s">
        <v>66</v>
      </c>
      <c r="C323" s="20" t="s">
        <v>19</v>
      </c>
      <c r="D323" s="18" t="s">
        <v>67</v>
      </c>
      <c r="E323" s="21">
        <v>1770505601</v>
      </c>
      <c r="F323" s="21">
        <v>0</v>
      </c>
      <c r="G323" s="21">
        <f t="shared" si="41"/>
        <v>1770505601</v>
      </c>
      <c r="H323" s="21">
        <v>1711351886</v>
      </c>
      <c r="I323" s="21">
        <f t="shared" si="46"/>
        <v>0</v>
      </c>
      <c r="J323" s="21">
        <f t="shared" si="49"/>
        <v>59153715</v>
      </c>
      <c r="K323" s="21">
        <v>1711351886</v>
      </c>
      <c r="L323" s="21">
        <v>1711351886</v>
      </c>
      <c r="M323" s="21">
        <v>1593118532</v>
      </c>
      <c r="N323" s="22">
        <f t="shared" si="39"/>
        <v>0.96658936579099819</v>
      </c>
      <c r="O323" s="22">
        <f t="shared" si="40"/>
        <v>0.96658936579099819</v>
      </c>
    </row>
    <row r="324" spans="1:15" ht="56.25" x14ac:dyDescent="0.25">
      <c r="A324" s="18" t="s">
        <v>89</v>
      </c>
      <c r="B324" s="19" t="s">
        <v>68</v>
      </c>
      <c r="C324" s="20" t="s">
        <v>57</v>
      </c>
      <c r="D324" s="18" t="s">
        <v>69</v>
      </c>
      <c r="E324" s="21">
        <v>1319992076</v>
      </c>
      <c r="F324" s="21">
        <v>0</v>
      </c>
      <c r="G324" s="21">
        <f t="shared" si="41"/>
        <v>1319992076</v>
      </c>
      <c r="H324" s="21">
        <v>1319988967</v>
      </c>
      <c r="I324" s="21">
        <f t="shared" si="46"/>
        <v>0</v>
      </c>
      <c r="J324" s="21">
        <f t="shared" si="49"/>
        <v>3109</v>
      </c>
      <c r="K324" s="21">
        <v>1319988967</v>
      </c>
      <c r="L324" s="21">
        <v>1319988967</v>
      </c>
      <c r="M324" s="21">
        <v>1072103032</v>
      </c>
      <c r="N324" s="22">
        <f t="shared" si="39"/>
        <v>0.9999976446828307</v>
      </c>
      <c r="O324" s="22">
        <f t="shared" si="40"/>
        <v>0.9999976446828307</v>
      </c>
    </row>
    <row r="325" spans="1:15" ht="56.25" x14ac:dyDescent="0.25">
      <c r="A325" s="18" t="s">
        <v>89</v>
      </c>
      <c r="B325" s="19" t="s">
        <v>68</v>
      </c>
      <c r="C325" s="20" t="s">
        <v>19</v>
      </c>
      <c r="D325" s="18" t="s">
        <v>69</v>
      </c>
      <c r="E325" s="21">
        <v>490490444</v>
      </c>
      <c r="F325" s="21">
        <v>0</v>
      </c>
      <c r="G325" s="21">
        <f t="shared" si="41"/>
        <v>490490444</v>
      </c>
      <c r="H325" s="21">
        <v>490490444</v>
      </c>
      <c r="I325" s="21">
        <f t="shared" si="46"/>
        <v>0</v>
      </c>
      <c r="J325" s="21">
        <f t="shared" si="49"/>
        <v>0</v>
      </c>
      <c r="K325" s="21">
        <v>490490444</v>
      </c>
      <c r="L325" s="21">
        <v>490490444</v>
      </c>
      <c r="M325" s="21">
        <v>462849578</v>
      </c>
      <c r="N325" s="22">
        <f t="shared" ref="N325:N388" si="50">K325/E325</f>
        <v>1</v>
      </c>
      <c r="O325" s="22">
        <f t="shared" ref="O325:O388" si="51">L325/E325</f>
        <v>1</v>
      </c>
    </row>
    <row r="326" spans="1:15" ht="67.5" x14ac:dyDescent="0.25">
      <c r="A326" s="18" t="s">
        <v>89</v>
      </c>
      <c r="B326" s="19" t="s">
        <v>70</v>
      </c>
      <c r="C326" s="20" t="s">
        <v>57</v>
      </c>
      <c r="D326" s="18" t="s">
        <v>71</v>
      </c>
      <c r="E326" s="21">
        <v>5083490017.5</v>
      </c>
      <c r="F326" s="21">
        <v>0</v>
      </c>
      <c r="G326" s="21">
        <f t="shared" ref="G326:G389" si="52">E326-F326</f>
        <v>5083490017.5</v>
      </c>
      <c r="H326" s="21">
        <v>3560409631.3299999</v>
      </c>
      <c r="I326" s="21">
        <f t="shared" si="46"/>
        <v>0</v>
      </c>
      <c r="J326" s="21">
        <f t="shared" si="49"/>
        <v>1523080386.1700001</v>
      </c>
      <c r="K326" s="21">
        <v>3560409631.3299999</v>
      </c>
      <c r="L326" s="21">
        <v>3439935631.3299999</v>
      </c>
      <c r="M326" s="21">
        <v>1216987227.3299999</v>
      </c>
      <c r="N326" s="22">
        <f t="shared" si="50"/>
        <v>0.70038686396023786</v>
      </c>
      <c r="O326" s="22">
        <f t="shared" si="51"/>
        <v>0.67668779116078981</v>
      </c>
    </row>
    <row r="327" spans="1:15" ht="67.5" x14ac:dyDescent="0.25">
      <c r="A327" s="18" t="s">
        <v>89</v>
      </c>
      <c r="B327" s="19" t="s">
        <v>70</v>
      </c>
      <c r="C327" s="20" t="s">
        <v>19</v>
      </c>
      <c r="D327" s="18" t="s">
        <v>71</v>
      </c>
      <c r="E327" s="21">
        <v>12711485374</v>
      </c>
      <c r="F327" s="21">
        <v>0</v>
      </c>
      <c r="G327" s="21">
        <f t="shared" si="52"/>
        <v>12711485374</v>
      </c>
      <c r="H327" s="21">
        <v>12310565855</v>
      </c>
      <c r="I327" s="21">
        <f t="shared" si="46"/>
        <v>0</v>
      </c>
      <c r="J327" s="21">
        <f t="shared" si="49"/>
        <v>400919519</v>
      </c>
      <c r="K327" s="21">
        <v>12310565855</v>
      </c>
      <c r="L327" s="21">
        <v>12310565855</v>
      </c>
      <c r="M327" s="21">
        <v>11387430005</v>
      </c>
      <c r="N327" s="22">
        <f t="shared" si="50"/>
        <v>0.96846005740446051</v>
      </c>
      <c r="O327" s="22">
        <f t="shared" si="51"/>
        <v>0.96846005740446051</v>
      </c>
    </row>
    <row r="328" spans="1:15" ht="67.5" x14ac:dyDescent="0.25">
      <c r="A328" s="23" t="s">
        <v>89</v>
      </c>
      <c r="B328" s="24" t="s">
        <v>72</v>
      </c>
      <c r="C328" s="25" t="s">
        <v>42</v>
      </c>
      <c r="D328" s="23" t="s">
        <v>73</v>
      </c>
      <c r="E328" s="21">
        <v>18488576</v>
      </c>
      <c r="F328" s="21">
        <v>0</v>
      </c>
      <c r="G328" s="21">
        <f t="shared" si="52"/>
        <v>18488576</v>
      </c>
      <c r="H328" s="21">
        <v>18488576</v>
      </c>
      <c r="I328" s="21">
        <f t="shared" si="46"/>
        <v>0</v>
      </c>
      <c r="J328" s="21">
        <f t="shared" si="49"/>
        <v>0</v>
      </c>
      <c r="K328" s="21">
        <v>18488576</v>
      </c>
      <c r="L328" s="21">
        <v>18488576</v>
      </c>
      <c r="M328" s="21">
        <v>17715289</v>
      </c>
      <c r="N328" s="22">
        <f t="shared" si="50"/>
        <v>1</v>
      </c>
      <c r="O328" s="22">
        <f t="shared" si="51"/>
        <v>1</v>
      </c>
    </row>
    <row r="329" spans="1:15" ht="20.100000000000001" customHeight="1" x14ac:dyDescent="0.25">
      <c r="A329" s="61" t="s">
        <v>127</v>
      </c>
      <c r="B329" s="28"/>
      <c r="C329" s="29"/>
      <c r="D329" s="30"/>
      <c r="E329" s="31">
        <f>E309+E310+E311+E312+E313+E314+E315+E316+E317+E318+E319+E320+E321+E322+E323+E324+E325+E326+E327+E328</f>
        <v>160298695154.5</v>
      </c>
      <c r="F329" s="31">
        <f t="shared" ref="F329:M329" si="53">F309+F310+F311+F312+F313+F314+F315+F316+F317+F318+F319+F320+F321+F322+F323+F324+F325+F326+F327+F328</f>
        <v>0</v>
      </c>
      <c r="G329" s="31">
        <f t="shared" si="53"/>
        <v>160298695154.5</v>
      </c>
      <c r="H329" s="31">
        <f t="shared" si="53"/>
        <v>157470525781.35001</v>
      </c>
      <c r="I329" s="31">
        <f t="shared" si="53"/>
        <v>135173</v>
      </c>
      <c r="J329" s="31">
        <f t="shared" si="53"/>
        <v>2828169373.1500001</v>
      </c>
      <c r="K329" s="31">
        <f t="shared" si="53"/>
        <v>157470390608.35001</v>
      </c>
      <c r="L329" s="31">
        <f t="shared" si="53"/>
        <v>157349916608.35001</v>
      </c>
      <c r="M329" s="31">
        <f t="shared" si="53"/>
        <v>152377076721.35001</v>
      </c>
      <c r="N329" s="32">
        <f t="shared" si="50"/>
        <v>0.98235603512914438</v>
      </c>
      <c r="O329" s="32">
        <f t="shared" si="51"/>
        <v>0.98160447567394182</v>
      </c>
    </row>
    <row r="330" spans="1:15" ht="22.5" x14ac:dyDescent="0.25">
      <c r="A330" s="13" t="s">
        <v>90</v>
      </c>
      <c r="B330" s="14" t="s">
        <v>33</v>
      </c>
      <c r="C330" s="15" t="s">
        <v>19</v>
      </c>
      <c r="D330" s="13" t="s">
        <v>34</v>
      </c>
      <c r="E330" s="21">
        <v>35490357</v>
      </c>
      <c r="F330" s="21">
        <v>0</v>
      </c>
      <c r="G330" s="21">
        <f t="shared" si="52"/>
        <v>35490357</v>
      </c>
      <c r="H330" s="21">
        <v>35490356.060000002</v>
      </c>
      <c r="I330" s="21">
        <f t="shared" si="46"/>
        <v>0</v>
      </c>
      <c r="J330" s="21">
        <f>G330-H330</f>
        <v>0.93999999761581421</v>
      </c>
      <c r="K330" s="21">
        <v>35490356.060000002</v>
      </c>
      <c r="L330" s="21">
        <v>35490356.060000002</v>
      </c>
      <c r="M330" s="21">
        <v>35490356.060000002</v>
      </c>
      <c r="N330" s="22">
        <f t="shared" si="50"/>
        <v>0.99999997351393233</v>
      </c>
      <c r="O330" s="22">
        <f t="shared" si="51"/>
        <v>0.99999997351393233</v>
      </c>
    </row>
    <row r="331" spans="1:15" ht="22.5" x14ac:dyDescent="0.25">
      <c r="A331" s="18" t="s">
        <v>90</v>
      </c>
      <c r="B331" s="19" t="s">
        <v>35</v>
      </c>
      <c r="C331" s="20" t="s">
        <v>19</v>
      </c>
      <c r="D331" s="18" t="s">
        <v>36</v>
      </c>
      <c r="E331" s="21">
        <v>160920360</v>
      </c>
      <c r="F331" s="21">
        <v>0</v>
      </c>
      <c r="G331" s="21">
        <f t="shared" si="52"/>
        <v>160920360</v>
      </c>
      <c r="H331" s="21">
        <v>159677469</v>
      </c>
      <c r="I331" s="21">
        <f t="shared" si="46"/>
        <v>0</v>
      </c>
      <c r="J331" s="21">
        <f t="shared" ref="J331:J347" si="54">G331-H331</f>
        <v>1242891</v>
      </c>
      <c r="K331" s="21">
        <v>159677469</v>
      </c>
      <c r="L331" s="21">
        <v>159677469</v>
      </c>
      <c r="M331" s="21">
        <v>143870906</v>
      </c>
      <c r="N331" s="22">
        <f t="shared" si="50"/>
        <v>0.99227635956071691</v>
      </c>
      <c r="O331" s="22">
        <f t="shared" si="51"/>
        <v>0.99227635956071691</v>
      </c>
    </row>
    <row r="332" spans="1:15" ht="67.5" x14ac:dyDescent="0.25">
      <c r="A332" s="18" t="s">
        <v>90</v>
      </c>
      <c r="B332" s="19" t="s">
        <v>50</v>
      </c>
      <c r="C332" s="20" t="s">
        <v>19</v>
      </c>
      <c r="D332" s="18" t="s">
        <v>51</v>
      </c>
      <c r="E332" s="21">
        <v>661792632</v>
      </c>
      <c r="F332" s="21">
        <v>0</v>
      </c>
      <c r="G332" s="21">
        <f t="shared" si="52"/>
        <v>661792632</v>
      </c>
      <c r="H332" s="21">
        <v>653308412.40999997</v>
      </c>
      <c r="I332" s="21">
        <f t="shared" si="46"/>
        <v>0</v>
      </c>
      <c r="J332" s="21">
        <f t="shared" si="54"/>
        <v>8484219.5900000334</v>
      </c>
      <c r="K332" s="21">
        <v>653308412.40999997</v>
      </c>
      <c r="L332" s="21">
        <v>653308412.40999997</v>
      </c>
      <c r="M332" s="21">
        <v>649211688.26999998</v>
      </c>
      <c r="N332" s="22">
        <f t="shared" si="50"/>
        <v>0.9871799425080332</v>
      </c>
      <c r="O332" s="22">
        <f t="shared" si="51"/>
        <v>0.9871799425080332</v>
      </c>
    </row>
    <row r="333" spans="1:15" ht="45" x14ac:dyDescent="0.25">
      <c r="A333" s="18" t="s">
        <v>90</v>
      </c>
      <c r="B333" s="19" t="s">
        <v>52</v>
      </c>
      <c r="C333" s="20" t="s">
        <v>19</v>
      </c>
      <c r="D333" s="18" t="s">
        <v>53</v>
      </c>
      <c r="E333" s="21">
        <v>80614006</v>
      </c>
      <c r="F333" s="21">
        <v>0</v>
      </c>
      <c r="G333" s="21">
        <f t="shared" si="52"/>
        <v>80614006</v>
      </c>
      <c r="H333" s="21">
        <v>80397369</v>
      </c>
      <c r="I333" s="21">
        <f t="shared" si="46"/>
        <v>0</v>
      </c>
      <c r="J333" s="21">
        <f t="shared" si="54"/>
        <v>216637</v>
      </c>
      <c r="K333" s="21">
        <v>80397369</v>
      </c>
      <c r="L333" s="21">
        <v>80397369</v>
      </c>
      <c r="M333" s="21">
        <v>78041841</v>
      </c>
      <c r="N333" s="22">
        <f t="shared" si="50"/>
        <v>0.99731266301292609</v>
      </c>
      <c r="O333" s="22">
        <f t="shared" si="51"/>
        <v>0.99731266301292609</v>
      </c>
    </row>
    <row r="334" spans="1:15" ht="56.25" x14ac:dyDescent="0.25">
      <c r="A334" s="18" t="s">
        <v>90</v>
      </c>
      <c r="B334" s="19" t="s">
        <v>54</v>
      </c>
      <c r="C334" s="20" t="s">
        <v>19</v>
      </c>
      <c r="D334" s="18" t="s">
        <v>55</v>
      </c>
      <c r="E334" s="21">
        <v>595935130</v>
      </c>
      <c r="F334" s="21">
        <v>0</v>
      </c>
      <c r="G334" s="21">
        <f t="shared" si="52"/>
        <v>595935130</v>
      </c>
      <c r="H334" s="21">
        <v>592043809</v>
      </c>
      <c r="I334" s="21">
        <f t="shared" si="46"/>
        <v>0</v>
      </c>
      <c r="J334" s="21">
        <f t="shared" si="54"/>
        <v>3891321</v>
      </c>
      <c r="K334" s="21">
        <v>592043809</v>
      </c>
      <c r="L334" s="21">
        <v>591947965</v>
      </c>
      <c r="M334" s="21">
        <v>582420924</v>
      </c>
      <c r="N334" s="22">
        <f t="shared" si="50"/>
        <v>0.99347022720409184</v>
      </c>
      <c r="O334" s="22">
        <f t="shared" si="51"/>
        <v>0.99330939761849579</v>
      </c>
    </row>
    <row r="335" spans="1:15" ht="22.5" x14ac:dyDescent="0.25">
      <c r="A335" s="18" t="s">
        <v>90</v>
      </c>
      <c r="B335" s="19" t="s">
        <v>59</v>
      </c>
      <c r="C335" s="20" t="s">
        <v>60</v>
      </c>
      <c r="D335" s="18" t="s">
        <v>61</v>
      </c>
      <c r="E335" s="21">
        <v>51824985816</v>
      </c>
      <c r="F335" s="21">
        <v>0</v>
      </c>
      <c r="G335" s="21">
        <f t="shared" si="52"/>
        <v>51824985816</v>
      </c>
      <c r="H335" s="21">
        <v>51727708309</v>
      </c>
      <c r="I335" s="21">
        <f t="shared" si="46"/>
        <v>0</v>
      </c>
      <c r="J335" s="21">
        <f t="shared" si="54"/>
        <v>97277507</v>
      </c>
      <c r="K335" s="21">
        <v>51727708309</v>
      </c>
      <c r="L335" s="21">
        <v>51721423734</v>
      </c>
      <c r="M335" s="21">
        <v>51672761206</v>
      </c>
      <c r="N335" s="22">
        <f t="shared" si="50"/>
        <v>0.99812296124218203</v>
      </c>
      <c r="O335" s="22">
        <f t="shared" si="51"/>
        <v>0.99800169589302568</v>
      </c>
    </row>
    <row r="336" spans="1:15" ht="22.5" x14ac:dyDescent="0.25">
      <c r="A336" s="18" t="s">
        <v>90</v>
      </c>
      <c r="B336" s="19" t="s">
        <v>59</v>
      </c>
      <c r="C336" s="20" t="s">
        <v>42</v>
      </c>
      <c r="D336" s="18" t="s">
        <v>61</v>
      </c>
      <c r="E336" s="21">
        <v>48795888</v>
      </c>
      <c r="F336" s="21">
        <v>0</v>
      </c>
      <c r="G336" s="21">
        <f t="shared" si="52"/>
        <v>48795888</v>
      </c>
      <c r="H336" s="21">
        <v>48795888</v>
      </c>
      <c r="I336" s="21">
        <f t="shared" si="46"/>
        <v>0</v>
      </c>
      <c r="J336" s="21">
        <f t="shared" si="54"/>
        <v>0</v>
      </c>
      <c r="K336" s="21">
        <v>48795888</v>
      </c>
      <c r="L336" s="21">
        <v>48039256</v>
      </c>
      <c r="M336" s="21">
        <v>47421656</v>
      </c>
      <c r="N336" s="22">
        <f t="shared" si="50"/>
        <v>1</v>
      </c>
      <c r="O336" s="22">
        <f t="shared" si="51"/>
        <v>0.98449393932537921</v>
      </c>
    </row>
    <row r="337" spans="1:15" ht="22.5" x14ac:dyDescent="0.25">
      <c r="A337" s="18" t="s">
        <v>90</v>
      </c>
      <c r="B337" s="19" t="s">
        <v>59</v>
      </c>
      <c r="C337" s="20" t="s">
        <v>57</v>
      </c>
      <c r="D337" s="18" t="s">
        <v>61</v>
      </c>
      <c r="E337" s="21">
        <v>72698479757</v>
      </c>
      <c r="F337" s="21">
        <v>0</v>
      </c>
      <c r="G337" s="21">
        <f t="shared" si="52"/>
        <v>72698479757</v>
      </c>
      <c r="H337" s="21">
        <v>72569059192</v>
      </c>
      <c r="I337" s="21">
        <f t="shared" si="46"/>
        <v>0</v>
      </c>
      <c r="J337" s="21">
        <f t="shared" si="54"/>
        <v>129420565</v>
      </c>
      <c r="K337" s="21">
        <v>72569059192</v>
      </c>
      <c r="L337" s="21">
        <v>72551751569</v>
      </c>
      <c r="M337" s="21">
        <v>72386474124</v>
      </c>
      <c r="N337" s="22">
        <f t="shared" si="50"/>
        <v>0.99821976242924748</v>
      </c>
      <c r="O337" s="22">
        <f t="shared" si="51"/>
        <v>0.99798168835867751</v>
      </c>
    </row>
    <row r="338" spans="1:15" ht="22.5" x14ac:dyDescent="0.25">
      <c r="A338" s="18" t="s">
        <v>90</v>
      </c>
      <c r="B338" s="19" t="s">
        <v>59</v>
      </c>
      <c r="C338" s="20" t="s">
        <v>63</v>
      </c>
      <c r="D338" s="18" t="s">
        <v>61</v>
      </c>
      <c r="E338" s="21">
        <v>6395852592</v>
      </c>
      <c r="F338" s="21">
        <v>0</v>
      </c>
      <c r="G338" s="21">
        <f t="shared" si="52"/>
        <v>6395852592</v>
      </c>
      <c r="H338" s="21">
        <v>6326867991</v>
      </c>
      <c r="I338" s="21">
        <f t="shared" si="46"/>
        <v>0</v>
      </c>
      <c r="J338" s="21">
        <f t="shared" si="54"/>
        <v>68984601</v>
      </c>
      <c r="K338" s="21">
        <v>6326867991</v>
      </c>
      <c r="L338" s="21">
        <v>6325859930</v>
      </c>
      <c r="M338" s="21">
        <v>6308716874</v>
      </c>
      <c r="N338" s="22">
        <f t="shared" si="50"/>
        <v>0.98921416652311744</v>
      </c>
      <c r="O338" s="22">
        <f t="shared" si="51"/>
        <v>0.98905655485438371</v>
      </c>
    </row>
    <row r="339" spans="1:15" ht="22.5" x14ac:dyDescent="0.25">
      <c r="A339" s="18" t="s">
        <v>90</v>
      </c>
      <c r="B339" s="19" t="s">
        <v>59</v>
      </c>
      <c r="C339" s="20" t="s">
        <v>19</v>
      </c>
      <c r="D339" s="18" t="s">
        <v>61</v>
      </c>
      <c r="E339" s="21">
        <v>4036527789</v>
      </c>
      <c r="F339" s="21">
        <v>0</v>
      </c>
      <c r="G339" s="21">
        <f t="shared" si="52"/>
        <v>4036527789</v>
      </c>
      <c r="H339" s="21">
        <v>4029345359</v>
      </c>
      <c r="I339" s="21">
        <f t="shared" si="46"/>
        <v>0</v>
      </c>
      <c r="J339" s="21">
        <f t="shared" si="54"/>
        <v>7182430</v>
      </c>
      <c r="K339" s="21">
        <v>4029345359</v>
      </c>
      <c r="L339" s="21">
        <v>4028788724</v>
      </c>
      <c r="M339" s="21">
        <v>4019686834</v>
      </c>
      <c r="N339" s="22">
        <f t="shared" si="50"/>
        <v>0.99822064150788881</v>
      </c>
      <c r="O339" s="22">
        <f t="shared" si="51"/>
        <v>0.99808274204847791</v>
      </c>
    </row>
    <row r="340" spans="1:15" ht="33.75" x14ac:dyDescent="0.25">
      <c r="A340" s="18" t="s">
        <v>90</v>
      </c>
      <c r="B340" s="19" t="s">
        <v>64</v>
      </c>
      <c r="C340" s="20" t="s">
        <v>57</v>
      </c>
      <c r="D340" s="18" t="s">
        <v>65</v>
      </c>
      <c r="E340" s="21">
        <v>990172254</v>
      </c>
      <c r="F340" s="21">
        <v>0</v>
      </c>
      <c r="G340" s="21">
        <f t="shared" si="52"/>
        <v>990172254</v>
      </c>
      <c r="H340" s="21">
        <v>990172254</v>
      </c>
      <c r="I340" s="21">
        <f t="shared" si="46"/>
        <v>0</v>
      </c>
      <c r="J340" s="21">
        <f t="shared" si="54"/>
        <v>0</v>
      </c>
      <c r="K340" s="21">
        <v>990172254</v>
      </c>
      <c r="L340" s="21">
        <v>990172254</v>
      </c>
      <c r="M340" s="21">
        <v>989151757</v>
      </c>
      <c r="N340" s="22">
        <f t="shared" si="50"/>
        <v>1</v>
      </c>
      <c r="O340" s="22">
        <f t="shared" si="51"/>
        <v>1</v>
      </c>
    </row>
    <row r="341" spans="1:15" ht="56.25" x14ac:dyDescent="0.25">
      <c r="A341" s="18" t="s">
        <v>90</v>
      </c>
      <c r="B341" s="19" t="s">
        <v>66</v>
      </c>
      <c r="C341" s="20" t="s">
        <v>57</v>
      </c>
      <c r="D341" s="18" t="s">
        <v>67</v>
      </c>
      <c r="E341" s="21">
        <v>3336967841</v>
      </c>
      <c r="F341" s="21">
        <v>0</v>
      </c>
      <c r="G341" s="21">
        <f t="shared" si="52"/>
        <v>3336967841</v>
      </c>
      <c r="H341" s="21">
        <v>3303657995.8299999</v>
      </c>
      <c r="I341" s="21">
        <f t="shared" ref="I341:I408" si="55">H341-K341</f>
        <v>0</v>
      </c>
      <c r="J341" s="21">
        <f t="shared" si="54"/>
        <v>33309845.170000076</v>
      </c>
      <c r="K341" s="21">
        <v>3303657995.8299999</v>
      </c>
      <c r="L341" s="21">
        <v>3197734995.4899998</v>
      </c>
      <c r="M341" s="21">
        <v>3103015217.6599998</v>
      </c>
      <c r="N341" s="22">
        <f t="shared" si="50"/>
        <v>0.99001793042152364</v>
      </c>
      <c r="O341" s="22">
        <f t="shared" si="51"/>
        <v>0.95827564059823966</v>
      </c>
    </row>
    <row r="342" spans="1:15" ht="56.25" x14ac:dyDescent="0.25">
      <c r="A342" s="18" t="s">
        <v>90</v>
      </c>
      <c r="B342" s="19" t="s">
        <v>66</v>
      </c>
      <c r="C342" s="20" t="s">
        <v>19</v>
      </c>
      <c r="D342" s="18" t="s">
        <v>67</v>
      </c>
      <c r="E342" s="21">
        <v>1009776913</v>
      </c>
      <c r="F342" s="21">
        <v>0</v>
      </c>
      <c r="G342" s="21">
        <f t="shared" si="52"/>
        <v>1009776913</v>
      </c>
      <c r="H342" s="21">
        <v>968464913</v>
      </c>
      <c r="I342" s="21">
        <f t="shared" si="55"/>
        <v>0</v>
      </c>
      <c r="J342" s="21">
        <f t="shared" si="54"/>
        <v>41312000</v>
      </c>
      <c r="K342" s="21">
        <v>968464913</v>
      </c>
      <c r="L342" s="21">
        <v>921103869.91999996</v>
      </c>
      <c r="M342" s="21">
        <v>793555221.96000004</v>
      </c>
      <c r="N342" s="22">
        <f t="shared" si="50"/>
        <v>0.95908799313180571</v>
      </c>
      <c r="O342" s="22">
        <f t="shared" si="51"/>
        <v>0.91218551153387284</v>
      </c>
    </row>
    <row r="343" spans="1:15" ht="56.25" x14ac:dyDescent="0.25">
      <c r="A343" s="18" t="s">
        <v>90</v>
      </c>
      <c r="B343" s="19" t="s">
        <v>68</v>
      </c>
      <c r="C343" s="20" t="s">
        <v>57</v>
      </c>
      <c r="D343" s="18" t="s">
        <v>69</v>
      </c>
      <c r="E343" s="21">
        <v>960650943.5</v>
      </c>
      <c r="F343" s="21">
        <v>0</v>
      </c>
      <c r="G343" s="21">
        <f t="shared" si="52"/>
        <v>960650943.5</v>
      </c>
      <c r="H343" s="21">
        <v>958128578.5</v>
      </c>
      <c r="I343" s="21">
        <f t="shared" si="55"/>
        <v>0</v>
      </c>
      <c r="J343" s="21">
        <f t="shared" si="54"/>
        <v>2522365</v>
      </c>
      <c r="K343" s="21">
        <v>958128578.5</v>
      </c>
      <c r="L343" s="21">
        <v>957805454.5</v>
      </c>
      <c r="M343" s="21">
        <v>884694572.5</v>
      </c>
      <c r="N343" s="22">
        <f t="shared" si="50"/>
        <v>0.99737431684519029</v>
      </c>
      <c r="O343" s="22">
        <f t="shared" si="51"/>
        <v>0.99703795741912993</v>
      </c>
    </row>
    <row r="344" spans="1:15" ht="56.25" x14ac:dyDescent="0.25">
      <c r="A344" s="18" t="s">
        <v>90</v>
      </c>
      <c r="B344" s="19" t="s">
        <v>68</v>
      </c>
      <c r="C344" s="20" t="s">
        <v>19</v>
      </c>
      <c r="D344" s="18" t="s">
        <v>69</v>
      </c>
      <c r="E344" s="21">
        <v>1451283125.5</v>
      </c>
      <c r="F344" s="21">
        <v>0</v>
      </c>
      <c r="G344" s="21">
        <f t="shared" si="52"/>
        <v>1451283125.5</v>
      </c>
      <c r="H344" s="21">
        <v>1333258491.5</v>
      </c>
      <c r="I344" s="21">
        <f t="shared" si="55"/>
        <v>0</v>
      </c>
      <c r="J344" s="21">
        <f t="shared" si="54"/>
        <v>118024634</v>
      </c>
      <c r="K344" s="21">
        <v>1333258491.5</v>
      </c>
      <c r="L344" s="21">
        <v>1231713362</v>
      </c>
      <c r="M344" s="21">
        <v>1231713362</v>
      </c>
      <c r="N344" s="22">
        <f t="shared" si="50"/>
        <v>0.91867566574279724</v>
      </c>
      <c r="O344" s="22">
        <f t="shared" si="51"/>
        <v>0.84870645869023442</v>
      </c>
    </row>
    <row r="345" spans="1:15" ht="67.5" x14ac:dyDescent="0.25">
      <c r="A345" s="18" t="s">
        <v>90</v>
      </c>
      <c r="B345" s="19" t="s">
        <v>70</v>
      </c>
      <c r="C345" s="20" t="s">
        <v>57</v>
      </c>
      <c r="D345" s="18" t="s">
        <v>71</v>
      </c>
      <c r="E345" s="21">
        <v>47172629</v>
      </c>
      <c r="F345" s="21">
        <v>0</v>
      </c>
      <c r="G345" s="21">
        <f t="shared" si="52"/>
        <v>47172629</v>
      </c>
      <c r="H345" s="21">
        <v>46413875</v>
      </c>
      <c r="I345" s="21">
        <f t="shared" si="55"/>
        <v>0</v>
      </c>
      <c r="J345" s="21">
        <f t="shared" si="54"/>
        <v>758754</v>
      </c>
      <c r="K345" s="21">
        <v>46413875</v>
      </c>
      <c r="L345" s="21">
        <v>46413875</v>
      </c>
      <c r="M345" s="21">
        <v>45393377</v>
      </c>
      <c r="N345" s="22">
        <f t="shared" si="50"/>
        <v>0.98391537601179702</v>
      </c>
      <c r="O345" s="22">
        <f t="shared" si="51"/>
        <v>0.98391537601179702</v>
      </c>
    </row>
    <row r="346" spans="1:15" ht="67.5" x14ac:dyDescent="0.25">
      <c r="A346" s="18" t="s">
        <v>90</v>
      </c>
      <c r="B346" s="19" t="s">
        <v>70</v>
      </c>
      <c r="C346" s="20" t="s">
        <v>19</v>
      </c>
      <c r="D346" s="18" t="s">
        <v>71</v>
      </c>
      <c r="E346" s="21">
        <v>3605459927</v>
      </c>
      <c r="F346" s="21">
        <v>0</v>
      </c>
      <c r="G346" s="21">
        <f t="shared" si="52"/>
        <v>3605459927</v>
      </c>
      <c r="H346" s="21">
        <v>3583557501</v>
      </c>
      <c r="I346" s="21">
        <f t="shared" si="55"/>
        <v>0</v>
      </c>
      <c r="J346" s="21">
        <f t="shared" si="54"/>
        <v>21902426</v>
      </c>
      <c r="K346" s="21">
        <v>3583557501</v>
      </c>
      <c r="L346" s="21">
        <v>3496903545</v>
      </c>
      <c r="M346" s="21">
        <v>3160695676</v>
      </c>
      <c r="N346" s="22">
        <f t="shared" si="50"/>
        <v>0.99392520609202151</v>
      </c>
      <c r="O346" s="22">
        <f t="shared" si="51"/>
        <v>0.96989111397770367</v>
      </c>
    </row>
    <row r="347" spans="1:15" ht="67.5" x14ac:dyDescent="0.25">
      <c r="A347" s="23" t="s">
        <v>90</v>
      </c>
      <c r="B347" s="24" t="s">
        <v>72</v>
      </c>
      <c r="C347" s="25" t="s">
        <v>42</v>
      </c>
      <c r="D347" s="23" t="s">
        <v>73</v>
      </c>
      <c r="E347" s="21">
        <v>83846548</v>
      </c>
      <c r="F347" s="21">
        <v>0</v>
      </c>
      <c r="G347" s="21">
        <f t="shared" si="52"/>
        <v>83846548</v>
      </c>
      <c r="H347" s="21">
        <v>83447626</v>
      </c>
      <c r="I347" s="21">
        <f t="shared" si="55"/>
        <v>0</v>
      </c>
      <c r="J347" s="21">
        <f t="shared" si="54"/>
        <v>398922</v>
      </c>
      <c r="K347" s="21">
        <v>83447626</v>
      </c>
      <c r="L347" s="21">
        <v>83447626</v>
      </c>
      <c r="M347" s="21">
        <v>80606100</v>
      </c>
      <c r="N347" s="22">
        <f t="shared" si="50"/>
        <v>0.9952422370447499</v>
      </c>
      <c r="O347" s="22">
        <f t="shared" si="51"/>
        <v>0.9952422370447499</v>
      </c>
    </row>
    <row r="348" spans="1:15" ht="20.100000000000001" customHeight="1" x14ac:dyDescent="0.25">
      <c r="A348" s="61" t="s">
        <v>128</v>
      </c>
      <c r="B348" s="28"/>
      <c r="C348" s="29"/>
      <c r="D348" s="30"/>
      <c r="E348" s="31">
        <f>E330+E331+E332+E333+E334+E335+E336+E337+E338+E339+E340+E341+E342+E343+E344+E345+E346+E347</f>
        <v>148024724508</v>
      </c>
      <c r="F348" s="31">
        <f t="shared" ref="F348:M348" si="56">F330+F331+F332+F333+F334+F335+F336+F337+F338+F339+F340+F341+F342+F343+F344+F345+F346+F347</f>
        <v>0</v>
      </c>
      <c r="G348" s="31">
        <f t="shared" si="56"/>
        <v>148024724508</v>
      </c>
      <c r="H348" s="31">
        <f t="shared" si="56"/>
        <v>147489795389.29999</v>
      </c>
      <c r="I348" s="31">
        <f t="shared" si="56"/>
        <v>0</v>
      </c>
      <c r="J348" s="31">
        <f t="shared" si="56"/>
        <v>534929118.70000011</v>
      </c>
      <c r="K348" s="31">
        <f t="shared" si="56"/>
        <v>147489795389.29999</v>
      </c>
      <c r="L348" s="31">
        <f t="shared" si="56"/>
        <v>147121979766.38</v>
      </c>
      <c r="M348" s="31">
        <f t="shared" si="56"/>
        <v>146212921693.44998</v>
      </c>
      <c r="N348" s="32">
        <f t="shared" si="50"/>
        <v>0.99638621777221348</v>
      </c>
      <c r="O348" s="32">
        <f t="shared" si="51"/>
        <v>0.99390139218552498</v>
      </c>
    </row>
    <row r="349" spans="1:15" ht="22.5" x14ac:dyDescent="0.25">
      <c r="A349" s="13" t="s">
        <v>91</v>
      </c>
      <c r="B349" s="14" t="s">
        <v>33</v>
      </c>
      <c r="C349" s="15" t="s">
        <v>19</v>
      </c>
      <c r="D349" s="13" t="s">
        <v>34</v>
      </c>
      <c r="E349" s="21">
        <v>37681304</v>
      </c>
      <c r="F349" s="21">
        <v>0</v>
      </c>
      <c r="G349" s="21">
        <f t="shared" si="52"/>
        <v>37681304</v>
      </c>
      <c r="H349" s="21">
        <v>37283907.520000003</v>
      </c>
      <c r="I349" s="21">
        <f t="shared" si="55"/>
        <v>0</v>
      </c>
      <c r="J349" s="21">
        <f>G349-H349</f>
        <v>397396.47999999672</v>
      </c>
      <c r="K349" s="21">
        <v>37283907.520000003</v>
      </c>
      <c r="L349" s="21">
        <v>37283907.520000003</v>
      </c>
      <c r="M349" s="21">
        <v>37235707.520000003</v>
      </c>
      <c r="N349" s="22">
        <f t="shared" si="50"/>
        <v>0.98945374926515295</v>
      </c>
      <c r="O349" s="22">
        <f t="shared" si="51"/>
        <v>0.98945374926515295</v>
      </c>
    </row>
    <row r="350" spans="1:15" ht="22.5" x14ac:dyDescent="0.25">
      <c r="A350" s="18" t="s">
        <v>91</v>
      </c>
      <c r="B350" s="19" t="s">
        <v>35</v>
      </c>
      <c r="C350" s="20" t="s">
        <v>19</v>
      </c>
      <c r="D350" s="18" t="s">
        <v>36</v>
      </c>
      <c r="E350" s="21">
        <v>136754413</v>
      </c>
      <c r="F350" s="21">
        <v>0</v>
      </c>
      <c r="G350" s="21">
        <f t="shared" si="52"/>
        <v>136754413</v>
      </c>
      <c r="H350" s="21">
        <v>119092941.26000001</v>
      </c>
      <c r="I350" s="21">
        <f t="shared" si="55"/>
        <v>0</v>
      </c>
      <c r="J350" s="21">
        <f t="shared" ref="J350:J365" si="57">G350-H350</f>
        <v>17661471.739999995</v>
      </c>
      <c r="K350" s="21">
        <v>119092941.26000001</v>
      </c>
      <c r="L350" s="21">
        <v>119092941.26000001</v>
      </c>
      <c r="M350" s="21">
        <v>109509163.26000001</v>
      </c>
      <c r="N350" s="22">
        <f t="shared" si="50"/>
        <v>0.87085263756716946</v>
      </c>
      <c r="O350" s="22">
        <f t="shared" si="51"/>
        <v>0.87085263756716946</v>
      </c>
    </row>
    <row r="351" spans="1:15" ht="67.5" x14ac:dyDescent="0.25">
      <c r="A351" s="18" t="s">
        <v>91</v>
      </c>
      <c r="B351" s="19" t="s">
        <v>50</v>
      </c>
      <c r="C351" s="20" t="s">
        <v>19</v>
      </c>
      <c r="D351" s="18" t="s">
        <v>51</v>
      </c>
      <c r="E351" s="21">
        <v>817149052</v>
      </c>
      <c r="F351" s="21">
        <v>0</v>
      </c>
      <c r="G351" s="21">
        <f t="shared" si="52"/>
        <v>817149052</v>
      </c>
      <c r="H351" s="21">
        <v>764358924.86000001</v>
      </c>
      <c r="I351" s="21">
        <f t="shared" si="55"/>
        <v>0</v>
      </c>
      <c r="J351" s="21">
        <f t="shared" si="57"/>
        <v>52790127.139999986</v>
      </c>
      <c r="K351" s="21">
        <v>764358924.86000001</v>
      </c>
      <c r="L351" s="21">
        <v>719491154.86000001</v>
      </c>
      <c r="M351" s="21">
        <v>687436025.5</v>
      </c>
      <c r="N351" s="22">
        <f t="shared" si="50"/>
        <v>0.93539718731754706</v>
      </c>
      <c r="O351" s="22">
        <f t="shared" si="51"/>
        <v>0.88048949343944172</v>
      </c>
    </row>
    <row r="352" spans="1:15" ht="45" x14ac:dyDescent="0.25">
      <c r="A352" s="18" t="s">
        <v>91</v>
      </c>
      <c r="B352" s="19" t="s">
        <v>52</v>
      </c>
      <c r="C352" s="20" t="s">
        <v>19</v>
      </c>
      <c r="D352" s="18" t="s">
        <v>53</v>
      </c>
      <c r="E352" s="21">
        <v>65850526</v>
      </c>
      <c r="F352" s="21">
        <v>0</v>
      </c>
      <c r="G352" s="21">
        <f t="shared" si="52"/>
        <v>65850526</v>
      </c>
      <c r="H352" s="21">
        <v>64715764</v>
      </c>
      <c r="I352" s="21">
        <f t="shared" si="55"/>
        <v>0</v>
      </c>
      <c r="J352" s="21">
        <f t="shared" si="57"/>
        <v>1134762</v>
      </c>
      <c r="K352" s="21">
        <v>64715764</v>
      </c>
      <c r="L352" s="21">
        <v>64715764</v>
      </c>
      <c r="M352" s="21">
        <v>62770928</v>
      </c>
      <c r="N352" s="22">
        <f t="shared" si="50"/>
        <v>0.98276760917596917</v>
      </c>
      <c r="O352" s="22">
        <f t="shared" si="51"/>
        <v>0.98276760917596917</v>
      </c>
    </row>
    <row r="353" spans="1:15" ht="56.25" x14ac:dyDescent="0.25">
      <c r="A353" s="18" t="s">
        <v>91</v>
      </c>
      <c r="B353" s="19" t="s">
        <v>54</v>
      </c>
      <c r="C353" s="20" t="s">
        <v>19</v>
      </c>
      <c r="D353" s="18" t="s">
        <v>55</v>
      </c>
      <c r="E353" s="21">
        <v>648470075</v>
      </c>
      <c r="F353" s="21">
        <v>0</v>
      </c>
      <c r="G353" s="21">
        <f t="shared" si="52"/>
        <v>648470075</v>
      </c>
      <c r="H353" s="21">
        <v>624638019</v>
      </c>
      <c r="I353" s="21">
        <f t="shared" si="55"/>
        <v>0</v>
      </c>
      <c r="J353" s="21">
        <f t="shared" si="57"/>
        <v>23832056</v>
      </c>
      <c r="K353" s="21">
        <v>624638019</v>
      </c>
      <c r="L353" s="21">
        <v>624638019</v>
      </c>
      <c r="M353" s="21">
        <v>605315630</v>
      </c>
      <c r="N353" s="22">
        <f t="shared" si="50"/>
        <v>0.96324879602192903</v>
      </c>
      <c r="O353" s="22">
        <f t="shared" si="51"/>
        <v>0.96324879602192903</v>
      </c>
    </row>
    <row r="354" spans="1:15" ht="22.5" x14ac:dyDescent="0.25">
      <c r="A354" s="18" t="s">
        <v>91</v>
      </c>
      <c r="B354" s="19" t="s">
        <v>59</v>
      </c>
      <c r="C354" s="20" t="s">
        <v>42</v>
      </c>
      <c r="D354" s="18" t="s">
        <v>61</v>
      </c>
      <c r="E354" s="21">
        <v>178401432</v>
      </c>
      <c r="F354" s="21">
        <v>0</v>
      </c>
      <c r="G354" s="21">
        <f t="shared" si="52"/>
        <v>178401432</v>
      </c>
      <c r="H354" s="21">
        <v>175848706</v>
      </c>
      <c r="I354" s="21">
        <f t="shared" si="55"/>
        <v>0</v>
      </c>
      <c r="J354" s="21">
        <f t="shared" si="57"/>
        <v>2552726</v>
      </c>
      <c r="K354" s="21">
        <v>175848706</v>
      </c>
      <c r="L354" s="21">
        <v>175355902</v>
      </c>
      <c r="M354" s="21">
        <v>173883310</v>
      </c>
      <c r="N354" s="22">
        <f t="shared" si="50"/>
        <v>0.98569111261393916</v>
      </c>
      <c r="O354" s="22">
        <f t="shared" si="51"/>
        <v>0.98292878052682897</v>
      </c>
    </row>
    <row r="355" spans="1:15" ht="22.5" x14ac:dyDescent="0.25">
      <c r="A355" s="18" t="s">
        <v>91</v>
      </c>
      <c r="B355" s="19" t="s">
        <v>59</v>
      </c>
      <c r="C355" s="20" t="s">
        <v>57</v>
      </c>
      <c r="D355" s="18" t="s">
        <v>61</v>
      </c>
      <c r="E355" s="21">
        <v>40340663669</v>
      </c>
      <c r="F355" s="21">
        <v>0</v>
      </c>
      <c r="G355" s="21">
        <f t="shared" si="52"/>
        <v>40340663669</v>
      </c>
      <c r="H355" s="21">
        <v>40279623201</v>
      </c>
      <c r="I355" s="21">
        <f t="shared" si="55"/>
        <v>0</v>
      </c>
      <c r="J355" s="21">
        <f t="shared" si="57"/>
        <v>61040468</v>
      </c>
      <c r="K355" s="21">
        <v>40279623201</v>
      </c>
      <c r="L355" s="21">
        <v>40201184976</v>
      </c>
      <c r="M355" s="21">
        <v>40193495309</v>
      </c>
      <c r="N355" s="22">
        <f t="shared" si="50"/>
        <v>0.99848687496812538</v>
      </c>
      <c r="O355" s="22">
        <f t="shared" si="51"/>
        <v>0.99654247896999315</v>
      </c>
    </row>
    <row r="356" spans="1:15" ht="22.5" x14ac:dyDescent="0.25">
      <c r="A356" s="18" t="s">
        <v>91</v>
      </c>
      <c r="B356" s="19" t="s">
        <v>59</v>
      </c>
      <c r="C356" s="20" t="s">
        <v>63</v>
      </c>
      <c r="D356" s="18" t="s">
        <v>61</v>
      </c>
      <c r="E356" s="21">
        <v>5277159383</v>
      </c>
      <c r="F356" s="21">
        <v>0</v>
      </c>
      <c r="G356" s="21">
        <f t="shared" si="52"/>
        <v>5277159383</v>
      </c>
      <c r="H356" s="21">
        <v>5273608980</v>
      </c>
      <c r="I356" s="21">
        <f t="shared" si="55"/>
        <v>0</v>
      </c>
      <c r="J356" s="21">
        <f t="shared" si="57"/>
        <v>3550403</v>
      </c>
      <c r="K356" s="21">
        <v>5273608980</v>
      </c>
      <c r="L356" s="21">
        <v>5273608980</v>
      </c>
      <c r="M356" s="21">
        <v>5273608980</v>
      </c>
      <c r="N356" s="22">
        <f t="shared" si="50"/>
        <v>0.99932721323304396</v>
      </c>
      <c r="O356" s="22">
        <f t="shared" si="51"/>
        <v>0.99932721323304396</v>
      </c>
    </row>
    <row r="357" spans="1:15" ht="22.5" x14ac:dyDescent="0.25">
      <c r="A357" s="18" t="s">
        <v>91</v>
      </c>
      <c r="B357" s="19" t="s">
        <v>59</v>
      </c>
      <c r="C357" s="20" t="s">
        <v>19</v>
      </c>
      <c r="D357" s="18" t="s">
        <v>61</v>
      </c>
      <c r="E357" s="21">
        <v>225523423</v>
      </c>
      <c r="F357" s="21">
        <v>0</v>
      </c>
      <c r="G357" s="21">
        <f t="shared" si="52"/>
        <v>225523423</v>
      </c>
      <c r="H357" s="21">
        <v>221193600</v>
      </c>
      <c r="I357" s="21">
        <f t="shared" si="55"/>
        <v>0</v>
      </c>
      <c r="J357" s="21">
        <f t="shared" si="57"/>
        <v>4329823</v>
      </c>
      <c r="K357" s="21">
        <v>221193600</v>
      </c>
      <c r="L357" s="21">
        <v>221193600</v>
      </c>
      <c r="M357" s="21">
        <v>201595540</v>
      </c>
      <c r="N357" s="22">
        <f t="shared" si="50"/>
        <v>0.98080100531287162</v>
      </c>
      <c r="O357" s="22">
        <f t="shared" si="51"/>
        <v>0.98080100531287162</v>
      </c>
    </row>
    <row r="358" spans="1:15" ht="33.75" x14ac:dyDescent="0.25">
      <c r="A358" s="18" t="s">
        <v>91</v>
      </c>
      <c r="B358" s="19" t="s">
        <v>64</v>
      </c>
      <c r="C358" s="20" t="s">
        <v>57</v>
      </c>
      <c r="D358" s="18" t="s">
        <v>65</v>
      </c>
      <c r="E358" s="21">
        <v>597849076</v>
      </c>
      <c r="F358" s="21">
        <v>0</v>
      </c>
      <c r="G358" s="21">
        <f t="shared" si="52"/>
        <v>597849076</v>
      </c>
      <c r="H358" s="21">
        <v>595436371</v>
      </c>
      <c r="I358" s="21">
        <f t="shared" si="55"/>
        <v>0</v>
      </c>
      <c r="J358" s="21">
        <f t="shared" si="57"/>
        <v>2412705</v>
      </c>
      <c r="K358" s="21">
        <v>595436371</v>
      </c>
      <c r="L358" s="21">
        <v>595436371</v>
      </c>
      <c r="M358" s="21">
        <v>594415873</v>
      </c>
      <c r="N358" s="22">
        <f t="shared" si="50"/>
        <v>0.99596435773365655</v>
      </c>
      <c r="O358" s="22">
        <f t="shared" si="51"/>
        <v>0.99596435773365655</v>
      </c>
    </row>
    <row r="359" spans="1:15" ht="56.25" x14ac:dyDescent="0.25">
      <c r="A359" s="18" t="s">
        <v>91</v>
      </c>
      <c r="B359" s="19" t="s">
        <v>66</v>
      </c>
      <c r="C359" s="20" t="s">
        <v>57</v>
      </c>
      <c r="D359" s="18" t="s">
        <v>67</v>
      </c>
      <c r="E359" s="21">
        <v>11619858000</v>
      </c>
      <c r="F359" s="21">
        <v>0</v>
      </c>
      <c r="G359" s="21">
        <f t="shared" si="52"/>
        <v>11619858000</v>
      </c>
      <c r="H359" s="21">
        <v>11579994768</v>
      </c>
      <c r="I359" s="21">
        <f t="shared" si="55"/>
        <v>0</v>
      </c>
      <c r="J359" s="21">
        <f t="shared" si="57"/>
        <v>39863232</v>
      </c>
      <c r="K359" s="21">
        <v>11579994768</v>
      </c>
      <c r="L359" s="21">
        <v>11579994768</v>
      </c>
      <c r="M359" s="21">
        <v>11281530755</v>
      </c>
      <c r="N359" s="22">
        <f t="shared" si="50"/>
        <v>0.99656938733674716</v>
      </c>
      <c r="O359" s="22">
        <f t="shared" si="51"/>
        <v>0.99656938733674716</v>
      </c>
    </row>
    <row r="360" spans="1:15" ht="56.25" x14ac:dyDescent="0.25">
      <c r="A360" s="18" t="s">
        <v>91</v>
      </c>
      <c r="B360" s="19" t="s">
        <v>66</v>
      </c>
      <c r="C360" s="20" t="s">
        <v>19</v>
      </c>
      <c r="D360" s="18" t="s">
        <v>67</v>
      </c>
      <c r="E360" s="21">
        <v>2768398445</v>
      </c>
      <c r="F360" s="21">
        <v>0</v>
      </c>
      <c r="G360" s="21">
        <f t="shared" si="52"/>
        <v>2768398445</v>
      </c>
      <c r="H360" s="21">
        <v>2598179850.5</v>
      </c>
      <c r="I360" s="21">
        <f t="shared" si="55"/>
        <v>0</v>
      </c>
      <c r="J360" s="21">
        <f t="shared" si="57"/>
        <v>170218594.5</v>
      </c>
      <c r="K360" s="21">
        <v>2598179850.5</v>
      </c>
      <c r="L360" s="21">
        <v>2598179850.5</v>
      </c>
      <c r="M360" s="21">
        <v>2042358286.5</v>
      </c>
      <c r="N360" s="22">
        <f t="shared" si="50"/>
        <v>0.93851369379020155</v>
      </c>
      <c r="O360" s="22">
        <f t="shared" si="51"/>
        <v>0.93851369379020155</v>
      </c>
    </row>
    <row r="361" spans="1:15" ht="56.25" x14ac:dyDescent="0.25">
      <c r="A361" s="18" t="s">
        <v>91</v>
      </c>
      <c r="B361" s="19" t="s">
        <v>68</v>
      </c>
      <c r="C361" s="20" t="s">
        <v>57</v>
      </c>
      <c r="D361" s="18" t="s">
        <v>69</v>
      </c>
      <c r="E361" s="21">
        <v>590355575</v>
      </c>
      <c r="F361" s="21">
        <v>0</v>
      </c>
      <c r="G361" s="21">
        <f t="shared" si="52"/>
        <v>590355575</v>
      </c>
      <c r="H361" s="21">
        <v>528932993</v>
      </c>
      <c r="I361" s="21">
        <f t="shared" si="55"/>
        <v>0</v>
      </c>
      <c r="J361" s="21">
        <f t="shared" si="57"/>
        <v>61422582</v>
      </c>
      <c r="K361" s="21">
        <v>528932993</v>
      </c>
      <c r="L361" s="21">
        <v>528932993</v>
      </c>
      <c r="M361" s="21">
        <v>525757090</v>
      </c>
      <c r="N361" s="22">
        <f t="shared" si="50"/>
        <v>0.89595663257690084</v>
      </c>
      <c r="O361" s="22">
        <f t="shared" si="51"/>
        <v>0.89595663257690084</v>
      </c>
    </row>
    <row r="362" spans="1:15" ht="56.25" x14ac:dyDescent="0.25">
      <c r="A362" s="18" t="s">
        <v>91</v>
      </c>
      <c r="B362" s="19" t="s">
        <v>68</v>
      </c>
      <c r="C362" s="20" t="s">
        <v>19</v>
      </c>
      <c r="D362" s="18" t="s">
        <v>69</v>
      </c>
      <c r="E362" s="21">
        <v>897284301</v>
      </c>
      <c r="F362" s="21">
        <v>0</v>
      </c>
      <c r="G362" s="21">
        <f t="shared" si="52"/>
        <v>897284301</v>
      </c>
      <c r="H362" s="21">
        <v>686519662</v>
      </c>
      <c r="I362" s="21">
        <f t="shared" si="55"/>
        <v>0</v>
      </c>
      <c r="J362" s="21">
        <f t="shared" si="57"/>
        <v>210764639</v>
      </c>
      <c r="K362" s="21">
        <v>686519662</v>
      </c>
      <c r="L362" s="21">
        <v>686519662</v>
      </c>
      <c r="M362" s="21">
        <v>686519662</v>
      </c>
      <c r="N362" s="22">
        <f t="shared" si="50"/>
        <v>0.76510829536958547</v>
      </c>
      <c r="O362" s="22">
        <f t="shared" si="51"/>
        <v>0.76510829536958547</v>
      </c>
    </row>
    <row r="363" spans="1:15" ht="67.5" x14ac:dyDescent="0.25">
      <c r="A363" s="18" t="s">
        <v>91</v>
      </c>
      <c r="B363" s="19" t="s">
        <v>70</v>
      </c>
      <c r="C363" s="20" t="s">
        <v>57</v>
      </c>
      <c r="D363" s="18" t="s">
        <v>71</v>
      </c>
      <c r="E363" s="21">
        <v>161799222.5</v>
      </c>
      <c r="F363" s="21">
        <v>0</v>
      </c>
      <c r="G363" s="21">
        <f t="shared" si="52"/>
        <v>161799222.5</v>
      </c>
      <c r="H363" s="21">
        <v>151998717</v>
      </c>
      <c r="I363" s="21">
        <f t="shared" si="55"/>
        <v>0</v>
      </c>
      <c r="J363" s="21">
        <f t="shared" si="57"/>
        <v>9800505.5</v>
      </c>
      <c r="K363" s="21">
        <v>151998717</v>
      </c>
      <c r="L363" s="21">
        <v>151998717</v>
      </c>
      <c r="M363" s="21">
        <v>146318051</v>
      </c>
      <c r="N363" s="22">
        <f t="shared" si="50"/>
        <v>0.93942798149107298</v>
      </c>
      <c r="O363" s="22">
        <f t="shared" si="51"/>
        <v>0.93942798149107298</v>
      </c>
    </row>
    <row r="364" spans="1:15" ht="67.5" x14ac:dyDescent="0.25">
      <c r="A364" s="18" t="s">
        <v>91</v>
      </c>
      <c r="B364" s="19" t="s">
        <v>70</v>
      </c>
      <c r="C364" s="20" t="s">
        <v>19</v>
      </c>
      <c r="D364" s="18" t="s">
        <v>71</v>
      </c>
      <c r="E364" s="21">
        <v>1971318963</v>
      </c>
      <c r="F364" s="21">
        <v>0</v>
      </c>
      <c r="G364" s="21">
        <f t="shared" si="52"/>
        <v>1971318963</v>
      </c>
      <c r="H364" s="21">
        <v>1969511521</v>
      </c>
      <c r="I364" s="21">
        <f t="shared" si="55"/>
        <v>0</v>
      </c>
      <c r="J364" s="21">
        <f t="shared" si="57"/>
        <v>1807442</v>
      </c>
      <c r="K364" s="21">
        <v>1969511521</v>
      </c>
      <c r="L364" s="21">
        <v>1969511521</v>
      </c>
      <c r="M364" s="21">
        <v>1968216588</v>
      </c>
      <c r="N364" s="22">
        <f t="shared" si="50"/>
        <v>0.99908313061766052</v>
      </c>
      <c r="O364" s="22">
        <f t="shared" si="51"/>
        <v>0.99908313061766052</v>
      </c>
    </row>
    <row r="365" spans="1:15" ht="67.5" x14ac:dyDescent="0.25">
      <c r="A365" s="23" t="s">
        <v>91</v>
      </c>
      <c r="B365" s="24" t="s">
        <v>72</v>
      </c>
      <c r="C365" s="25" t="s">
        <v>42</v>
      </c>
      <c r="D365" s="23" t="s">
        <v>73</v>
      </c>
      <c r="E365" s="21">
        <v>119252003</v>
      </c>
      <c r="F365" s="21">
        <v>0</v>
      </c>
      <c r="G365" s="21">
        <f t="shared" si="52"/>
        <v>119252003</v>
      </c>
      <c r="H365" s="21">
        <v>119252003</v>
      </c>
      <c r="I365" s="21">
        <f t="shared" si="55"/>
        <v>0</v>
      </c>
      <c r="J365" s="21">
        <f t="shared" si="57"/>
        <v>0</v>
      </c>
      <c r="K365" s="21">
        <v>119252003</v>
      </c>
      <c r="L365" s="21">
        <v>119252003</v>
      </c>
      <c r="M365" s="21">
        <v>115257949</v>
      </c>
      <c r="N365" s="22">
        <f t="shared" si="50"/>
        <v>1</v>
      </c>
      <c r="O365" s="22">
        <f t="shared" si="51"/>
        <v>1</v>
      </c>
    </row>
    <row r="366" spans="1:15" ht="20.100000000000001" customHeight="1" x14ac:dyDescent="0.25">
      <c r="A366" s="61" t="s">
        <v>129</v>
      </c>
      <c r="B366" s="28"/>
      <c r="C366" s="29"/>
      <c r="D366" s="30"/>
      <c r="E366" s="31">
        <f>E349+E350+E351+E352+E353+E354+E355+E356+E357+E358+E359+E360+E361+E362+E363+E364+E365</f>
        <v>66453768862.5</v>
      </c>
      <c r="F366" s="31">
        <f t="shared" ref="F366:M366" si="58">F349+F350+F351+F352+F353+F354+F355+F356+F357+F358+F359+F360+F361+F362+F363+F364+F365</f>
        <v>0</v>
      </c>
      <c r="G366" s="31">
        <f t="shared" si="58"/>
        <v>66453768862.5</v>
      </c>
      <c r="H366" s="31">
        <f t="shared" si="58"/>
        <v>65790189929.139999</v>
      </c>
      <c r="I366" s="31">
        <f t="shared" si="58"/>
        <v>0</v>
      </c>
      <c r="J366" s="31">
        <f t="shared" si="58"/>
        <v>663578933.36000001</v>
      </c>
      <c r="K366" s="31">
        <f t="shared" si="58"/>
        <v>65790189929.139999</v>
      </c>
      <c r="L366" s="31">
        <f t="shared" si="58"/>
        <v>65666391130.139999</v>
      </c>
      <c r="M366" s="31">
        <f t="shared" si="58"/>
        <v>64705224847.779999</v>
      </c>
      <c r="N366" s="32">
        <f t="shared" si="50"/>
        <v>0.99001442740240941</v>
      </c>
      <c r="O366" s="32">
        <f t="shared" si="51"/>
        <v>0.98815149620800036</v>
      </c>
    </row>
    <row r="367" spans="1:15" ht="22.5" x14ac:dyDescent="0.25">
      <c r="A367" s="13" t="s">
        <v>92</v>
      </c>
      <c r="B367" s="14" t="s">
        <v>33</v>
      </c>
      <c r="C367" s="15" t="s">
        <v>19</v>
      </c>
      <c r="D367" s="13" t="s">
        <v>34</v>
      </c>
      <c r="E367" s="21">
        <v>35460465</v>
      </c>
      <c r="F367" s="21">
        <v>0</v>
      </c>
      <c r="G367" s="21">
        <f t="shared" si="52"/>
        <v>35460465</v>
      </c>
      <c r="H367" s="21">
        <v>35460465</v>
      </c>
      <c r="I367" s="21">
        <f t="shared" si="55"/>
        <v>0</v>
      </c>
      <c r="J367" s="21">
        <f>G367-H367</f>
        <v>0</v>
      </c>
      <c r="K367" s="21">
        <v>35460465</v>
      </c>
      <c r="L367" s="21">
        <v>35460465</v>
      </c>
      <c r="M367" s="21">
        <v>35460465</v>
      </c>
      <c r="N367" s="22">
        <f t="shared" si="50"/>
        <v>1</v>
      </c>
      <c r="O367" s="22">
        <f t="shared" si="51"/>
        <v>1</v>
      </c>
    </row>
    <row r="368" spans="1:15" ht="22.5" x14ac:dyDescent="0.25">
      <c r="A368" s="18" t="s">
        <v>92</v>
      </c>
      <c r="B368" s="19" t="s">
        <v>35</v>
      </c>
      <c r="C368" s="20" t="s">
        <v>19</v>
      </c>
      <c r="D368" s="18" t="s">
        <v>36</v>
      </c>
      <c r="E368" s="21">
        <v>140739584</v>
      </c>
      <c r="F368" s="21">
        <v>0</v>
      </c>
      <c r="G368" s="21">
        <f t="shared" si="52"/>
        <v>140739584</v>
      </c>
      <c r="H368" s="21">
        <v>133885364</v>
      </c>
      <c r="I368" s="21">
        <f t="shared" si="55"/>
        <v>0</v>
      </c>
      <c r="J368" s="21">
        <f t="shared" ref="J368:J385" si="59">G368-H368</f>
        <v>6854220</v>
      </c>
      <c r="K368" s="21">
        <v>133885364</v>
      </c>
      <c r="L368" s="21">
        <v>133885364</v>
      </c>
      <c r="M368" s="21">
        <v>131639364</v>
      </c>
      <c r="N368" s="22">
        <f t="shared" si="50"/>
        <v>0.95129856288334635</v>
      </c>
      <c r="O368" s="22">
        <f t="shared" si="51"/>
        <v>0.95129856288334635</v>
      </c>
    </row>
    <row r="369" spans="1:15" ht="22.5" x14ac:dyDescent="0.25">
      <c r="A369" s="18" t="s">
        <v>92</v>
      </c>
      <c r="B369" s="19" t="s">
        <v>46</v>
      </c>
      <c r="C369" s="20" t="s">
        <v>19</v>
      </c>
      <c r="D369" s="18" t="s">
        <v>47</v>
      </c>
      <c r="E369" s="21">
        <v>3012000</v>
      </c>
      <c r="F369" s="21">
        <v>0</v>
      </c>
      <c r="G369" s="21">
        <f t="shared" si="52"/>
        <v>3012000</v>
      </c>
      <c r="H369" s="21">
        <v>2269600</v>
      </c>
      <c r="I369" s="21">
        <f t="shared" si="55"/>
        <v>0</v>
      </c>
      <c r="J369" s="21">
        <f t="shared" si="59"/>
        <v>742400</v>
      </c>
      <c r="K369" s="21">
        <v>2269600</v>
      </c>
      <c r="L369" s="21">
        <v>2269600</v>
      </c>
      <c r="M369" s="21">
        <v>2269600</v>
      </c>
      <c r="N369" s="22">
        <f t="shared" si="50"/>
        <v>0.7535192563081009</v>
      </c>
      <c r="O369" s="22">
        <f t="shared" si="51"/>
        <v>0.7535192563081009</v>
      </c>
    </row>
    <row r="370" spans="1:15" ht="67.5" x14ac:dyDescent="0.25">
      <c r="A370" s="18" t="s">
        <v>92</v>
      </c>
      <c r="B370" s="19" t="s">
        <v>50</v>
      </c>
      <c r="C370" s="20" t="s">
        <v>19</v>
      </c>
      <c r="D370" s="18" t="s">
        <v>51</v>
      </c>
      <c r="E370" s="21">
        <v>741021887</v>
      </c>
      <c r="F370" s="21">
        <v>0</v>
      </c>
      <c r="G370" s="21">
        <f t="shared" si="52"/>
        <v>741021887</v>
      </c>
      <c r="H370" s="21">
        <v>716274511.07000005</v>
      </c>
      <c r="I370" s="21">
        <f t="shared" si="55"/>
        <v>0</v>
      </c>
      <c r="J370" s="21">
        <f t="shared" si="59"/>
        <v>24747375.929999948</v>
      </c>
      <c r="K370" s="21">
        <v>716274511.07000005</v>
      </c>
      <c r="L370" s="21">
        <v>715975567.07000005</v>
      </c>
      <c r="M370" s="21">
        <v>578814870.07000005</v>
      </c>
      <c r="N370" s="22">
        <f t="shared" si="50"/>
        <v>0.96660371796818467</v>
      </c>
      <c r="O370" s="22">
        <f t="shared" si="51"/>
        <v>0.96620029668570373</v>
      </c>
    </row>
    <row r="371" spans="1:15" ht="45" x14ac:dyDescent="0.25">
      <c r="A371" s="18" t="s">
        <v>92</v>
      </c>
      <c r="B371" s="19" t="s">
        <v>52</v>
      </c>
      <c r="C371" s="20" t="s">
        <v>19</v>
      </c>
      <c r="D371" s="18" t="s">
        <v>53</v>
      </c>
      <c r="E371" s="21">
        <v>93732856</v>
      </c>
      <c r="F371" s="21">
        <v>0</v>
      </c>
      <c r="G371" s="21">
        <f t="shared" si="52"/>
        <v>93732856</v>
      </c>
      <c r="H371" s="21">
        <v>89330912</v>
      </c>
      <c r="I371" s="21">
        <f t="shared" si="55"/>
        <v>0</v>
      </c>
      <c r="J371" s="21">
        <f t="shared" si="59"/>
        <v>4401944</v>
      </c>
      <c r="K371" s="21">
        <v>89330912</v>
      </c>
      <c r="L371" s="21">
        <v>89330912</v>
      </c>
      <c r="M371" s="21">
        <v>86564710</v>
      </c>
      <c r="N371" s="22">
        <f t="shared" si="50"/>
        <v>0.95303734263682305</v>
      </c>
      <c r="O371" s="22">
        <f t="shared" si="51"/>
        <v>0.95303734263682305</v>
      </c>
    </row>
    <row r="372" spans="1:15" ht="56.25" x14ac:dyDescent="0.25">
      <c r="A372" s="18" t="s">
        <v>92</v>
      </c>
      <c r="B372" s="19" t="s">
        <v>54</v>
      </c>
      <c r="C372" s="20" t="s">
        <v>19</v>
      </c>
      <c r="D372" s="18" t="s">
        <v>55</v>
      </c>
      <c r="E372" s="21">
        <v>1009028033</v>
      </c>
      <c r="F372" s="21">
        <v>0</v>
      </c>
      <c r="G372" s="21">
        <f t="shared" si="52"/>
        <v>1009028033</v>
      </c>
      <c r="H372" s="21">
        <v>1003203599</v>
      </c>
      <c r="I372" s="21">
        <f t="shared" si="55"/>
        <v>0</v>
      </c>
      <c r="J372" s="21">
        <f t="shared" si="59"/>
        <v>5824434</v>
      </c>
      <c r="K372" s="21">
        <v>1003203599</v>
      </c>
      <c r="L372" s="21">
        <v>1003018054</v>
      </c>
      <c r="M372" s="21">
        <v>973757993</v>
      </c>
      <c r="N372" s="22">
        <f t="shared" si="50"/>
        <v>0.9942276787071187</v>
      </c>
      <c r="O372" s="22">
        <f t="shared" si="51"/>
        <v>0.99404379382589458</v>
      </c>
    </row>
    <row r="373" spans="1:15" ht="22.5" x14ac:dyDescent="0.25">
      <c r="A373" s="18" t="s">
        <v>92</v>
      </c>
      <c r="B373" s="19" t="s">
        <v>59</v>
      </c>
      <c r="C373" s="20" t="s">
        <v>60</v>
      </c>
      <c r="D373" s="18" t="s">
        <v>61</v>
      </c>
      <c r="E373" s="21">
        <v>53854002926</v>
      </c>
      <c r="F373" s="21">
        <v>0</v>
      </c>
      <c r="G373" s="21">
        <f t="shared" si="52"/>
        <v>53854002926</v>
      </c>
      <c r="H373" s="21">
        <v>53149350496</v>
      </c>
      <c r="I373" s="21">
        <f t="shared" si="55"/>
        <v>0</v>
      </c>
      <c r="J373" s="21">
        <f t="shared" si="59"/>
        <v>704652430</v>
      </c>
      <c r="K373" s="21">
        <v>53149350496</v>
      </c>
      <c r="L373" s="21">
        <v>53122934202</v>
      </c>
      <c r="M373" s="21">
        <v>53122934202</v>
      </c>
      <c r="N373" s="22">
        <f t="shared" si="50"/>
        <v>0.98691550503742032</v>
      </c>
      <c r="O373" s="22">
        <f t="shared" si="51"/>
        <v>0.98642498822223945</v>
      </c>
    </row>
    <row r="374" spans="1:15" ht="22.5" x14ac:dyDescent="0.25">
      <c r="A374" s="18" t="s">
        <v>92</v>
      </c>
      <c r="B374" s="19" t="s">
        <v>59</v>
      </c>
      <c r="C374" s="20" t="s">
        <v>42</v>
      </c>
      <c r="D374" s="18" t="s">
        <v>61</v>
      </c>
      <c r="E374" s="21">
        <v>32416259</v>
      </c>
      <c r="F374" s="21">
        <v>0</v>
      </c>
      <c r="G374" s="21">
        <f t="shared" si="52"/>
        <v>32416259</v>
      </c>
      <c r="H374" s="21">
        <v>32416259</v>
      </c>
      <c r="I374" s="21">
        <f t="shared" si="55"/>
        <v>0</v>
      </c>
      <c r="J374" s="21">
        <f t="shared" si="59"/>
        <v>0</v>
      </c>
      <c r="K374" s="21">
        <v>32416259</v>
      </c>
      <c r="L374" s="21">
        <v>32416259</v>
      </c>
      <c r="M374" s="21">
        <v>32416259</v>
      </c>
      <c r="N374" s="22">
        <f t="shared" si="50"/>
        <v>1</v>
      </c>
      <c r="O374" s="22">
        <f t="shared" si="51"/>
        <v>1</v>
      </c>
    </row>
    <row r="375" spans="1:15" ht="22.5" x14ac:dyDescent="0.25">
      <c r="A375" s="18" t="s">
        <v>92</v>
      </c>
      <c r="B375" s="19" t="s">
        <v>59</v>
      </c>
      <c r="C375" s="20" t="s">
        <v>57</v>
      </c>
      <c r="D375" s="18" t="s">
        <v>61</v>
      </c>
      <c r="E375" s="21">
        <v>82282779304</v>
      </c>
      <c r="F375" s="21">
        <v>0</v>
      </c>
      <c r="G375" s="21">
        <f t="shared" si="52"/>
        <v>82282779304</v>
      </c>
      <c r="H375" s="21">
        <v>81873098484</v>
      </c>
      <c r="I375" s="21">
        <f t="shared" si="55"/>
        <v>0</v>
      </c>
      <c r="J375" s="21">
        <f t="shared" si="59"/>
        <v>409680820</v>
      </c>
      <c r="K375" s="21">
        <v>81873098484</v>
      </c>
      <c r="L375" s="21">
        <v>81566890941</v>
      </c>
      <c r="M375" s="21">
        <v>81095177519</v>
      </c>
      <c r="N375" s="22">
        <f t="shared" si="50"/>
        <v>0.99502106244507849</v>
      </c>
      <c r="O375" s="22">
        <f t="shared" si="51"/>
        <v>0.99129965748537618</v>
      </c>
    </row>
    <row r="376" spans="1:15" ht="22.5" x14ac:dyDescent="0.25">
      <c r="A376" s="18" t="s">
        <v>92</v>
      </c>
      <c r="B376" s="19" t="s">
        <v>59</v>
      </c>
      <c r="C376" s="20" t="s">
        <v>63</v>
      </c>
      <c r="D376" s="18" t="s">
        <v>61</v>
      </c>
      <c r="E376" s="21">
        <v>4701171076</v>
      </c>
      <c r="F376" s="21">
        <v>0</v>
      </c>
      <c r="G376" s="21">
        <f t="shared" si="52"/>
        <v>4701171076</v>
      </c>
      <c r="H376" s="21">
        <v>4692488233</v>
      </c>
      <c r="I376" s="21">
        <f t="shared" si="55"/>
        <v>0</v>
      </c>
      <c r="J376" s="21">
        <f t="shared" si="59"/>
        <v>8682843</v>
      </c>
      <c r="K376" s="21">
        <v>4692488233</v>
      </c>
      <c r="L376" s="21">
        <v>4654620183</v>
      </c>
      <c r="M376" s="21">
        <v>4654446665</v>
      </c>
      <c r="N376" s="22">
        <f t="shared" si="50"/>
        <v>0.9981530467920372</v>
      </c>
      <c r="O376" s="22">
        <f t="shared" si="51"/>
        <v>0.99009802190827567</v>
      </c>
    </row>
    <row r="377" spans="1:15" ht="22.5" x14ac:dyDescent="0.25">
      <c r="A377" s="18" t="s">
        <v>92</v>
      </c>
      <c r="B377" s="19" t="s">
        <v>59</v>
      </c>
      <c r="C377" s="20" t="s">
        <v>19</v>
      </c>
      <c r="D377" s="18" t="s">
        <v>61</v>
      </c>
      <c r="E377" s="21">
        <v>2839208211</v>
      </c>
      <c r="F377" s="21">
        <v>0</v>
      </c>
      <c r="G377" s="21">
        <f t="shared" si="52"/>
        <v>2839208211</v>
      </c>
      <c r="H377" s="21">
        <v>2781122469.7199998</v>
      </c>
      <c r="I377" s="21">
        <f t="shared" si="55"/>
        <v>0</v>
      </c>
      <c r="J377" s="21">
        <f t="shared" si="59"/>
        <v>58085741.28000021</v>
      </c>
      <c r="K377" s="21">
        <v>2781122469.7199998</v>
      </c>
      <c r="L377" s="21">
        <v>2770238787.7199998</v>
      </c>
      <c r="M377" s="21">
        <v>2741950541.7199998</v>
      </c>
      <c r="N377" s="22">
        <f t="shared" si="50"/>
        <v>0.979541570408624</v>
      </c>
      <c r="O377" s="22">
        <f t="shared" si="51"/>
        <v>0.97570821928001239</v>
      </c>
    </row>
    <row r="378" spans="1:15" ht="33.75" x14ac:dyDescent="0.25">
      <c r="A378" s="18" t="s">
        <v>92</v>
      </c>
      <c r="B378" s="19" t="s">
        <v>64</v>
      </c>
      <c r="C378" s="20" t="s">
        <v>57</v>
      </c>
      <c r="D378" s="18" t="s">
        <v>65</v>
      </c>
      <c r="E378" s="21">
        <v>1597669997</v>
      </c>
      <c r="F378" s="21">
        <v>0</v>
      </c>
      <c r="G378" s="21">
        <f t="shared" si="52"/>
        <v>1597669997</v>
      </c>
      <c r="H378" s="21">
        <v>1556080293</v>
      </c>
      <c r="I378" s="21">
        <f t="shared" si="55"/>
        <v>0</v>
      </c>
      <c r="J378" s="21">
        <f t="shared" si="59"/>
        <v>41589704</v>
      </c>
      <c r="K378" s="21">
        <v>1556080293</v>
      </c>
      <c r="L378" s="21">
        <v>1514448586</v>
      </c>
      <c r="M378" s="21">
        <v>1433287320</v>
      </c>
      <c r="N378" s="22">
        <f t="shared" si="50"/>
        <v>0.97396852661807853</v>
      </c>
      <c r="O378" s="22">
        <f t="shared" si="51"/>
        <v>0.94791076307606215</v>
      </c>
    </row>
    <row r="379" spans="1:15" ht="56.25" x14ac:dyDescent="0.25">
      <c r="A379" s="18" t="s">
        <v>92</v>
      </c>
      <c r="B379" s="19" t="s">
        <v>66</v>
      </c>
      <c r="C379" s="20" t="s">
        <v>57</v>
      </c>
      <c r="D379" s="18" t="s">
        <v>67</v>
      </c>
      <c r="E379" s="21">
        <v>14005763334</v>
      </c>
      <c r="F379" s="21">
        <v>0</v>
      </c>
      <c r="G379" s="21">
        <f t="shared" si="52"/>
        <v>14005763334</v>
      </c>
      <c r="H379" s="21">
        <v>13858060684</v>
      </c>
      <c r="I379" s="21">
        <f t="shared" si="55"/>
        <v>0</v>
      </c>
      <c r="J379" s="21">
        <f t="shared" si="59"/>
        <v>147702650</v>
      </c>
      <c r="K379" s="21">
        <v>13858060684</v>
      </c>
      <c r="L379" s="21">
        <v>13855244729</v>
      </c>
      <c r="M379" s="21">
        <v>13825860423</v>
      </c>
      <c r="N379" s="22">
        <f t="shared" si="50"/>
        <v>0.98945415208884469</v>
      </c>
      <c r="O379" s="22">
        <f t="shared" si="51"/>
        <v>0.98925309521441041</v>
      </c>
    </row>
    <row r="380" spans="1:15" ht="56.25" x14ac:dyDescent="0.25">
      <c r="A380" s="18" t="s">
        <v>92</v>
      </c>
      <c r="B380" s="19" t="s">
        <v>66</v>
      </c>
      <c r="C380" s="20" t="s">
        <v>19</v>
      </c>
      <c r="D380" s="18" t="s">
        <v>67</v>
      </c>
      <c r="E380" s="21">
        <v>3672554429</v>
      </c>
      <c r="F380" s="21">
        <v>0</v>
      </c>
      <c r="G380" s="21">
        <f t="shared" si="52"/>
        <v>3672554429</v>
      </c>
      <c r="H380" s="21">
        <v>3578373687</v>
      </c>
      <c r="I380" s="21">
        <f t="shared" si="55"/>
        <v>0</v>
      </c>
      <c r="J380" s="21">
        <f t="shared" si="59"/>
        <v>94180742</v>
      </c>
      <c r="K380" s="21">
        <v>3578373687</v>
      </c>
      <c r="L380" s="21">
        <v>3552207083</v>
      </c>
      <c r="M380" s="21">
        <v>2897825565</v>
      </c>
      <c r="N380" s="22">
        <f t="shared" si="50"/>
        <v>0.97435552179804064</v>
      </c>
      <c r="O380" s="22">
        <f t="shared" si="51"/>
        <v>0.96723061609388605</v>
      </c>
    </row>
    <row r="381" spans="1:15" ht="56.25" x14ac:dyDescent="0.25">
      <c r="A381" s="18" t="s">
        <v>92</v>
      </c>
      <c r="B381" s="19" t="s">
        <v>68</v>
      </c>
      <c r="C381" s="20" t="s">
        <v>57</v>
      </c>
      <c r="D381" s="18" t="s">
        <v>69</v>
      </c>
      <c r="E381" s="21">
        <v>2293472828</v>
      </c>
      <c r="F381" s="21">
        <v>0</v>
      </c>
      <c r="G381" s="21">
        <f t="shared" si="52"/>
        <v>2293472828</v>
      </c>
      <c r="H381" s="21">
        <v>2291771233</v>
      </c>
      <c r="I381" s="21">
        <f t="shared" si="55"/>
        <v>0</v>
      </c>
      <c r="J381" s="21">
        <f t="shared" si="59"/>
        <v>1701595</v>
      </c>
      <c r="K381" s="21">
        <v>2291771233</v>
      </c>
      <c r="L381" s="21">
        <v>1866785757</v>
      </c>
      <c r="M381" s="21">
        <v>1847667162</v>
      </c>
      <c r="N381" s="22">
        <f t="shared" si="50"/>
        <v>0.99925807056476712</v>
      </c>
      <c r="O381" s="22">
        <f t="shared" si="51"/>
        <v>0.81395590748197866</v>
      </c>
    </row>
    <row r="382" spans="1:15" ht="56.25" x14ac:dyDescent="0.25">
      <c r="A382" s="18" t="s">
        <v>92</v>
      </c>
      <c r="B382" s="19" t="s">
        <v>68</v>
      </c>
      <c r="C382" s="20" t="s">
        <v>19</v>
      </c>
      <c r="D382" s="18" t="s">
        <v>69</v>
      </c>
      <c r="E382" s="21">
        <v>1258916895</v>
      </c>
      <c r="F382" s="21">
        <v>0</v>
      </c>
      <c r="G382" s="21">
        <f t="shared" si="52"/>
        <v>1258916895</v>
      </c>
      <c r="H382" s="21">
        <v>1258542615</v>
      </c>
      <c r="I382" s="21">
        <f t="shared" si="55"/>
        <v>0</v>
      </c>
      <c r="J382" s="21">
        <f t="shared" si="59"/>
        <v>374280</v>
      </c>
      <c r="K382" s="21">
        <v>1258542615</v>
      </c>
      <c r="L382" s="21">
        <v>1174472616</v>
      </c>
      <c r="M382" s="21">
        <v>1142495516</v>
      </c>
      <c r="N382" s="22">
        <f t="shared" si="50"/>
        <v>0.99970269681701274</v>
      </c>
      <c r="O382" s="22">
        <f t="shared" si="51"/>
        <v>0.93292307114521644</v>
      </c>
    </row>
    <row r="383" spans="1:15" ht="67.5" x14ac:dyDescent="0.25">
      <c r="A383" s="18" t="s">
        <v>92</v>
      </c>
      <c r="B383" s="19" t="s">
        <v>70</v>
      </c>
      <c r="C383" s="20" t="s">
        <v>57</v>
      </c>
      <c r="D383" s="18" t="s">
        <v>71</v>
      </c>
      <c r="E383" s="21">
        <v>646117498</v>
      </c>
      <c r="F383" s="21">
        <v>0</v>
      </c>
      <c r="G383" s="21">
        <f t="shared" si="52"/>
        <v>646117498</v>
      </c>
      <c r="H383" s="21">
        <v>564457592</v>
      </c>
      <c r="I383" s="21">
        <f t="shared" si="55"/>
        <v>0</v>
      </c>
      <c r="J383" s="21">
        <f t="shared" si="59"/>
        <v>81659906</v>
      </c>
      <c r="K383" s="21">
        <v>564457592</v>
      </c>
      <c r="L383" s="21">
        <v>552637052</v>
      </c>
      <c r="M383" s="21">
        <v>550531104</v>
      </c>
      <c r="N383" s="22">
        <f t="shared" si="50"/>
        <v>0.8736144644700522</v>
      </c>
      <c r="O383" s="22">
        <f t="shared" si="51"/>
        <v>0.85531974247817077</v>
      </c>
    </row>
    <row r="384" spans="1:15" ht="67.5" x14ac:dyDescent="0.25">
      <c r="A384" s="18" t="s">
        <v>92</v>
      </c>
      <c r="B384" s="19" t="s">
        <v>70</v>
      </c>
      <c r="C384" s="20" t="s">
        <v>19</v>
      </c>
      <c r="D384" s="18" t="s">
        <v>71</v>
      </c>
      <c r="E384" s="21">
        <v>4708077185</v>
      </c>
      <c r="F384" s="21">
        <v>0</v>
      </c>
      <c r="G384" s="21">
        <f t="shared" si="52"/>
        <v>4708077185</v>
      </c>
      <c r="H384" s="21">
        <v>4705765724</v>
      </c>
      <c r="I384" s="21">
        <f t="shared" si="55"/>
        <v>0</v>
      </c>
      <c r="J384" s="21">
        <f t="shared" si="59"/>
        <v>2311461</v>
      </c>
      <c r="K384" s="21">
        <v>4705765724</v>
      </c>
      <c r="L384" s="21">
        <v>4476113279</v>
      </c>
      <c r="M384" s="21">
        <v>4470615253</v>
      </c>
      <c r="N384" s="22">
        <f t="shared" si="50"/>
        <v>0.99950904352049186</v>
      </c>
      <c r="O384" s="22">
        <f t="shared" si="51"/>
        <v>0.95073064928947204</v>
      </c>
    </row>
    <row r="385" spans="1:15" ht="67.5" x14ac:dyDescent="0.25">
      <c r="A385" s="23" t="s">
        <v>92</v>
      </c>
      <c r="B385" s="24" t="s">
        <v>72</v>
      </c>
      <c r="C385" s="25" t="s">
        <v>42</v>
      </c>
      <c r="D385" s="23" t="s">
        <v>73</v>
      </c>
      <c r="E385" s="21">
        <v>44358521</v>
      </c>
      <c r="F385" s="21">
        <v>0</v>
      </c>
      <c r="G385" s="21">
        <f t="shared" si="52"/>
        <v>44358521</v>
      </c>
      <c r="H385" s="21">
        <v>44217924</v>
      </c>
      <c r="I385" s="21">
        <f t="shared" si="55"/>
        <v>0</v>
      </c>
      <c r="J385" s="21">
        <f t="shared" si="59"/>
        <v>140597</v>
      </c>
      <c r="K385" s="21">
        <v>44217924</v>
      </c>
      <c r="L385" s="21">
        <v>44217924</v>
      </c>
      <c r="M385" s="21">
        <v>42671352</v>
      </c>
      <c r="N385" s="22">
        <f t="shared" si="50"/>
        <v>0.99683043986069775</v>
      </c>
      <c r="O385" s="22">
        <f t="shared" si="51"/>
        <v>0.99683043986069775</v>
      </c>
    </row>
    <row r="386" spans="1:15" ht="20.100000000000001" customHeight="1" x14ac:dyDescent="0.25">
      <c r="A386" s="61" t="s">
        <v>130</v>
      </c>
      <c r="B386" s="28"/>
      <c r="C386" s="29"/>
      <c r="D386" s="30"/>
      <c r="E386" s="31">
        <f>E367+E368+E369+E370+E371+E372+E373+E374+E375+E376+E377+E378+E379+E380+E381+E382+E383+E384+E385</f>
        <v>173959503288</v>
      </c>
      <c r="F386" s="31">
        <f t="shared" ref="F386:M386" si="60">F367+F368+F369+F370+F371+F372+F373+F374+F375+F376+F377+F378+F379+F380+F381+F382+F383+F384+F385</f>
        <v>0</v>
      </c>
      <c r="G386" s="31">
        <f t="shared" si="60"/>
        <v>173959503288</v>
      </c>
      <c r="H386" s="31">
        <f t="shared" si="60"/>
        <v>172366170144.79001</v>
      </c>
      <c r="I386" s="31">
        <f t="shared" si="60"/>
        <v>0</v>
      </c>
      <c r="J386" s="31">
        <f t="shared" si="60"/>
        <v>1593333143.21</v>
      </c>
      <c r="K386" s="31">
        <f t="shared" si="60"/>
        <v>172366170144.79001</v>
      </c>
      <c r="L386" s="31">
        <f t="shared" si="60"/>
        <v>171163167360.79001</v>
      </c>
      <c r="M386" s="31">
        <f t="shared" si="60"/>
        <v>169666385883.79001</v>
      </c>
      <c r="N386" s="32">
        <f t="shared" si="50"/>
        <v>0.99084078125601371</v>
      </c>
      <c r="O386" s="32">
        <f t="shared" si="51"/>
        <v>0.98392536265994912</v>
      </c>
    </row>
    <row r="387" spans="1:15" ht="22.5" x14ac:dyDescent="0.25">
      <c r="A387" s="13" t="s">
        <v>93</v>
      </c>
      <c r="B387" s="14" t="s">
        <v>33</v>
      </c>
      <c r="C387" s="15" t="s">
        <v>19</v>
      </c>
      <c r="D387" s="13" t="s">
        <v>34</v>
      </c>
      <c r="E387" s="21">
        <v>148646085</v>
      </c>
      <c r="F387" s="21">
        <v>0</v>
      </c>
      <c r="G387" s="21">
        <f t="shared" si="52"/>
        <v>148646085</v>
      </c>
      <c r="H387" s="21">
        <v>148048948.16999999</v>
      </c>
      <c r="I387" s="21">
        <f t="shared" si="55"/>
        <v>0</v>
      </c>
      <c r="J387" s="21">
        <f>G387-H387</f>
        <v>597136.83000001311</v>
      </c>
      <c r="K387" s="21">
        <v>148048948.16999999</v>
      </c>
      <c r="L387" s="21">
        <v>148048948.16999999</v>
      </c>
      <c r="M387" s="21">
        <v>148048948.16999999</v>
      </c>
      <c r="N387" s="22">
        <f t="shared" si="50"/>
        <v>0.99598282840748875</v>
      </c>
      <c r="O387" s="22">
        <f t="shared" si="51"/>
        <v>0.99598282840748875</v>
      </c>
    </row>
    <row r="388" spans="1:15" ht="22.5" x14ac:dyDescent="0.25">
      <c r="A388" s="18" t="s">
        <v>93</v>
      </c>
      <c r="B388" s="19" t="s">
        <v>35</v>
      </c>
      <c r="C388" s="20" t="s">
        <v>19</v>
      </c>
      <c r="D388" s="18" t="s">
        <v>36</v>
      </c>
      <c r="E388" s="21">
        <v>100393355</v>
      </c>
      <c r="F388" s="21">
        <v>0</v>
      </c>
      <c r="G388" s="21">
        <f t="shared" si="52"/>
        <v>100393355</v>
      </c>
      <c r="H388" s="21">
        <v>99237815</v>
      </c>
      <c r="I388" s="21">
        <f t="shared" si="55"/>
        <v>0</v>
      </c>
      <c r="J388" s="21">
        <f t="shared" ref="J388:J405" si="61">G388-H388</f>
        <v>1155540</v>
      </c>
      <c r="K388" s="21">
        <v>99237815</v>
      </c>
      <c r="L388" s="21">
        <v>99237815</v>
      </c>
      <c r="M388" s="21">
        <v>96082935</v>
      </c>
      <c r="N388" s="22">
        <f t="shared" si="50"/>
        <v>0.98848987564963842</v>
      </c>
      <c r="O388" s="22">
        <f t="shared" si="51"/>
        <v>0.98848987564963842</v>
      </c>
    </row>
    <row r="389" spans="1:15" ht="67.5" x14ac:dyDescent="0.25">
      <c r="A389" s="18" t="s">
        <v>93</v>
      </c>
      <c r="B389" s="19" t="s">
        <v>50</v>
      </c>
      <c r="C389" s="20" t="s">
        <v>19</v>
      </c>
      <c r="D389" s="18" t="s">
        <v>51</v>
      </c>
      <c r="E389" s="21">
        <v>656579480</v>
      </c>
      <c r="F389" s="21">
        <v>0</v>
      </c>
      <c r="G389" s="21">
        <f t="shared" si="52"/>
        <v>656579480</v>
      </c>
      <c r="H389" s="21">
        <v>655426448.03999996</v>
      </c>
      <c r="I389" s="21">
        <f t="shared" si="55"/>
        <v>0</v>
      </c>
      <c r="J389" s="21">
        <f t="shared" si="61"/>
        <v>1153031.9600000381</v>
      </c>
      <c r="K389" s="21">
        <v>655426448.03999996</v>
      </c>
      <c r="L389" s="21">
        <v>609236448.03999996</v>
      </c>
      <c r="M389" s="21">
        <v>601467311.74000001</v>
      </c>
      <c r="N389" s="22">
        <f t="shared" ref="N389:N452" si="62">K389/E389</f>
        <v>0.99824388060376168</v>
      </c>
      <c r="O389" s="22">
        <f t="shared" ref="O389:O452" si="63">L389/E389</f>
        <v>0.92789443867481203</v>
      </c>
    </row>
    <row r="390" spans="1:15" ht="45" x14ac:dyDescent="0.25">
      <c r="A390" s="18" t="s">
        <v>93</v>
      </c>
      <c r="B390" s="19" t="s">
        <v>52</v>
      </c>
      <c r="C390" s="20" t="s">
        <v>19</v>
      </c>
      <c r="D390" s="18" t="s">
        <v>53</v>
      </c>
      <c r="E390" s="21">
        <v>33498321</v>
      </c>
      <c r="F390" s="21">
        <v>0</v>
      </c>
      <c r="G390" s="21">
        <f t="shared" ref="G390:G453" si="64">E390-F390</f>
        <v>33498321</v>
      </c>
      <c r="H390" s="21">
        <v>33498321</v>
      </c>
      <c r="I390" s="21">
        <f t="shared" si="55"/>
        <v>0</v>
      </c>
      <c r="J390" s="21">
        <f t="shared" si="61"/>
        <v>0</v>
      </c>
      <c r="K390" s="21">
        <v>33498321</v>
      </c>
      <c r="L390" s="21">
        <v>33498321</v>
      </c>
      <c r="M390" s="21">
        <v>32525904</v>
      </c>
      <c r="N390" s="22">
        <f t="shared" si="62"/>
        <v>1</v>
      </c>
      <c r="O390" s="22">
        <f t="shared" si="63"/>
        <v>1</v>
      </c>
    </row>
    <row r="391" spans="1:15" ht="56.25" x14ac:dyDescent="0.25">
      <c r="A391" s="18" t="s">
        <v>93</v>
      </c>
      <c r="B391" s="19" t="s">
        <v>54</v>
      </c>
      <c r="C391" s="20" t="s">
        <v>19</v>
      </c>
      <c r="D391" s="18" t="s">
        <v>55</v>
      </c>
      <c r="E391" s="21">
        <v>664366049</v>
      </c>
      <c r="F391" s="21">
        <v>0</v>
      </c>
      <c r="G391" s="21">
        <f t="shared" si="64"/>
        <v>664366049</v>
      </c>
      <c r="H391" s="21">
        <v>662602314.55999994</v>
      </c>
      <c r="I391" s="21">
        <f t="shared" si="55"/>
        <v>0</v>
      </c>
      <c r="J391" s="21">
        <f t="shared" si="61"/>
        <v>1763734.4400000572</v>
      </c>
      <c r="K391" s="21">
        <v>662602314.55999994</v>
      </c>
      <c r="L391" s="21">
        <v>662602314.55999994</v>
      </c>
      <c r="M391" s="21">
        <v>649204937.55999994</v>
      </c>
      <c r="N391" s="22">
        <f t="shared" si="62"/>
        <v>0.99734523694783195</v>
      </c>
      <c r="O391" s="22">
        <f t="shared" si="63"/>
        <v>0.99734523694783195</v>
      </c>
    </row>
    <row r="392" spans="1:15" ht="22.5" x14ac:dyDescent="0.25">
      <c r="A392" s="18" t="s">
        <v>93</v>
      </c>
      <c r="B392" s="19" t="s">
        <v>59</v>
      </c>
      <c r="C392" s="20" t="s">
        <v>60</v>
      </c>
      <c r="D392" s="18" t="s">
        <v>61</v>
      </c>
      <c r="E392" s="21">
        <v>31346734357</v>
      </c>
      <c r="F392" s="21">
        <v>0</v>
      </c>
      <c r="G392" s="21">
        <f t="shared" si="64"/>
        <v>31346734357</v>
      </c>
      <c r="H392" s="21">
        <v>31261948824</v>
      </c>
      <c r="I392" s="21">
        <f t="shared" si="55"/>
        <v>0</v>
      </c>
      <c r="J392" s="21">
        <f t="shared" si="61"/>
        <v>84785533</v>
      </c>
      <c r="K392" s="21">
        <v>31261948824</v>
      </c>
      <c r="L392" s="21">
        <v>31243072428</v>
      </c>
      <c r="M392" s="21">
        <v>31243072428</v>
      </c>
      <c r="N392" s="22">
        <f t="shared" si="62"/>
        <v>0.99729523554082544</v>
      </c>
      <c r="O392" s="22">
        <f t="shared" si="63"/>
        <v>0.99669305491859472</v>
      </c>
    </row>
    <row r="393" spans="1:15" ht="22.5" x14ac:dyDescent="0.25">
      <c r="A393" s="18" t="s">
        <v>93</v>
      </c>
      <c r="B393" s="19" t="s">
        <v>59</v>
      </c>
      <c r="C393" s="20" t="s">
        <v>42</v>
      </c>
      <c r="D393" s="18" t="s">
        <v>61</v>
      </c>
      <c r="E393" s="21">
        <v>154208358</v>
      </c>
      <c r="F393" s="21">
        <v>0</v>
      </c>
      <c r="G393" s="21">
        <f t="shared" si="64"/>
        <v>154208358</v>
      </c>
      <c r="H393" s="21">
        <v>150285388</v>
      </c>
      <c r="I393" s="21">
        <f t="shared" si="55"/>
        <v>0</v>
      </c>
      <c r="J393" s="21">
        <f t="shared" si="61"/>
        <v>3922970</v>
      </c>
      <c r="K393" s="21">
        <v>150285388</v>
      </c>
      <c r="L393" s="21">
        <v>150285388</v>
      </c>
      <c r="M393" s="21">
        <v>150285388</v>
      </c>
      <c r="N393" s="22">
        <f t="shared" si="62"/>
        <v>0.97456058769525322</v>
      </c>
      <c r="O393" s="22">
        <f t="shared" si="63"/>
        <v>0.97456058769525322</v>
      </c>
    </row>
    <row r="394" spans="1:15" ht="22.5" x14ac:dyDescent="0.25">
      <c r="A394" s="18" t="s">
        <v>93</v>
      </c>
      <c r="B394" s="19" t="s">
        <v>59</v>
      </c>
      <c r="C394" s="20" t="s">
        <v>57</v>
      </c>
      <c r="D394" s="18" t="s">
        <v>61</v>
      </c>
      <c r="E394" s="21">
        <v>44849393347</v>
      </c>
      <c r="F394" s="21">
        <v>0</v>
      </c>
      <c r="G394" s="21">
        <f t="shared" si="64"/>
        <v>44849393347</v>
      </c>
      <c r="H394" s="21">
        <v>44765948523</v>
      </c>
      <c r="I394" s="21">
        <f t="shared" si="55"/>
        <v>0</v>
      </c>
      <c r="J394" s="21">
        <f t="shared" si="61"/>
        <v>83444824</v>
      </c>
      <c r="K394" s="21">
        <v>44765948523</v>
      </c>
      <c r="L394" s="21">
        <v>44765948523</v>
      </c>
      <c r="M394" s="21">
        <v>44749368209</v>
      </c>
      <c r="N394" s="22">
        <f t="shared" si="62"/>
        <v>0.99813944364075591</v>
      </c>
      <c r="O394" s="22">
        <f t="shared" si="63"/>
        <v>0.99813944364075591</v>
      </c>
    </row>
    <row r="395" spans="1:15" ht="22.5" x14ac:dyDescent="0.25">
      <c r="A395" s="18" t="s">
        <v>93</v>
      </c>
      <c r="B395" s="19" t="s">
        <v>59</v>
      </c>
      <c r="C395" s="20" t="s">
        <v>63</v>
      </c>
      <c r="D395" s="18" t="s">
        <v>61</v>
      </c>
      <c r="E395" s="21">
        <v>8662327250</v>
      </c>
      <c r="F395" s="21">
        <v>0</v>
      </c>
      <c r="G395" s="21">
        <f t="shared" si="64"/>
        <v>8662327250</v>
      </c>
      <c r="H395" s="21">
        <v>8643632316</v>
      </c>
      <c r="I395" s="21">
        <f t="shared" si="55"/>
        <v>0</v>
      </c>
      <c r="J395" s="21">
        <f t="shared" si="61"/>
        <v>18694934</v>
      </c>
      <c r="K395" s="21">
        <v>8643632316</v>
      </c>
      <c r="L395" s="21">
        <v>8643632316</v>
      </c>
      <c r="M395" s="21">
        <v>8635364534</v>
      </c>
      <c r="N395" s="22">
        <f t="shared" si="62"/>
        <v>0.99784181162169783</v>
      </c>
      <c r="O395" s="22">
        <f t="shared" si="63"/>
        <v>0.99784181162169783</v>
      </c>
    </row>
    <row r="396" spans="1:15" ht="22.5" x14ac:dyDescent="0.25">
      <c r="A396" s="18" t="s">
        <v>93</v>
      </c>
      <c r="B396" s="19" t="s">
        <v>59</v>
      </c>
      <c r="C396" s="20" t="s">
        <v>19</v>
      </c>
      <c r="D396" s="18" t="s">
        <v>61</v>
      </c>
      <c r="E396" s="21">
        <v>381321432</v>
      </c>
      <c r="F396" s="21">
        <v>0</v>
      </c>
      <c r="G396" s="21">
        <f t="shared" si="64"/>
        <v>381321432</v>
      </c>
      <c r="H396" s="21">
        <v>378741114</v>
      </c>
      <c r="I396" s="21">
        <f t="shared" si="55"/>
        <v>0</v>
      </c>
      <c r="J396" s="21">
        <f t="shared" si="61"/>
        <v>2580318</v>
      </c>
      <c r="K396" s="21">
        <v>378741114</v>
      </c>
      <c r="L396" s="21">
        <v>378741114</v>
      </c>
      <c r="M396" s="21">
        <v>374566333</v>
      </c>
      <c r="N396" s="22">
        <f t="shared" si="62"/>
        <v>0.99323322062841723</v>
      </c>
      <c r="O396" s="22">
        <f t="shared" si="63"/>
        <v>0.99323322062841723</v>
      </c>
    </row>
    <row r="397" spans="1:15" ht="33.75" x14ac:dyDescent="0.25">
      <c r="A397" s="18" t="s">
        <v>93</v>
      </c>
      <c r="B397" s="19" t="s">
        <v>64</v>
      </c>
      <c r="C397" s="20" t="s">
        <v>57</v>
      </c>
      <c r="D397" s="18" t="s">
        <v>65</v>
      </c>
      <c r="E397" s="21">
        <v>1254898024</v>
      </c>
      <c r="F397" s="21">
        <v>0</v>
      </c>
      <c r="G397" s="21">
        <f t="shared" si="64"/>
        <v>1254898024</v>
      </c>
      <c r="H397" s="21">
        <v>1178158530</v>
      </c>
      <c r="I397" s="21">
        <f t="shared" si="55"/>
        <v>0</v>
      </c>
      <c r="J397" s="21">
        <f t="shared" si="61"/>
        <v>76739494</v>
      </c>
      <c r="K397" s="21">
        <v>1178158530</v>
      </c>
      <c r="L397" s="21">
        <v>1178158530</v>
      </c>
      <c r="M397" s="21">
        <v>1177138032</v>
      </c>
      <c r="N397" s="22">
        <f t="shared" si="62"/>
        <v>0.93884802387735689</v>
      </c>
      <c r="O397" s="22">
        <f t="shared" si="63"/>
        <v>0.93884802387735689</v>
      </c>
    </row>
    <row r="398" spans="1:15" ht="56.25" x14ac:dyDescent="0.25">
      <c r="A398" s="18" t="s">
        <v>93</v>
      </c>
      <c r="B398" s="19" t="s">
        <v>66</v>
      </c>
      <c r="C398" s="20" t="s">
        <v>57</v>
      </c>
      <c r="D398" s="18" t="s">
        <v>67</v>
      </c>
      <c r="E398" s="21">
        <v>7133777511</v>
      </c>
      <c r="F398" s="21">
        <v>0</v>
      </c>
      <c r="G398" s="21">
        <f t="shared" si="64"/>
        <v>7133777511</v>
      </c>
      <c r="H398" s="21">
        <v>7092216667</v>
      </c>
      <c r="I398" s="21">
        <f t="shared" si="55"/>
        <v>0</v>
      </c>
      <c r="J398" s="21">
        <f t="shared" si="61"/>
        <v>41560844</v>
      </c>
      <c r="K398" s="21">
        <v>7092216667</v>
      </c>
      <c r="L398" s="21">
        <v>6969788658</v>
      </c>
      <c r="M398" s="21">
        <v>6846196529</v>
      </c>
      <c r="N398" s="22">
        <f t="shared" si="62"/>
        <v>0.99417407622596654</v>
      </c>
      <c r="O398" s="22">
        <f t="shared" si="63"/>
        <v>0.97701233985120284</v>
      </c>
    </row>
    <row r="399" spans="1:15" ht="56.25" x14ac:dyDescent="0.25">
      <c r="A399" s="18" t="s">
        <v>93</v>
      </c>
      <c r="B399" s="19" t="s">
        <v>66</v>
      </c>
      <c r="C399" s="20" t="s">
        <v>19</v>
      </c>
      <c r="D399" s="18" t="s">
        <v>67</v>
      </c>
      <c r="E399" s="21">
        <v>3027499263</v>
      </c>
      <c r="F399" s="21">
        <v>0</v>
      </c>
      <c r="G399" s="21">
        <f t="shared" si="64"/>
        <v>3027499263</v>
      </c>
      <c r="H399" s="21">
        <v>2994601187</v>
      </c>
      <c r="I399" s="21">
        <f t="shared" si="55"/>
        <v>0</v>
      </c>
      <c r="J399" s="21">
        <f t="shared" si="61"/>
        <v>32898076</v>
      </c>
      <c r="K399" s="21">
        <v>2994601187</v>
      </c>
      <c r="L399" s="21">
        <v>2961396590</v>
      </c>
      <c r="M399" s="21">
        <v>2705725984</v>
      </c>
      <c r="N399" s="22">
        <f t="shared" si="62"/>
        <v>0.98913358083945468</v>
      </c>
      <c r="O399" s="22">
        <f t="shared" si="63"/>
        <v>0.97816591607209913</v>
      </c>
    </row>
    <row r="400" spans="1:15" ht="56.25" x14ac:dyDescent="0.25">
      <c r="A400" s="18" t="s">
        <v>93</v>
      </c>
      <c r="B400" s="19" t="s">
        <v>68</v>
      </c>
      <c r="C400" s="20" t="s">
        <v>57</v>
      </c>
      <c r="D400" s="18" t="s">
        <v>69</v>
      </c>
      <c r="E400" s="21">
        <v>716948375</v>
      </c>
      <c r="F400" s="21">
        <v>0</v>
      </c>
      <c r="G400" s="21">
        <f t="shared" si="64"/>
        <v>716948375</v>
      </c>
      <c r="H400" s="21">
        <v>692253605</v>
      </c>
      <c r="I400" s="21">
        <f t="shared" si="55"/>
        <v>0</v>
      </c>
      <c r="J400" s="21">
        <f t="shared" si="61"/>
        <v>24694770</v>
      </c>
      <c r="K400" s="21">
        <v>692253605</v>
      </c>
      <c r="L400" s="21">
        <v>627273858</v>
      </c>
      <c r="M400" s="21">
        <v>625226960</v>
      </c>
      <c r="N400" s="22">
        <f t="shared" si="62"/>
        <v>0.96555572080067831</v>
      </c>
      <c r="O400" s="22">
        <f t="shared" si="63"/>
        <v>0.87492193283791175</v>
      </c>
    </row>
    <row r="401" spans="1:15" ht="56.25" x14ac:dyDescent="0.25">
      <c r="A401" s="18" t="s">
        <v>93</v>
      </c>
      <c r="B401" s="19" t="s">
        <v>68</v>
      </c>
      <c r="C401" s="20" t="s">
        <v>19</v>
      </c>
      <c r="D401" s="18" t="s">
        <v>69</v>
      </c>
      <c r="E401" s="21">
        <v>753695842</v>
      </c>
      <c r="F401" s="21">
        <v>0</v>
      </c>
      <c r="G401" s="21">
        <f t="shared" si="64"/>
        <v>753695842</v>
      </c>
      <c r="H401" s="21">
        <v>753695842</v>
      </c>
      <c r="I401" s="21">
        <f t="shared" si="55"/>
        <v>0</v>
      </c>
      <c r="J401" s="21">
        <f t="shared" si="61"/>
        <v>0</v>
      </c>
      <c r="K401" s="21">
        <v>753695842</v>
      </c>
      <c r="L401" s="21">
        <v>683013457</v>
      </c>
      <c r="M401" s="21">
        <v>683013457</v>
      </c>
      <c r="N401" s="22">
        <f t="shared" si="62"/>
        <v>1</v>
      </c>
      <c r="O401" s="22">
        <f t="shared" si="63"/>
        <v>0.90621895324188351</v>
      </c>
    </row>
    <row r="402" spans="1:15" ht="67.5" x14ac:dyDescent="0.25">
      <c r="A402" s="18" t="s">
        <v>93</v>
      </c>
      <c r="B402" s="19" t="s">
        <v>70</v>
      </c>
      <c r="C402" s="20" t="s">
        <v>57</v>
      </c>
      <c r="D402" s="18" t="s">
        <v>71</v>
      </c>
      <c r="E402" s="21">
        <v>184726298</v>
      </c>
      <c r="F402" s="21">
        <v>0</v>
      </c>
      <c r="G402" s="21">
        <f t="shared" si="64"/>
        <v>184726298</v>
      </c>
      <c r="H402" s="21">
        <v>183932136</v>
      </c>
      <c r="I402" s="21">
        <f t="shared" si="55"/>
        <v>0</v>
      </c>
      <c r="J402" s="21">
        <f t="shared" si="61"/>
        <v>794162</v>
      </c>
      <c r="K402" s="21">
        <v>183932136</v>
      </c>
      <c r="L402" s="21">
        <v>183932136</v>
      </c>
      <c r="M402" s="21">
        <v>181891142</v>
      </c>
      <c r="N402" s="22">
        <f t="shared" si="62"/>
        <v>0.99570087200036894</v>
      </c>
      <c r="O402" s="22">
        <f t="shared" si="63"/>
        <v>0.99570087200036894</v>
      </c>
    </row>
    <row r="403" spans="1:15" ht="67.5" x14ac:dyDescent="0.25">
      <c r="A403" s="18" t="s">
        <v>93</v>
      </c>
      <c r="B403" s="19" t="s">
        <v>70</v>
      </c>
      <c r="C403" s="20" t="s">
        <v>19</v>
      </c>
      <c r="D403" s="18" t="s">
        <v>71</v>
      </c>
      <c r="E403" s="21">
        <v>707186205</v>
      </c>
      <c r="F403" s="21">
        <v>0</v>
      </c>
      <c r="G403" s="21">
        <f t="shared" si="64"/>
        <v>707186205</v>
      </c>
      <c r="H403" s="21">
        <v>707186205</v>
      </c>
      <c r="I403" s="21">
        <f t="shared" si="55"/>
        <v>0</v>
      </c>
      <c r="J403" s="21">
        <f t="shared" si="61"/>
        <v>0</v>
      </c>
      <c r="K403" s="21">
        <v>707186205</v>
      </c>
      <c r="L403" s="21">
        <v>707186205</v>
      </c>
      <c r="M403" s="21">
        <v>707186205</v>
      </c>
      <c r="N403" s="22">
        <f t="shared" si="62"/>
        <v>1</v>
      </c>
      <c r="O403" s="22">
        <f t="shared" si="63"/>
        <v>1</v>
      </c>
    </row>
    <row r="404" spans="1:15" ht="67.5" x14ac:dyDescent="0.25">
      <c r="A404" s="18" t="s">
        <v>93</v>
      </c>
      <c r="B404" s="19" t="s">
        <v>72</v>
      </c>
      <c r="C404" s="20" t="s">
        <v>42</v>
      </c>
      <c r="D404" s="18" t="s">
        <v>73</v>
      </c>
      <c r="E404" s="21">
        <v>43585236</v>
      </c>
      <c r="F404" s="21">
        <v>0</v>
      </c>
      <c r="G404" s="21">
        <f t="shared" si="64"/>
        <v>43585236</v>
      </c>
      <c r="H404" s="21">
        <v>43585236</v>
      </c>
      <c r="I404" s="21">
        <f t="shared" si="55"/>
        <v>0</v>
      </c>
      <c r="J404" s="21">
        <f t="shared" si="61"/>
        <v>0</v>
      </c>
      <c r="K404" s="21">
        <v>43585236</v>
      </c>
      <c r="L404" s="21">
        <v>43585236</v>
      </c>
      <c r="M404" s="21">
        <v>42319857</v>
      </c>
      <c r="N404" s="22">
        <f t="shared" si="62"/>
        <v>1</v>
      </c>
      <c r="O404" s="22">
        <f t="shared" si="63"/>
        <v>1</v>
      </c>
    </row>
    <row r="405" spans="1:15" ht="45" x14ac:dyDescent="0.25">
      <c r="A405" s="23" t="s">
        <v>93</v>
      </c>
      <c r="B405" s="41" t="s">
        <v>74</v>
      </c>
      <c r="C405" s="42" t="s">
        <v>19</v>
      </c>
      <c r="D405" s="40" t="s">
        <v>75</v>
      </c>
      <c r="E405" s="43">
        <v>70000000</v>
      </c>
      <c r="F405" s="43">
        <v>0</v>
      </c>
      <c r="G405" s="43">
        <f t="shared" si="64"/>
        <v>70000000</v>
      </c>
      <c r="H405" s="43">
        <v>70000000</v>
      </c>
      <c r="I405" s="43">
        <f t="shared" si="55"/>
        <v>0</v>
      </c>
      <c r="J405" s="43">
        <f t="shared" si="61"/>
        <v>0</v>
      </c>
      <c r="K405" s="43">
        <v>70000000</v>
      </c>
      <c r="L405" s="43">
        <v>70000000</v>
      </c>
      <c r="M405" s="43">
        <v>70000000</v>
      </c>
      <c r="N405" s="44">
        <f t="shared" si="62"/>
        <v>1</v>
      </c>
      <c r="O405" s="44">
        <f t="shared" si="63"/>
        <v>1</v>
      </c>
    </row>
    <row r="406" spans="1:15" ht="20.100000000000001" customHeight="1" x14ac:dyDescent="0.25">
      <c r="A406" s="61" t="s">
        <v>131</v>
      </c>
      <c r="B406" s="28"/>
      <c r="C406" s="29"/>
      <c r="D406" s="30"/>
      <c r="E406" s="31">
        <f>E387+E388+E389+E390+E391+E392+E393+E394+E395+E396+E397+E398+E399+E400+E401+E402+E403+E404+E405</f>
        <v>100889784788</v>
      </c>
      <c r="F406" s="31">
        <f t="shared" ref="F406:M406" si="65">F387+F388+F389+F390+F391+F392+F393+F394+F395+F396+F397+F398+F399+F400+F401+F402+F403+F404+F405</f>
        <v>0</v>
      </c>
      <c r="G406" s="31">
        <f>G387+G388+G389+G390+G391+G392+G393+G394+G395+G396+G397+G398+G399+G400+G401+G402+G403+G404+G405</f>
        <v>100889784788</v>
      </c>
      <c r="H406" s="31">
        <f t="shared" si="65"/>
        <v>100514999419.77</v>
      </c>
      <c r="I406" s="31">
        <f t="shared" si="65"/>
        <v>0</v>
      </c>
      <c r="J406" s="31">
        <f t="shared" si="65"/>
        <v>374785368.23000014</v>
      </c>
      <c r="K406" s="31">
        <f t="shared" si="65"/>
        <v>100514999419.77</v>
      </c>
      <c r="L406" s="31">
        <f t="shared" si="65"/>
        <v>100158638285.77</v>
      </c>
      <c r="M406" s="31">
        <f t="shared" si="65"/>
        <v>99718685094.470001</v>
      </c>
      <c r="N406" s="32">
        <f t="shared" si="62"/>
        <v>0.99628520004262544</v>
      </c>
      <c r="O406" s="32">
        <f t="shared" si="63"/>
        <v>0.9927530175253485</v>
      </c>
    </row>
    <row r="407" spans="1:15" ht="22.5" x14ac:dyDescent="0.25">
      <c r="A407" s="13" t="s">
        <v>94</v>
      </c>
      <c r="B407" s="46" t="s">
        <v>33</v>
      </c>
      <c r="C407" s="47" t="s">
        <v>19</v>
      </c>
      <c r="D407" s="45" t="s">
        <v>34</v>
      </c>
      <c r="E407" s="48">
        <v>26816486</v>
      </c>
      <c r="F407" s="48">
        <v>0</v>
      </c>
      <c r="G407" s="48">
        <f t="shared" si="64"/>
        <v>26816486</v>
      </c>
      <c r="H407" s="48">
        <v>26816486</v>
      </c>
      <c r="I407" s="48">
        <f t="shared" si="55"/>
        <v>0</v>
      </c>
      <c r="J407" s="48">
        <f>G407-H407</f>
        <v>0</v>
      </c>
      <c r="K407" s="48">
        <v>26816486</v>
      </c>
      <c r="L407" s="48">
        <v>26816486</v>
      </c>
      <c r="M407" s="48">
        <v>26816486</v>
      </c>
      <c r="N407" s="49">
        <f t="shared" si="62"/>
        <v>1</v>
      </c>
      <c r="O407" s="49">
        <f t="shared" si="63"/>
        <v>1</v>
      </c>
    </row>
    <row r="408" spans="1:15" ht="22.5" x14ac:dyDescent="0.25">
      <c r="A408" s="18" t="s">
        <v>94</v>
      </c>
      <c r="B408" s="19" t="s">
        <v>35</v>
      </c>
      <c r="C408" s="20" t="s">
        <v>19</v>
      </c>
      <c r="D408" s="18" t="s">
        <v>36</v>
      </c>
      <c r="E408" s="21">
        <v>55181410</v>
      </c>
      <c r="F408" s="21">
        <v>0</v>
      </c>
      <c r="G408" s="21">
        <f t="shared" si="64"/>
        <v>55181410</v>
      </c>
      <c r="H408" s="21">
        <v>53546783</v>
      </c>
      <c r="I408" s="21">
        <f t="shared" si="55"/>
        <v>0</v>
      </c>
      <c r="J408" s="48">
        <f t="shared" ref="J408:J425" si="66">G408-H408</f>
        <v>1634627</v>
      </c>
      <c r="K408" s="21">
        <v>53546783</v>
      </c>
      <c r="L408" s="21">
        <v>53546783</v>
      </c>
      <c r="M408" s="21">
        <v>46213775</v>
      </c>
      <c r="N408" s="22">
        <f t="shared" si="62"/>
        <v>0.97037721580510539</v>
      </c>
      <c r="O408" s="22">
        <f t="shared" si="63"/>
        <v>0.97037721580510539</v>
      </c>
    </row>
    <row r="409" spans="1:15" ht="22.5" x14ac:dyDescent="0.25">
      <c r="A409" s="18" t="s">
        <v>94</v>
      </c>
      <c r="B409" s="19" t="s">
        <v>41</v>
      </c>
      <c r="C409" s="20" t="s">
        <v>19</v>
      </c>
      <c r="D409" s="18" t="s">
        <v>43</v>
      </c>
      <c r="E409" s="21">
        <v>5000000</v>
      </c>
      <c r="F409" s="21">
        <v>0</v>
      </c>
      <c r="G409" s="21">
        <f t="shared" si="64"/>
        <v>5000000</v>
      </c>
      <c r="H409" s="21">
        <v>0</v>
      </c>
      <c r="I409" s="21">
        <f t="shared" ref="I409:I475" si="67">H409-K409</f>
        <v>0</v>
      </c>
      <c r="J409" s="48">
        <f t="shared" si="66"/>
        <v>5000000</v>
      </c>
      <c r="K409" s="21">
        <v>0</v>
      </c>
      <c r="L409" s="21">
        <v>0</v>
      </c>
      <c r="M409" s="21">
        <v>0</v>
      </c>
      <c r="N409" s="22">
        <f t="shared" si="62"/>
        <v>0</v>
      </c>
      <c r="O409" s="22">
        <f t="shared" si="63"/>
        <v>0</v>
      </c>
    </row>
    <row r="410" spans="1:15" ht="67.5" x14ac:dyDescent="0.25">
      <c r="A410" s="18" t="s">
        <v>94</v>
      </c>
      <c r="B410" s="19" t="s">
        <v>50</v>
      </c>
      <c r="C410" s="20" t="s">
        <v>19</v>
      </c>
      <c r="D410" s="18" t="s">
        <v>51</v>
      </c>
      <c r="E410" s="21">
        <v>259784402</v>
      </c>
      <c r="F410" s="21">
        <v>0</v>
      </c>
      <c r="G410" s="21">
        <f t="shared" si="64"/>
        <v>259784402</v>
      </c>
      <c r="H410" s="21">
        <v>248799132</v>
      </c>
      <c r="I410" s="21">
        <f t="shared" si="67"/>
        <v>0</v>
      </c>
      <c r="J410" s="48">
        <f t="shared" si="66"/>
        <v>10985270</v>
      </c>
      <c r="K410" s="21">
        <v>248799132</v>
      </c>
      <c r="L410" s="21">
        <v>248799132</v>
      </c>
      <c r="M410" s="21">
        <v>151526811</v>
      </c>
      <c r="N410" s="22">
        <f t="shared" si="62"/>
        <v>0.95771389692595943</v>
      </c>
      <c r="O410" s="22">
        <f t="shared" si="63"/>
        <v>0.95771389692595943</v>
      </c>
    </row>
    <row r="411" spans="1:15" ht="45" x14ac:dyDescent="0.25">
      <c r="A411" s="18" t="s">
        <v>94</v>
      </c>
      <c r="B411" s="19" t="s">
        <v>52</v>
      </c>
      <c r="C411" s="20" t="s">
        <v>19</v>
      </c>
      <c r="D411" s="18" t="s">
        <v>53</v>
      </c>
      <c r="E411" s="21">
        <v>68245226</v>
      </c>
      <c r="F411" s="21">
        <v>0</v>
      </c>
      <c r="G411" s="21">
        <f t="shared" si="64"/>
        <v>68245226</v>
      </c>
      <c r="H411" s="21">
        <v>68245226</v>
      </c>
      <c r="I411" s="21">
        <f t="shared" si="67"/>
        <v>0</v>
      </c>
      <c r="J411" s="48">
        <f t="shared" si="66"/>
        <v>0</v>
      </c>
      <c r="K411" s="21">
        <v>68245226</v>
      </c>
      <c r="L411" s="21">
        <v>68245226</v>
      </c>
      <c r="M411" s="21">
        <v>65889724</v>
      </c>
      <c r="N411" s="22">
        <f t="shared" si="62"/>
        <v>1</v>
      </c>
      <c r="O411" s="22">
        <f t="shared" si="63"/>
        <v>1</v>
      </c>
    </row>
    <row r="412" spans="1:15" ht="56.25" x14ac:dyDescent="0.25">
      <c r="A412" s="18" t="s">
        <v>94</v>
      </c>
      <c r="B412" s="19" t="s">
        <v>54</v>
      </c>
      <c r="C412" s="20" t="s">
        <v>19</v>
      </c>
      <c r="D412" s="18" t="s">
        <v>55</v>
      </c>
      <c r="E412" s="21">
        <v>565817741</v>
      </c>
      <c r="F412" s="21">
        <v>0</v>
      </c>
      <c r="G412" s="21">
        <f t="shared" si="64"/>
        <v>565817741</v>
      </c>
      <c r="H412" s="21">
        <v>562041923</v>
      </c>
      <c r="I412" s="21">
        <f t="shared" si="67"/>
        <v>0</v>
      </c>
      <c r="J412" s="48">
        <f t="shared" si="66"/>
        <v>3775818</v>
      </c>
      <c r="K412" s="21">
        <v>562041923</v>
      </c>
      <c r="L412" s="21">
        <v>562041923</v>
      </c>
      <c r="M412" s="21">
        <v>546848871</v>
      </c>
      <c r="N412" s="22">
        <f t="shared" si="62"/>
        <v>0.99332679460823059</v>
      </c>
      <c r="O412" s="22">
        <f t="shared" si="63"/>
        <v>0.99332679460823059</v>
      </c>
    </row>
    <row r="413" spans="1:15" ht="22.5" x14ac:dyDescent="0.25">
      <c r="A413" s="18" t="s">
        <v>94</v>
      </c>
      <c r="B413" s="19" t="s">
        <v>59</v>
      </c>
      <c r="C413" s="20" t="s">
        <v>60</v>
      </c>
      <c r="D413" s="18" t="s">
        <v>61</v>
      </c>
      <c r="E413" s="21">
        <v>30087975</v>
      </c>
      <c r="F413" s="21">
        <v>0</v>
      </c>
      <c r="G413" s="21">
        <f t="shared" si="64"/>
        <v>30087975</v>
      </c>
      <c r="H413" s="21">
        <v>30087975</v>
      </c>
      <c r="I413" s="21">
        <f t="shared" si="67"/>
        <v>0</v>
      </c>
      <c r="J413" s="48">
        <f t="shared" si="66"/>
        <v>0</v>
      </c>
      <c r="K413" s="21">
        <v>30087975</v>
      </c>
      <c r="L413" s="21">
        <v>30087975</v>
      </c>
      <c r="M413" s="21">
        <v>30087975</v>
      </c>
      <c r="N413" s="22">
        <f t="shared" si="62"/>
        <v>1</v>
      </c>
      <c r="O413" s="22">
        <f t="shared" si="63"/>
        <v>1</v>
      </c>
    </row>
    <row r="414" spans="1:15" ht="22.5" x14ac:dyDescent="0.25">
      <c r="A414" s="18" t="s">
        <v>94</v>
      </c>
      <c r="B414" s="19" t="s">
        <v>59</v>
      </c>
      <c r="C414" s="20" t="s">
        <v>42</v>
      </c>
      <c r="D414" s="18" t="s">
        <v>61</v>
      </c>
      <c r="E414" s="21">
        <v>35801500</v>
      </c>
      <c r="F414" s="21">
        <v>0</v>
      </c>
      <c r="G414" s="21">
        <f t="shared" si="64"/>
        <v>35801500</v>
      </c>
      <c r="H414" s="21">
        <v>35801500</v>
      </c>
      <c r="I414" s="21">
        <f t="shared" si="67"/>
        <v>0</v>
      </c>
      <c r="J414" s="48">
        <f t="shared" si="66"/>
        <v>0</v>
      </c>
      <c r="K414" s="21">
        <v>35801500</v>
      </c>
      <c r="L414" s="21">
        <v>35801500</v>
      </c>
      <c r="M414" s="21">
        <v>34315400</v>
      </c>
      <c r="N414" s="22">
        <f t="shared" si="62"/>
        <v>1</v>
      </c>
      <c r="O414" s="22">
        <f t="shared" si="63"/>
        <v>1</v>
      </c>
    </row>
    <row r="415" spans="1:15" ht="22.5" x14ac:dyDescent="0.25">
      <c r="A415" s="18" t="s">
        <v>94</v>
      </c>
      <c r="B415" s="19" t="s">
        <v>59</v>
      </c>
      <c r="C415" s="20" t="s">
        <v>57</v>
      </c>
      <c r="D415" s="18" t="s">
        <v>61</v>
      </c>
      <c r="E415" s="21">
        <v>22570943450</v>
      </c>
      <c r="F415" s="21">
        <v>0</v>
      </c>
      <c r="G415" s="21">
        <f t="shared" si="64"/>
        <v>22570943450</v>
      </c>
      <c r="H415" s="21">
        <v>22523384509</v>
      </c>
      <c r="I415" s="21">
        <f t="shared" si="67"/>
        <v>0</v>
      </c>
      <c r="J415" s="48">
        <f t="shared" si="66"/>
        <v>47558941</v>
      </c>
      <c r="K415" s="21">
        <v>22523384509</v>
      </c>
      <c r="L415" s="21">
        <v>22523384509</v>
      </c>
      <c r="M415" s="21">
        <v>22510912176</v>
      </c>
      <c r="N415" s="22">
        <f t="shared" si="62"/>
        <v>0.99789291302309302</v>
      </c>
      <c r="O415" s="22">
        <f t="shared" si="63"/>
        <v>0.99789291302309302</v>
      </c>
    </row>
    <row r="416" spans="1:15" ht="22.5" x14ac:dyDescent="0.25">
      <c r="A416" s="18" t="s">
        <v>94</v>
      </c>
      <c r="B416" s="19" t="s">
        <v>59</v>
      </c>
      <c r="C416" s="20" t="s">
        <v>63</v>
      </c>
      <c r="D416" s="18" t="s">
        <v>61</v>
      </c>
      <c r="E416" s="21">
        <v>5344827609</v>
      </c>
      <c r="F416" s="21">
        <v>0</v>
      </c>
      <c r="G416" s="21">
        <f t="shared" si="64"/>
        <v>5344827609</v>
      </c>
      <c r="H416" s="21">
        <v>5344827519</v>
      </c>
      <c r="I416" s="21">
        <f t="shared" si="67"/>
        <v>0</v>
      </c>
      <c r="J416" s="48">
        <f t="shared" si="66"/>
        <v>90</v>
      </c>
      <c r="K416" s="21">
        <v>5344827519</v>
      </c>
      <c r="L416" s="21">
        <v>5344827519</v>
      </c>
      <c r="M416" s="21">
        <v>5324479088</v>
      </c>
      <c r="N416" s="22">
        <f t="shared" si="62"/>
        <v>0.99999998316129035</v>
      </c>
      <c r="O416" s="22">
        <f t="shared" si="63"/>
        <v>0.99999998316129035</v>
      </c>
    </row>
    <row r="417" spans="1:15" ht="22.5" x14ac:dyDescent="0.25">
      <c r="A417" s="18" t="s">
        <v>94</v>
      </c>
      <c r="B417" s="19" t="s">
        <v>59</v>
      </c>
      <c r="C417" s="20" t="s">
        <v>19</v>
      </c>
      <c r="D417" s="18" t="s">
        <v>61</v>
      </c>
      <c r="E417" s="21">
        <v>30987599</v>
      </c>
      <c r="F417" s="21">
        <v>0</v>
      </c>
      <c r="G417" s="21">
        <f t="shared" si="64"/>
        <v>30987599</v>
      </c>
      <c r="H417" s="21">
        <v>30709295</v>
      </c>
      <c r="I417" s="21">
        <f t="shared" si="67"/>
        <v>0</v>
      </c>
      <c r="J417" s="48">
        <f t="shared" si="66"/>
        <v>278304</v>
      </c>
      <c r="K417" s="21">
        <v>30709295</v>
      </c>
      <c r="L417" s="21">
        <v>30709295</v>
      </c>
      <c r="M417" s="21">
        <v>28882125</v>
      </c>
      <c r="N417" s="22">
        <f t="shared" si="62"/>
        <v>0.99101885886673569</v>
      </c>
      <c r="O417" s="22">
        <f t="shared" si="63"/>
        <v>0.99101885886673569</v>
      </c>
    </row>
    <row r="418" spans="1:15" ht="33.75" x14ac:dyDescent="0.25">
      <c r="A418" s="18" t="s">
        <v>94</v>
      </c>
      <c r="B418" s="19" t="s">
        <v>64</v>
      </c>
      <c r="C418" s="20" t="s">
        <v>57</v>
      </c>
      <c r="D418" s="18" t="s">
        <v>65</v>
      </c>
      <c r="E418" s="21">
        <v>1124894915</v>
      </c>
      <c r="F418" s="21">
        <v>0</v>
      </c>
      <c r="G418" s="21">
        <f t="shared" si="64"/>
        <v>1124894915</v>
      </c>
      <c r="H418" s="21">
        <v>1124849628</v>
      </c>
      <c r="I418" s="21">
        <f t="shared" si="67"/>
        <v>0</v>
      </c>
      <c r="J418" s="48">
        <f t="shared" si="66"/>
        <v>45287</v>
      </c>
      <c r="K418" s="21">
        <v>1124849628</v>
      </c>
      <c r="L418" s="21">
        <v>1124849628</v>
      </c>
      <c r="M418" s="21">
        <v>1123829131</v>
      </c>
      <c r="N418" s="22">
        <f t="shared" si="62"/>
        <v>0.9999597411283524</v>
      </c>
      <c r="O418" s="22">
        <f t="shared" si="63"/>
        <v>0.9999597411283524</v>
      </c>
    </row>
    <row r="419" spans="1:15" ht="56.25" x14ac:dyDescent="0.25">
      <c r="A419" s="18" t="s">
        <v>94</v>
      </c>
      <c r="B419" s="19" t="s">
        <v>66</v>
      </c>
      <c r="C419" s="20" t="s">
        <v>57</v>
      </c>
      <c r="D419" s="18" t="s">
        <v>67</v>
      </c>
      <c r="E419" s="21">
        <v>16938998593</v>
      </c>
      <c r="F419" s="21">
        <v>0</v>
      </c>
      <c r="G419" s="21">
        <f t="shared" si="64"/>
        <v>16938998593</v>
      </c>
      <c r="H419" s="21">
        <v>16843703955</v>
      </c>
      <c r="I419" s="21">
        <f t="shared" si="67"/>
        <v>0</v>
      </c>
      <c r="J419" s="48">
        <f t="shared" si="66"/>
        <v>95294638</v>
      </c>
      <c r="K419" s="21">
        <v>16843703955</v>
      </c>
      <c r="L419" s="21">
        <v>16832942331</v>
      </c>
      <c r="M419" s="21">
        <v>16442693755</v>
      </c>
      <c r="N419" s="22">
        <f t="shared" si="62"/>
        <v>0.99437424606438185</v>
      </c>
      <c r="O419" s="22">
        <f t="shared" si="63"/>
        <v>0.99373892964110477</v>
      </c>
    </row>
    <row r="420" spans="1:15" ht="56.25" x14ac:dyDescent="0.25">
      <c r="A420" s="18" t="s">
        <v>94</v>
      </c>
      <c r="B420" s="19" t="s">
        <v>66</v>
      </c>
      <c r="C420" s="20" t="s">
        <v>19</v>
      </c>
      <c r="D420" s="18" t="s">
        <v>67</v>
      </c>
      <c r="E420" s="21">
        <v>3084845087</v>
      </c>
      <c r="F420" s="21">
        <v>0</v>
      </c>
      <c r="G420" s="21">
        <f t="shared" si="64"/>
        <v>3084845087</v>
      </c>
      <c r="H420" s="21">
        <v>3050987513</v>
      </c>
      <c r="I420" s="21">
        <f t="shared" si="67"/>
        <v>0</v>
      </c>
      <c r="J420" s="48">
        <f t="shared" si="66"/>
        <v>33857574</v>
      </c>
      <c r="K420" s="21">
        <v>3050987513</v>
      </c>
      <c r="L420" s="21">
        <v>3050987513</v>
      </c>
      <c r="M420" s="21">
        <v>2398323308</v>
      </c>
      <c r="N420" s="22">
        <f t="shared" si="62"/>
        <v>0.98902454643745941</v>
      </c>
      <c r="O420" s="22">
        <f t="shared" si="63"/>
        <v>0.98902454643745941</v>
      </c>
    </row>
    <row r="421" spans="1:15" ht="56.25" x14ac:dyDescent="0.25">
      <c r="A421" s="18" t="s">
        <v>94</v>
      </c>
      <c r="B421" s="19" t="s">
        <v>68</v>
      </c>
      <c r="C421" s="20" t="s">
        <v>57</v>
      </c>
      <c r="D421" s="18" t="s">
        <v>69</v>
      </c>
      <c r="E421" s="21">
        <v>331087494</v>
      </c>
      <c r="F421" s="21">
        <v>0</v>
      </c>
      <c r="G421" s="21">
        <f t="shared" si="64"/>
        <v>331087494</v>
      </c>
      <c r="H421" s="21">
        <v>312141042</v>
      </c>
      <c r="I421" s="21">
        <f t="shared" si="67"/>
        <v>0</v>
      </c>
      <c r="J421" s="48">
        <f t="shared" si="66"/>
        <v>18946452</v>
      </c>
      <c r="K421" s="21">
        <v>312141042</v>
      </c>
      <c r="L421" s="21">
        <v>312141042</v>
      </c>
      <c r="M421" s="21">
        <v>289113784</v>
      </c>
      <c r="N421" s="22">
        <f t="shared" si="62"/>
        <v>0.94277509013976835</v>
      </c>
      <c r="O421" s="22">
        <f t="shared" si="63"/>
        <v>0.94277509013976835</v>
      </c>
    </row>
    <row r="422" spans="1:15" ht="56.25" x14ac:dyDescent="0.25">
      <c r="A422" s="18" t="s">
        <v>94</v>
      </c>
      <c r="B422" s="19" t="s">
        <v>68</v>
      </c>
      <c r="C422" s="20" t="s">
        <v>19</v>
      </c>
      <c r="D422" s="18" t="s">
        <v>69</v>
      </c>
      <c r="E422" s="21">
        <v>269493035</v>
      </c>
      <c r="F422" s="21">
        <v>0</v>
      </c>
      <c r="G422" s="21">
        <f t="shared" si="64"/>
        <v>269493035</v>
      </c>
      <c r="H422" s="21">
        <v>234527126</v>
      </c>
      <c r="I422" s="21">
        <f t="shared" si="67"/>
        <v>0</v>
      </c>
      <c r="J422" s="48">
        <f t="shared" si="66"/>
        <v>34965909</v>
      </c>
      <c r="K422" s="21">
        <v>234527126</v>
      </c>
      <c r="L422" s="21">
        <v>234527126</v>
      </c>
      <c r="M422" s="21">
        <v>205442718</v>
      </c>
      <c r="N422" s="22">
        <f t="shared" si="62"/>
        <v>0.87025301414561607</v>
      </c>
      <c r="O422" s="22">
        <f t="shared" si="63"/>
        <v>0.87025301414561607</v>
      </c>
    </row>
    <row r="423" spans="1:15" ht="67.5" x14ac:dyDescent="0.25">
      <c r="A423" s="18" t="s">
        <v>94</v>
      </c>
      <c r="B423" s="19" t="s">
        <v>70</v>
      </c>
      <c r="C423" s="20" t="s">
        <v>57</v>
      </c>
      <c r="D423" s="18" t="s">
        <v>71</v>
      </c>
      <c r="E423" s="21">
        <v>29638515</v>
      </c>
      <c r="F423" s="21">
        <v>0</v>
      </c>
      <c r="G423" s="21">
        <f t="shared" si="64"/>
        <v>29638515</v>
      </c>
      <c r="H423" s="21">
        <v>29638515</v>
      </c>
      <c r="I423" s="21">
        <f t="shared" si="67"/>
        <v>0</v>
      </c>
      <c r="J423" s="48">
        <f t="shared" si="66"/>
        <v>0</v>
      </c>
      <c r="K423" s="21">
        <v>29638515</v>
      </c>
      <c r="L423" s="21">
        <v>29638515</v>
      </c>
      <c r="M423" s="21">
        <v>28710795</v>
      </c>
      <c r="N423" s="22">
        <f t="shared" si="62"/>
        <v>1</v>
      </c>
      <c r="O423" s="22">
        <f t="shared" si="63"/>
        <v>1</v>
      </c>
    </row>
    <row r="424" spans="1:15" ht="67.5" x14ac:dyDescent="0.25">
      <c r="A424" s="18" t="s">
        <v>94</v>
      </c>
      <c r="B424" s="19" t="s">
        <v>70</v>
      </c>
      <c r="C424" s="20" t="s">
        <v>19</v>
      </c>
      <c r="D424" s="18" t="s">
        <v>71</v>
      </c>
      <c r="E424" s="21">
        <v>82359476</v>
      </c>
      <c r="F424" s="21">
        <v>0</v>
      </c>
      <c r="G424" s="21">
        <f t="shared" si="64"/>
        <v>82359476</v>
      </c>
      <c r="H424" s="21">
        <v>82277689</v>
      </c>
      <c r="I424" s="21">
        <f t="shared" si="67"/>
        <v>0</v>
      </c>
      <c r="J424" s="48">
        <f t="shared" si="66"/>
        <v>81787</v>
      </c>
      <c r="K424" s="21">
        <v>82277689</v>
      </c>
      <c r="L424" s="21">
        <v>77698264</v>
      </c>
      <c r="M424" s="21">
        <v>75898950</v>
      </c>
      <c r="N424" s="22">
        <f t="shared" si="62"/>
        <v>0.99900695094271852</v>
      </c>
      <c r="O424" s="22">
        <f t="shared" si="63"/>
        <v>0.94340405954015538</v>
      </c>
    </row>
    <row r="425" spans="1:15" ht="67.5" x14ac:dyDescent="0.25">
      <c r="A425" s="23" t="s">
        <v>94</v>
      </c>
      <c r="B425" s="24" t="s">
        <v>72</v>
      </c>
      <c r="C425" s="25" t="s">
        <v>42</v>
      </c>
      <c r="D425" s="23" t="s">
        <v>73</v>
      </c>
      <c r="E425" s="21">
        <v>20808415</v>
      </c>
      <c r="F425" s="21">
        <v>0</v>
      </c>
      <c r="G425" s="21">
        <f t="shared" si="64"/>
        <v>20808415</v>
      </c>
      <c r="H425" s="21">
        <v>20808415</v>
      </c>
      <c r="I425" s="21">
        <f t="shared" si="67"/>
        <v>0</v>
      </c>
      <c r="J425" s="48">
        <f t="shared" si="66"/>
        <v>0</v>
      </c>
      <c r="K425" s="21">
        <v>20808415</v>
      </c>
      <c r="L425" s="21">
        <v>20808415</v>
      </c>
      <c r="M425" s="21">
        <v>20035152</v>
      </c>
      <c r="N425" s="22">
        <f t="shared" si="62"/>
        <v>1</v>
      </c>
      <c r="O425" s="22">
        <f t="shared" si="63"/>
        <v>1</v>
      </c>
    </row>
    <row r="426" spans="1:15" ht="20.100000000000001" customHeight="1" x14ac:dyDescent="0.25">
      <c r="A426" s="61" t="s">
        <v>132</v>
      </c>
      <c r="B426" s="28"/>
      <c r="C426" s="29"/>
      <c r="D426" s="30"/>
      <c r="E426" s="31">
        <f>E407+E408+E409+E410+E411+E412+E413+E414+E415+E416+E417+E418+E419+E420+E421+E422+E423+E424+E425</f>
        <v>50875618928</v>
      </c>
      <c r="F426" s="31">
        <f t="shared" ref="F426:M426" si="68">F407+F408+F409+F410+F411+F412+F413+F414+F415+F416+F417+F418+F419+F420+F421+F422+F423+F424+F425</f>
        <v>0</v>
      </c>
      <c r="G426" s="31">
        <f t="shared" si="68"/>
        <v>50875618928</v>
      </c>
      <c r="H426" s="31">
        <f t="shared" si="68"/>
        <v>50623194231</v>
      </c>
      <c r="I426" s="31">
        <f t="shared" si="68"/>
        <v>0</v>
      </c>
      <c r="J426" s="31">
        <f t="shared" si="68"/>
        <v>252424697</v>
      </c>
      <c r="K426" s="31">
        <f t="shared" si="68"/>
        <v>50623194231</v>
      </c>
      <c r="L426" s="31">
        <f t="shared" si="68"/>
        <v>50607853182</v>
      </c>
      <c r="M426" s="31">
        <f t="shared" si="68"/>
        <v>49350020024</v>
      </c>
      <c r="N426" s="32">
        <f t="shared" si="62"/>
        <v>0.9950383955553006</v>
      </c>
      <c r="O426" s="32">
        <f t="shared" si="63"/>
        <v>0.99473685526304956</v>
      </c>
    </row>
    <row r="427" spans="1:15" ht="22.5" x14ac:dyDescent="0.25">
      <c r="A427" s="13" t="s">
        <v>95</v>
      </c>
      <c r="B427" s="14" t="s">
        <v>29</v>
      </c>
      <c r="C427" s="15" t="s">
        <v>19</v>
      </c>
      <c r="D427" s="13" t="s">
        <v>30</v>
      </c>
      <c r="E427" s="21">
        <v>5566350</v>
      </c>
      <c r="F427" s="21">
        <v>0</v>
      </c>
      <c r="G427" s="21">
        <f t="shared" si="64"/>
        <v>5566350</v>
      </c>
      <c r="H427" s="21">
        <v>3989218</v>
      </c>
      <c r="I427" s="21">
        <f t="shared" si="67"/>
        <v>0</v>
      </c>
      <c r="J427" s="21">
        <f>G427-H427</f>
        <v>1577132</v>
      </c>
      <c r="K427" s="21">
        <v>3989218</v>
      </c>
      <c r="L427" s="21">
        <v>3989218</v>
      </c>
      <c r="M427" s="21">
        <v>2968720</v>
      </c>
      <c r="N427" s="22">
        <f t="shared" si="62"/>
        <v>0.71666675649213574</v>
      </c>
      <c r="O427" s="22">
        <f t="shared" si="63"/>
        <v>0.71666675649213574</v>
      </c>
    </row>
    <row r="428" spans="1:15" ht="22.5" x14ac:dyDescent="0.25">
      <c r="A428" s="18" t="s">
        <v>95</v>
      </c>
      <c r="B428" s="19" t="s">
        <v>33</v>
      </c>
      <c r="C428" s="20" t="s">
        <v>19</v>
      </c>
      <c r="D428" s="18" t="s">
        <v>34</v>
      </c>
      <c r="E428" s="21">
        <v>29097211</v>
      </c>
      <c r="F428" s="21">
        <v>0</v>
      </c>
      <c r="G428" s="21">
        <f t="shared" si="64"/>
        <v>29097211</v>
      </c>
      <c r="H428" s="21">
        <v>29097211</v>
      </c>
      <c r="I428" s="21">
        <f t="shared" si="67"/>
        <v>0</v>
      </c>
      <c r="J428" s="21">
        <f t="shared" ref="J428:J446" si="69">G428-H428</f>
        <v>0</v>
      </c>
      <c r="K428" s="21">
        <v>29097211</v>
      </c>
      <c r="L428" s="21">
        <v>29097211</v>
      </c>
      <c r="M428" s="21">
        <v>29097211</v>
      </c>
      <c r="N428" s="22">
        <f t="shared" si="62"/>
        <v>1</v>
      </c>
      <c r="O428" s="22">
        <f t="shared" si="63"/>
        <v>1</v>
      </c>
    </row>
    <row r="429" spans="1:15" ht="22.5" x14ac:dyDescent="0.25">
      <c r="A429" s="18" t="s">
        <v>95</v>
      </c>
      <c r="B429" s="19" t="s">
        <v>35</v>
      </c>
      <c r="C429" s="20" t="s">
        <v>19</v>
      </c>
      <c r="D429" s="18" t="s">
        <v>36</v>
      </c>
      <c r="E429" s="21">
        <v>84682848</v>
      </c>
      <c r="F429" s="21">
        <v>0</v>
      </c>
      <c r="G429" s="21">
        <f t="shared" si="64"/>
        <v>84682848</v>
      </c>
      <c r="H429" s="21">
        <v>83688129</v>
      </c>
      <c r="I429" s="21">
        <f t="shared" si="67"/>
        <v>0</v>
      </c>
      <c r="J429" s="21">
        <f t="shared" si="69"/>
        <v>994719</v>
      </c>
      <c r="K429" s="21">
        <v>83688129</v>
      </c>
      <c r="L429" s="21">
        <v>83688129</v>
      </c>
      <c r="M429" s="21">
        <v>66163684</v>
      </c>
      <c r="N429" s="22">
        <f t="shared" si="62"/>
        <v>0.98825359534436064</v>
      </c>
      <c r="O429" s="22">
        <f t="shared" si="63"/>
        <v>0.98825359534436064</v>
      </c>
    </row>
    <row r="430" spans="1:15" ht="67.5" x14ac:dyDescent="0.25">
      <c r="A430" s="18" t="s">
        <v>95</v>
      </c>
      <c r="B430" s="19" t="s">
        <v>50</v>
      </c>
      <c r="C430" s="20" t="s">
        <v>19</v>
      </c>
      <c r="D430" s="18" t="s">
        <v>51</v>
      </c>
      <c r="E430" s="21">
        <v>516469661</v>
      </c>
      <c r="F430" s="21">
        <v>0</v>
      </c>
      <c r="G430" s="21">
        <f t="shared" si="64"/>
        <v>516469661</v>
      </c>
      <c r="H430" s="21">
        <v>452119499</v>
      </c>
      <c r="I430" s="21">
        <f t="shared" si="67"/>
        <v>0</v>
      </c>
      <c r="J430" s="21">
        <f t="shared" si="69"/>
        <v>64350162</v>
      </c>
      <c r="K430" s="21">
        <v>452119499</v>
      </c>
      <c r="L430" s="21">
        <v>445510990</v>
      </c>
      <c r="M430" s="21">
        <v>409394549</v>
      </c>
      <c r="N430" s="22">
        <f t="shared" si="62"/>
        <v>0.87540379065944784</v>
      </c>
      <c r="O430" s="22">
        <f t="shared" si="63"/>
        <v>0.86260824912230416</v>
      </c>
    </row>
    <row r="431" spans="1:15" ht="45" x14ac:dyDescent="0.25">
      <c r="A431" s="18" t="s">
        <v>95</v>
      </c>
      <c r="B431" s="19" t="s">
        <v>52</v>
      </c>
      <c r="C431" s="20" t="s">
        <v>19</v>
      </c>
      <c r="D431" s="18" t="s">
        <v>53</v>
      </c>
      <c r="E431" s="21">
        <v>44203848</v>
      </c>
      <c r="F431" s="21">
        <v>0</v>
      </c>
      <c r="G431" s="21">
        <f t="shared" si="64"/>
        <v>44203848</v>
      </c>
      <c r="H431" s="21">
        <v>43897384</v>
      </c>
      <c r="I431" s="21">
        <f t="shared" si="67"/>
        <v>0</v>
      </c>
      <c r="J431" s="21">
        <f t="shared" si="69"/>
        <v>306464</v>
      </c>
      <c r="K431" s="21">
        <v>43897384</v>
      </c>
      <c r="L431" s="21">
        <v>43897384</v>
      </c>
      <c r="M431" s="21">
        <v>42388546</v>
      </c>
      <c r="N431" s="22">
        <f t="shared" si="62"/>
        <v>0.99306702891567267</v>
      </c>
      <c r="O431" s="22">
        <f t="shared" si="63"/>
        <v>0.99306702891567267</v>
      </c>
    </row>
    <row r="432" spans="1:15" ht="56.25" x14ac:dyDescent="0.25">
      <c r="A432" s="18" t="s">
        <v>95</v>
      </c>
      <c r="B432" s="19" t="s">
        <v>54</v>
      </c>
      <c r="C432" s="20" t="s">
        <v>19</v>
      </c>
      <c r="D432" s="18" t="s">
        <v>55</v>
      </c>
      <c r="E432" s="21">
        <v>638219805</v>
      </c>
      <c r="F432" s="21">
        <v>0</v>
      </c>
      <c r="G432" s="21">
        <f t="shared" si="64"/>
        <v>638219805</v>
      </c>
      <c r="H432" s="21">
        <v>622783280</v>
      </c>
      <c r="I432" s="21">
        <f t="shared" si="67"/>
        <v>0</v>
      </c>
      <c r="J432" s="21">
        <f t="shared" si="69"/>
        <v>15436525</v>
      </c>
      <c r="K432" s="21">
        <v>622783280</v>
      </c>
      <c r="L432" s="21">
        <v>622783280</v>
      </c>
      <c r="M432" s="21">
        <v>605789676.5</v>
      </c>
      <c r="N432" s="22">
        <f t="shared" si="62"/>
        <v>0.97581315264887458</v>
      </c>
      <c r="O432" s="22">
        <f t="shared" si="63"/>
        <v>0.97581315264887458</v>
      </c>
    </row>
    <row r="433" spans="1:15" ht="22.5" x14ac:dyDescent="0.25">
      <c r="A433" s="18" t="s">
        <v>95</v>
      </c>
      <c r="B433" s="19" t="s">
        <v>59</v>
      </c>
      <c r="C433" s="20" t="s">
        <v>60</v>
      </c>
      <c r="D433" s="18" t="s">
        <v>61</v>
      </c>
      <c r="E433" s="21">
        <v>1633530611</v>
      </c>
      <c r="F433" s="21">
        <v>0</v>
      </c>
      <c r="G433" s="21">
        <f t="shared" si="64"/>
        <v>1633530611</v>
      </c>
      <c r="H433" s="21">
        <v>1575161210</v>
      </c>
      <c r="I433" s="21">
        <f t="shared" si="67"/>
        <v>0</v>
      </c>
      <c r="J433" s="21">
        <f t="shared" si="69"/>
        <v>58369401</v>
      </c>
      <c r="K433" s="21">
        <v>1575161210</v>
      </c>
      <c r="L433" s="21">
        <v>1575161210</v>
      </c>
      <c r="M433" s="21">
        <v>1575161210</v>
      </c>
      <c r="N433" s="22">
        <f t="shared" si="62"/>
        <v>0.96426794783829128</v>
      </c>
      <c r="O433" s="22">
        <f t="shared" si="63"/>
        <v>0.96426794783829128</v>
      </c>
    </row>
    <row r="434" spans="1:15" ht="22.5" x14ac:dyDescent="0.25">
      <c r="A434" s="18" t="s">
        <v>95</v>
      </c>
      <c r="B434" s="19" t="s">
        <v>59</v>
      </c>
      <c r="C434" s="20" t="s">
        <v>42</v>
      </c>
      <c r="D434" s="18" t="s">
        <v>61</v>
      </c>
      <c r="E434" s="21">
        <v>1044944594</v>
      </c>
      <c r="F434" s="21">
        <v>0</v>
      </c>
      <c r="G434" s="21">
        <f t="shared" si="64"/>
        <v>1044944594</v>
      </c>
      <c r="H434" s="21">
        <v>1016278812</v>
      </c>
      <c r="I434" s="21">
        <f t="shared" si="67"/>
        <v>0</v>
      </c>
      <c r="J434" s="21">
        <f t="shared" si="69"/>
        <v>28665782</v>
      </c>
      <c r="K434" s="21">
        <v>1016278812</v>
      </c>
      <c r="L434" s="21">
        <v>1016278812</v>
      </c>
      <c r="M434" s="21">
        <v>1016278812</v>
      </c>
      <c r="N434" s="22">
        <f t="shared" si="62"/>
        <v>0.97256717517407432</v>
      </c>
      <c r="O434" s="22">
        <f t="shared" si="63"/>
        <v>0.97256717517407432</v>
      </c>
    </row>
    <row r="435" spans="1:15" ht="22.5" x14ac:dyDescent="0.25">
      <c r="A435" s="18" t="s">
        <v>95</v>
      </c>
      <c r="B435" s="19" t="s">
        <v>59</v>
      </c>
      <c r="C435" s="20" t="s">
        <v>57</v>
      </c>
      <c r="D435" s="18" t="s">
        <v>61</v>
      </c>
      <c r="E435" s="21">
        <v>35728109699</v>
      </c>
      <c r="F435" s="21">
        <v>0</v>
      </c>
      <c r="G435" s="21">
        <f t="shared" si="64"/>
        <v>35728109699</v>
      </c>
      <c r="H435" s="21">
        <v>35230469432.5</v>
      </c>
      <c r="I435" s="21">
        <f t="shared" si="67"/>
        <v>0</v>
      </c>
      <c r="J435" s="21">
        <f t="shared" si="69"/>
        <v>497640266.5</v>
      </c>
      <c r="K435" s="21">
        <v>35230469432.5</v>
      </c>
      <c r="L435" s="21">
        <v>35208579948.5</v>
      </c>
      <c r="M435" s="21">
        <v>35198472441</v>
      </c>
      <c r="N435" s="22">
        <f t="shared" si="62"/>
        <v>0.9860714638783723</v>
      </c>
      <c r="O435" s="22">
        <f t="shared" si="63"/>
        <v>0.98545879547289505</v>
      </c>
    </row>
    <row r="436" spans="1:15" ht="22.5" x14ac:dyDescent="0.25">
      <c r="A436" s="18" t="s">
        <v>95</v>
      </c>
      <c r="B436" s="19" t="s">
        <v>59</v>
      </c>
      <c r="C436" s="20" t="s">
        <v>62</v>
      </c>
      <c r="D436" s="18" t="s">
        <v>61</v>
      </c>
      <c r="E436" s="21">
        <v>210672389</v>
      </c>
      <c r="F436" s="21">
        <v>0</v>
      </c>
      <c r="G436" s="21">
        <f t="shared" si="64"/>
        <v>210672389</v>
      </c>
      <c r="H436" s="21">
        <v>194750705</v>
      </c>
      <c r="I436" s="21">
        <f t="shared" si="67"/>
        <v>0</v>
      </c>
      <c r="J436" s="21">
        <f t="shared" si="69"/>
        <v>15921684</v>
      </c>
      <c r="K436" s="21">
        <v>194750705</v>
      </c>
      <c r="L436" s="21">
        <v>194750705</v>
      </c>
      <c r="M436" s="21">
        <v>194750705</v>
      </c>
      <c r="N436" s="22">
        <f t="shared" si="62"/>
        <v>0.9244244389330013</v>
      </c>
      <c r="O436" s="22">
        <f t="shared" si="63"/>
        <v>0.9244244389330013</v>
      </c>
    </row>
    <row r="437" spans="1:15" ht="22.5" x14ac:dyDescent="0.25">
      <c r="A437" s="18" t="s">
        <v>95</v>
      </c>
      <c r="B437" s="19" t="s">
        <v>59</v>
      </c>
      <c r="C437" s="20" t="s">
        <v>63</v>
      </c>
      <c r="D437" s="18" t="s">
        <v>61</v>
      </c>
      <c r="E437" s="21">
        <v>9867744665</v>
      </c>
      <c r="F437" s="21">
        <v>0</v>
      </c>
      <c r="G437" s="21">
        <f t="shared" si="64"/>
        <v>9867744665</v>
      </c>
      <c r="H437" s="21">
        <v>9818468885.5</v>
      </c>
      <c r="I437" s="21">
        <f t="shared" si="67"/>
        <v>0</v>
      </c>
      <c r="J437" s="21">
        <f t="shared" si="69"/>
        <v>49275779.5</v>
      </c>
      <c r="K437" s="21">
        <v>9818468885.5</v>
      </c>
      <c r="L437" s="21">
        <v>9818468885.5</v>
      </c>
      <c r="M437" s="21">
        <v>9812124141.5</v>
      </c>
      <c r="N437" s="22">
        <f t="shared" si="62"/>
        <v>0.99500637874480313</v>
      </c>
      <c r="O437" s="22">
        <f t="shared" si="63"/>
        <v>0.99500637874480313</v>
      </c>
    </row>
    <row r="438" spans="1:15" ht="22.5" x14ac:dyDescent="0.25">
      <c r="A438" s="18" t="s">
        <v>95</v>
      </c>
      <c r="B438" s="19" t="s">
        <v>59</v>
      </c>
      <c r="C438" s="20" t="s">
        <v>19</v>
      </c>
      <c r="D438" s="18" t="s">
        <v>61</v>
      </c>
      <c r="E438" s="21">
        <v>434703635</v>
      </c>
      <c r="F438" s="21">
        <v>0</v>
      </c>
      <c r="G438" s="21">
        <f t="shared" si="64"/>
        <v>434703635</v>
      </c>
      <c r="H438" s="21">
        <v>371239357</v>
      </c>
      <c r="I438" s="21">
        <f t="shared" si="67"/>
        <v>0</v>
      </c>
      <c r="J438" s="21">
        <f t="shared" si="69"/>
        <v>63464278</v>
      </c>
      <c r="K438" s="21">
        <v>371239357</v>
      </c>
      <c r="L438" s="21">
        <v>371239357</v>
      </c>
      <c r="M438" s="21">
        <v>365013005</v>
      </c>
      <c r="N438" s="22">
        <f t="shared" si="62"/>
        <v>0.85400564225785691</v>
      </c>
      <c r="O438" s="22">
        <f t="shared" si="63"/>
        <v>0.85400564225785691</v>
      </c>
    </row>
    <row r="439" spans="1:15" ht="33.75" x14ac:dyDescent="0.25">
      <c r="A439" s="18" t="s">
        <v>95</v>
      </c>
      <c r="B439" s="19" t="s">
        <v>64</v>
      </c>
      <c r="C439" s="20" t="s">
        <v>57</v>
      </c>
      <c r="D439" s="18" t="s">
        <v>65</v>
      </c>
      <c r="E439" s="21">
        <v>953871464</v>
      </c>
      <c r="F439" s="21">
        <v>0</v>
      </c>
      <c r="G439" s="21">
        <f t="shared" si="64"/>
        <v>953871464</v>
      </c>
      <c r="H439" s="21">
        <v>949261467</v>
      </c>
      <c r="I439" s="21">
        <f t="shared" si="67"/>
        <v>0</v>
      </c>
      <c r="J439" s="21">
        <f t="shared" si="69"/>
        <v>4609997</v>
      </c>
      <c r="K439" s="21">
        <v>949261467</v>
      </c>
      <c r="L439" s="21">
        <v>949261467</v>
      </c>
      <c r="M439" s="21">
        <v>925406307</v>
      </c>
      <c r="N439" s="22">
        <f t="shared" si="62"/>
        <v>0.99516706687013334</v>
      </c>
      <c r="O439" s="22">
        <f t="shared" si="63"/>
        <v>0.99516706687013334</v>
      </c>
    </row>
    <row r="440" spans="1:15" ht="56.25" x14ac:dyDescent="0.25">
      <c r="A440" s="18" t="s">
        <v>95</v>
      </c>
      <c r="B440" s="19" t="s">
        <v>66</v>
      </c>
      <c r="C440" s="20" t="s">
        <v>57</v>
      </c>
      <c r="D440" s="18" t="s">
        <v>67</v>
      </c>
      <c r="E440" s="21">
        <v>15287840127</v>
      </c>
      <c r="F440" s="21">
        <v>0</v>
      </c>
      <c r="G440" s="21">
        <f t="shared" si="64"/>
        <v>15287840127</v>
      </c>
      <c r="H440" s="21">
        <v>15079857072</v>
      </c>
      <c r="I440" s="21">
        <f t="shared" si="67"/>
        <v>0</v>
      </c>
      <c r="J440" s="21">
        <f t="shared" si="69"/>
        <v>207983055</v>
      </c>
      <c r="K440" s="21">
        <v>15079857072</v>
      </c>
      <c r="L440" s="21">
        <v>15079857072</v>
      </c>
      <c r="M440" s="21">
        <v>14764973960.5</v>
      </c>
      <c r="N440" s="22">
        <f t="shared" si="62"/>
        <v>0.98639552394110408</v>
      </c>
      <c r="O440" s="22">
        <f t="shared" si="63"/>
        <v>0.98639552394110408</v>
      </c>
    </row>
    <row r="441" spans="1:15" ht="56.25" x14ac:dyDescent="0.25">
      <c r="A441" s="18" t="s">
        <v>95</v>
      </c>
      <c r="B441" s="19" t="s">
        <v>66</v>
      </c>
      <c r="C441" s="20" t="s">
        <v>19</v>
      </c>
      <c r="D441" s="18" t="s">
        <v>67</v>
      </c>
      <c r="E441" s="21">
        <v>1773029891</v>
      </c>
      <c r="F441" s="21">
        <v>0</v>
      </c>
      <c r="G441" s="21">
        <f t="shared" si="64"/>
        <v>1773029891</v>
      </c>
      <c r="H441" s="21">
        <v>1702115764</v>
      </c>
      <c r="I441" s="21">
        <f t="shared" si="67"/>
        <v>0</v>
      </c>
      <c r="J441" s="21">
        <f t="shared" si="69"/>
        <v>70914127</v>
      </c>
      <c r="K441" s="21">
        <v>1702115764</v>
      </c>
      <c r="L441" s="21">
        <v>1702115764</v>
      </c>
      <c r="M441" s="21">
        <v>1188753698.5</v>
      </c>
      <c r="N441" s="22">
        <f t="shared" si="62"/>
        <v>0.96000398675737841</v>
      </c>
      <c r="O441" s="22">
        <f t="shared" si="63"/>
        <v>0.96000398675737841</v>
      </c>
    </row>
    <row r="442" spans="1:15" ht="56.25" x14ac:dyDescent="0.25">
      <c r="A442" s="18" t="s">
        <v>95</v>
      </c>
      <c r="B442" s="19" t="s">
        <v>68</v>
      </c>
      <c r="C442" s="20" t="s">
        <v>57</v>
      </c>
      <c r="D442" s="18" t="s">
        <v>69</v>
      </c>
      <c r="E442" s="21">
        <v>606477275</v>
      </c>
      <c r="F442" s="21">
        <v>0</v>
      </c>
      <c r="G442" s="21">
        <f t="shared" si="64"/>
        <v>606477275</v>
      </c>
      <c r="H442" s="21">
        <v>606323952</v>
      </c>
      <c r="I442" s="21">
        <f t="shared" si="67"/>
        <v>0</v>
      </c>
      <c r="J442" s="21">
        <f t="shared" si="69"/>
        <v>153323</v>
      </c>
      <c r="K442" s="21">
        <v>606323952</v>
      </c>
      <c r="L442" s="21">
        <v>598688036</v>
      </c>
      <c r="M442" s="21">
        <v>595557960</v>
      </c>
      <c r="N442" s="22">
        <f t="shared" si="62"/>
        <v>0.99974719085723374</v>
      </c>
      <c r="O442" s="22">
        <f t="shared" si="63"/>
        <v>0.98715658554560015</v>
      </c>
    </row>
    <row r="443" spans="1:15" ht="56.25" x14ac:dyDescent="0.25">
      <c r="A443" s="18" t="s">
        <v>95</v>
      </c>
      <c r="B443" s="19" t="s">
        <v>68</v>
      </c>
      <c r="C443" s="20" t="s">
        <v>19</v>
      </c>
      <c r="D443" s="18" t="s">
        <v>69</v>
      </c>
      <c r="E443" s="21">
        <v>192822171</v>
      </c>
      <c r="F443" s="21">
        <v>0</v>
      </c>
      <c r="G443" s="21">
        <f t="shared" si="64"/>
        <v>192822171</v>
      </c>
      <c r="H443" s="21">
        <v>192822171</v>
      </c>
      <c r="I443" s="21">
        <f t="shared" si="67"/>
        <v>0</v>
      </c>
      <c r="J443" s="21">
        <f t="shared" si="69"/>
        <v>0</v>
      </c>
      <c r="K443" s="21">
        <v>192822171</v>
      </c>
      <c r="L443" s="21">
        <v>184957479</v>
      </c>
      <c r="M443" s="21">
        <v>184669785</v>
      </c>
      <c r="N443" s="22">
        <f t="shared" si="62"/>
        <v>1</v>
      </c>
      <c r="O443" s="22">
        <f t="shared" si="63"/>
        <v>0.95921271937136321</v>
      </c>
    </row>
    <row r="444" spans="1:15" ht="67.5" x14ac:dyDescent="0.25">
      <c r="A444" s="18" t="s">
        <v>95</v>
      </c>
      <c r="B444" s="19" t="s">
        <v>70</v>
      </c>
      <c r="C444" s="20" t="s">
        <v>57</v>
      </c>
      <c r="D444" s="18" t="s">
        <v>71</v>
      </c>
      <c r="E444" s="21">
        <v>160477572</v>
      </c>
      <c r="F444" s="21">
        <v>0</v>
      </c>
      <c r="G444" s="21">
        <f t="shared" si="64"/>
        <v>160477572</v>
      </c>
      <c r="H444" s="21">
        <v>155482692</v>
      </c>
      <c r="I444" s="21">
        <f t="shared" si="67"/>
        <v>0</v>
      </c>
      <c r="J444" s="21">
        <f t="shared" si="69"/>
        <v>4994880</v>
      </c>
      <c r="K444" s="21">
        <v>155482692</v>
      </c>
      <c r="L444" s="21">
        <v>152796076</v>
      </c>
      <c r="M444" s="21">
        <v>58049844</v>
      </c>
      <c r="N444" s="22">
        <f t="shared" si="62"/>
        <v>0.96887490296774925</v>
      </c>
      <c r="O444" s="22">
        <f t="shared" si="63"/>
        <v>0.95213352305704124</v>
      </c>
    </row>
    <row r="445" spans="1:15" ht="67.5" x14ac:dyDescent="0.25">
      <c r="A445" s="18" t="s">
        <v>95</v>
      </c>
      <c r="B445" s="19" t="s">
        <v>70</v>
      </c>
      <c r="C445" s="20" t="s">
        <v>19</v>
      </c>
      <c r="D445" s="18" t="s">
        <v>71</v>
      </c>
      <c r="E445" s="21">
        <v>996326952</v>
      </c>
      <c r="F445" s="21">
        <v>0</v>
      </c>
      <c r="G445" s="21">
        <f t="shared" si="64"/>
        <v>996326952</v>
      </c>
      <c r="H445" s="21">
        <v>966097121</v>
      </c>
      <c r="I445" s="21">
        <f t="shared" si="67"/>
        <v>0</v>
      </c>
      <c r="J445" s="21">
        <f t="shared" si="69"/>
        <v>30229831</v>
      </c>
      <c r="K445" s="21">
        <v>966097121</v>
      </c>
      <c r="L445" s="21">
        <v>966097121</v>
      </c>
      <c r="M445" s="21">
        <v>962011207</v>
      </c>
      <c r="N445" s="22">
        <f t="shared" si="62"/>
        <v>0.9696587240370067</v>
      </c>
      <c r="O445" s="22">
        <f t="shared" si="63"/>
        <v>0.9696587240370067</v>
      </c>
    </row>
    <row r="446" spans="1:15" ht="67.5" x14ac:dyDescent="0.25">
      <c r="A446" s="23" t="s">
        <v>95</v>
      </c>
      <c r="B446" s="24" t="s">
        <v>72</v>
      </c>
      <c r="C446" s="25" t="s">
        <v>42</v>
      </c>
      <c r="D446" s="23" t="s">
        <v>73</v>
      </c>
      <c r="E446" s="21">
        <v>21792618</v>
      </c>
      <c r="F446" s="21">
        <v>0</v>
      </c>
      <c r="G446" s="21">
        <f t="shared" si="64"/>
        <v>21792618</v>
      </c>
      <c r="H446" s="21">
        <v>21792618</v>
      </c>
      <c r="I446" s="21">
        <f t="shared" si="67"/>
        <v>0</v>
      </c>
      <c r="J446" s="21">
        <f t="shared" si="69"/>
        <v>0</v>
      </c>
      <c r="K446" s="21">
        <v>21792618</v>
      </c>
      <c r="L446" s="21">
        <v>21792618</v>
      </c>
      <c r="M446" s="21">
        <v>21089630</v>
      </c>
      <c r="N446" s="22">
        <f t="shared" si="62"/>
        <v>1</v>
      </c>
      <c r="O446" s="22">
        <f t="shared" si="63"/>
        <v>1</v>
      </c>
    </row>
    <row r="447" spans="1:15" ht="20.100000000000001" customHeight="1" x14ac:dyDescent="0.25">
      <c r="A447" s="61" t="s">
        <v>133</v>
      </c>
      <c r="B447" s="28"/>
      <c r="C447" s="29"/>
      <c r="D447" s="30"/>
      <c r="E447" s="31">
        <f>E427+E428+E429+E430+E431+E432+E433+E434+E435+E436+E437+E438+E439+E440+E441+E442+E443+E444+E445+E446</f>
        <v>70230583386</v>
      </c>
      <c r="F447" s="31">
        <f t="shared" ref="F447:M447" si="70">F427+F428+F429+F430+F431+F432+F433+F434+F435+F436+F437+F438+F439+F440+F441+F442+F443+F444+F445+F446</f>
        <v>0</v>
      </c>
      <c r="G447" s="31">
        <f t="shared" si="70"/>
        <v>70230583386</v>
      </c>
      <c r="H447" s="31">
        <f t="shared" si="70"/>
        <v>69115695980</v>
      </c>
      <c r="I447" s="31">
        <f t="shared" si="70"/>
        <v>0</v>
      </c>
      <c r="J447" s="31">
        <f t="shared" si="70"/>
        <v>1114887406</v>
      </c>
      <c r="K447" s="31">
        <f t="shared" si="70"/>
        <v>69115695980</v>
      </c>
      <c r="L447" s="31">
        <f t="shared" si="70"/>
        <v>69069010763</v>
      </c>
      <c r="M447" s="31">
        <f t="shared" si="70"/>
        <v>68018115093</v>
      </c>
      <c r="N447" s="32">
        <f t="shared" si="62"/>
        <v>0.98412532899132599</v>
      </c>
      <c r="O447" s="32">
        <f t="shared" si="63"/>
        <v>0.98346058701213135</v>
      </c>
    </row>
    <row r="448" spans="1:15" ht="22.5" x14ac:dyDescent="0.25">
      <c r="A448" s="13" t="s">
        <v>96</v>
      </c>
      <c r="B448" s="14" t="s">
        <v>33</v>
      </c>
      <c r="C448" s="15" t="s">
        <v>19</v>
      </c>
      <c r="D448" s="13" t="s">
        <v>34</v>
      </c>
      <c r="E448" s="21">
        <v>112596230</v>
      </c>
      <c r="F448" s="21">
        <v>0</v>
      </c>
      <c r="G448" s="21">
        <f t="shared" si="64"/>
        <v>112596230</v>
      </c>
      <c r="H448" s="21">
        <v>111083456</v>
      </c>
      <c r="I448" s="21">
        <f t="shared" si="67"/>
        <v>0</v>
      </c>
      <c r="J448" s="21">
        <f>G448-H448</f>
        <v>1512774</v>
      </c>
      <c r="K448" s="21">
        <v>111083456</v>
      </c>
      <c r="L448" s="21">
        <v>111083456</v>
      </c>
      <c r="M448" s="21">
        <v>102734499</v>
      </c>
      <c r="N448" s="22">
        <f t="shared" si="62"/>
        <v>0.98656461233204695</v>
      </c>
      <c r="O448" s="22">
        <f t="shared" si="63"/>
        <v>0.98656461233204695</v>
      </c>
    </row>
    <row r="449" spans="1:15" ht="22.5" x14ac:dyDescent="0.25">
      <c r="A449" s="18" t="s">
        <v>96</v>
      </c>
      <c r="B449" s="19" t="s">
        <v>35</v>
      </c>
      <c r="C449" s="20" t="s">
        <v>19</v>
      </c>
      <c r="D449" s="18" t="s">
        <v>36</v>
      </c>
      <c r="E449" s="21">
        <v>228728003</v>
      </c>
      <c r="F449" s="21">
        <v>0</v>
      </c>
      <c r="G449" s="21">
        <f t="shared" si="64"/>
        <v>228728003</v>
      </c>
      <c r="H449" s="21">
        <v>205774768.56999999</v>
      </c>
      <c r="I449" s="21">
        <f t="shared" si="67"/>
        <v>0</v>
      </c>
      <c r="J449" s="21">
        <f t="shared" ref="J449:J463" si="71">G449-H449</f>
        <v>22953234.430000007</v>
      </c>
      <c r="K449" s="21">
        <v>205774768.56999999</v>
      </c>
      <c r="L449" s="21">
        <v>205774768.56999999</v>
      </c>
      <c r="M449" s="21">
        <v>193101294.56999999</v>
      </c>
      <c r="N449" s="22">
        <f t="shared" si="62"/>
        <v>0.89964834157188878</v>
      </c>
      <c r="O449" s="22">
        <f t="shared" si="63"/>
        <v>0.89964834157188878</v>
      </c>
    </row>
    <row r="450" spans="1:15" ht="67.5" x14ac:dyDescent="0.25">
      <c r="A450" s="18" t="s">
        <v>96</v>
      </c>
      <c r="B450" s="19" t="s">
        <v>50</v>
      </c>
      <c r="C450" s="20" t="s">
        <v>19</v>
      </c>
      <c r="D450" s="18" t="s">
        <v>51</v>
      </c>
      <c r="E450" s="21">
        <v>1094351594</v>
      </c>
      <c r="F450" s="21">
        <v>0</v>
      </c>
      <c r="G450" s="21">
        <f t="shared" si="64"/>
        <v>1094351594</v>
      </c>
      <c r="H450" s="21">
        <v>941496925.72000003</v>
      </c>
      <c r="I450" s="21">
        <f t="shared" si="67"/>
        <v>0</v>
      </c>
      <c r="J450" s="21">
        <f t="shared" si="71"/>
        <v>152854668.27999997</v>
      </c>
      <c r="K450" s="21">
        <v>941496925.72000003</v>
      </c>
      <c r="L450" s="21">
        <v>941136525.72000003</v>
      </c>
      <c r="M450" s="21">
        <v>884049030.72000003</v>
      </c>
      <c r="N450" s="22">
        <f t="shared" si="62"/>
        <v>0.86032398625994055</v>
      </c>
      <c r="O450" s="22">
        <f t="shared" si="63"/>
        <v>0.85999465882808412</v>
      </c>
    </row>
    <row r="451" spans="1:15" ht="45" x14ac:dyDescent="0.25">
      <c r="A451" s="18" t="s">
        <v>96</v>
      </c>
      <c r="B451" s="19" t="s">
        <v>52</v>
      </c>
      <c r="C451" s="20" t="s">
        <v>19</v>
      </c>
      <c r="D451" s="18" t="s">
        <v>53</v>
      </c>
      <c r="E451" s="21">
        <v>85057164</v>
      </c>
      <c r="F451" s="21">
        <v>0</v>
      </c>
      <c r="G451" s="21">
        <f t="shared" si="64"/>
        <v>85057164</v>
      </c>
      <c r="H451" s="21">
        <v>82955851</v>
      </c>
      <c r="I451" s="21">
        <f t="shared" si="67"/>
        <v>0</v>
      </c>
      <c r="J451" s="21">
        <f t="shared" si="71"/>
        <v>2101313</v>
      </c>
      <c r="K451" s="21">
        <v>82955851</v>
      </c>
      <c r="L451" s="21">
        <v>82955851</v>
      </c>
      <c r="M451" s="21">
        <v>80146669</v>
      </c>
      <c r="N451" s="22">
        <f t="shared" si="62"/>
        <v>0.97529528494507534</v>
      </c>
      <c r="O451" s="22">
        <f t="shared" si="63"/>
        <v>0.97529528494507534</v>
      </c>
    </row>
    <row r="452" spans="1:15" ht="56.25" x14ac:dyDescent="0.25">
      <c r="A452" s="18" t="s">
        <v>96</v>
      </c>
      <c r="B452" s="19" t="s">
        <v>54</v>
      </c>
      <c r="C452" s="20" t="s">
        <v>19</v>
      </c>
      <c r="D452" s="18" t="s">
        <v>55</v>
      </c>
      <c r="E452" s="21">
        <v>946872901</v>
      </c>
      <c r="F452" s="21">
        <v>0</v>
      </c>
      <c r="G452" s="21">
        <f t="shared" si="64"/>
        <v>946872901</v>
      </c>
      <c r="H452" s="21">
        <v>843548236.20000005</v>
      </c>
      <c r="I452" s="21">
        <f t="shared" si="67"/>
        <v>0</v>
      </c>
      <c r="J452" s="21">
        <f t="shared" si="71"/>
        <v>103324664.79999995</v>
      </c>
      <c r="K452" s="21">
        <v>843548236.20000005</v>
      </c>
      <c r="L452" s="21">
        <v>843548236.20000005</v>
      </c>
      <c r="M452" s="21">
        <v>814888326.20000005</v>
      </c>
      <c r="N452" s="22">
        <f t="shared" si="62"/>
        <v>0.89087799989747518</v>
      </c>
      <c r="O452" s="22">
        <f t="shared" si="63"/>
        <v>0.89087799989747518</v>
      </c>
    </row>
    <row r="453" spans="1:15" ht="22.5" x14ac:dyDescent="0.25">
      <c r="A453" s="18" t="s">
        <v>96</v>
      </c>
      <c r="B453" s="19" t="s">
        <v>59</v>
      </c>
      <c r="C453" s="20" t="s">
        <v>42</v>
      </c>
      <c r="D453" s="18" t="s">
        <v>61</v>
      </c>
      <c r="E453" s="21">
        <v>38992600693</v>
      </c>
      <c r="F453" s="21">
        <v>0</v>
      </c>
      <c r="G453" s="21">
        <f t="shared" si="64"/>
        <v>38992600693</v>
      </c>
      <c r="H453" s="21">
        <v>38279538341</v>
      </c>
      <c r="I453" s="21">
        <f t="shared" si="67"/>
        <v>0</v>
      </c>
      <c r="J453" s="21">
        <f t="shared" si="71"/>
        <v>713062352</v>
      </c>
      <c r="K453" s="21">
        <v>38279538341</v>
      </c>
      <c r="L453" s="21">
        <v>38274248088</v>
      </c>
      <c r="M453" s="21">
        <v>38274248088</v>
      </c>
      <c r="N453" s="22">
        <f t="shared" ref="N453:N516" si="72">K453/E453</f>
        <v>0.98171288040994886</v>
      </c>
      <c r="O453" s="22">
        <f t="shared" ref="O453:O516" si="73">L453/E453</f>
        <v>0.98157720715640906</v>
      </c>
    </row>
    <row r="454" spans="1:15" ht="22.5" x14ac:dyDescent="0.25">
      <c r="A454" s="18" t="s">
        <v>96</v>
      </c>
      <c r="B454" s="19" t="s">
        <v>59</v>
      </c>
      <c r="C454" s="20" t="s">
        <v>57</v>
      </c>
      <c r="D454" s="18" t="s">
        <v>61</v>
      </c>
      <c r="E454" s="21">
        <v>59727642299</v>
      </c>
      <c r="F454" s="21">
        <v>0</v>
      </c>
      <c r="G454" s="21">
        <f t="shared" ref="G454:G517" si="74">E454-F454</f>
        <v>59727642299</v>
      </c>
      <c r="H454" s="21">
        <v>59676758546</v>
      </c>
      <c r="I454" s="21">
        <f t="shared" si="67"/>
        <v>0</v>
      </c>
      <c r="J454" s="21">
        <f t="shared" si="71"/>
        <v>50883753</v>
      </c>
      <c r="K454" s="21">
        <v>59676758546</v>
      </c>
      <c r="L454" s="21">
        <v>59676758546</v>
      </c>
      <c r="M454" s="21">
        <v>59653278143</v>
      </c>
      <c r="N454" s="22">
        <f t="shared" si="72"/>
        <v>0.99914807028971153</v>
      </c>
      <c r="O454" s="22">
        <f t="shared" si="73"/>
        <v>0.99914807028971153</v>
      </c>
    </row>
    <row r="455" spans="1:15" ht="22.5" x14ac:dyDescent="0.25">
      <c r="A455" s="18" t="s">
        <v>96</v>
      </c>
      <c r="B455" s="19" t="s">
        <v>59</v>
      </c>
      <c r="C455" s="20" t="s">
        <v>63</v>
      </c>
      <c r="D455" s="18" t="s">
        <v>61</v>
      </c>
      <c r="E455" s="21">
        <v>8359257208</v>
      </c>
      <c r="F455" s="21">
        <v>0</v>
      </c>
      <c r="G455" s="21">
        <f t="shared" si="74"/>
        <v>8359257208</v>
      </c>
      <c r="H455" s="21">
        <v>8325151395</v>
      </c>
      <c r="I455" s="21">
        <f t="shared" si="67"/>
        <v>0</v>
      </c>
      <c r="J455" s="21">
        <f t="shared" si="71"/>
        <v>34105813</v>
      </c>
      <c r="K455" s="21">
        <v>8325151395</v>
      </c>
      <c r="L455" s="21">
        <v>8325151395</v>
      </c>
      <c r="M455" s="21">
        <v>8315230035</v>
      </c>
      <c r="N455" s="22">
        <f t="shared" si="72"/>
        <v>0.99591999478525917</v>
      </c>
      <c r="O455" s="22">
        <f t="shared" si="73"/>
        <v>0.99591999478525917</v>
      </c>
    </row>
    <row r="456" spans="1:15" ht="22.5" x14ac:dyDescent="0.25">
      <c r="A456" s="18" t="s">
        <v>96</v>
      </c>
      <c r="B456" s="19" t="s">
        <v>59</v>
      </c>
      <c r="C456" s="20" t="s">
        <v>19</v>
      </c>
      <c r="D456" s="18" t="s">
        <v>61</v>
      </c>
      <c r="E456" s="21">
        <v>1460940209</v>
      </c>
      <c r="F456" s="21">
        <v>0</v>
      </c>
      <c r="G456" s="21">
        <f t="shared" si="74"/>
        <v>1460940209</v>
      </c>
      <c r="H456" s="21">
        <v>1408674872</v>
      </c>
      <c r="I456" s="21">
        <f t="shared" si="67"/>
        <v>0</v>
      </c>
      <c r="J456" s="21">
        <f t="shared" si="71"/>
        <v>52265337</v>
      </c>
      <c r="K456" s="21">
        <v>1408674872</v>
      </c>
      <c r="L456" s="21">
        <v>1408674872</v>
      </c>
      <c r="M456" s="21">
        <v>1403063235</v>
      </c>
      <c r="N456" s="22">
        <f t="shared" si="72"/>
        <v>0.96422486240160699</v>
      </c>
      <c r="O456" s="22">
        <f t="shared" si="73"/>
        <v>0.96422486240160699</v>
      </c>
    </row>
    <row r="457" spans="1:15" ht="33.75" x14ac:dyDescent="0.25">
      <c r="A457" s="18" t="s">
        <v>96</v>
      </c>
      <c r="B457" s="19" t="s">
        <v>64</v>
      </c>
      <c r="C457" s="20" t="s">
        <v>57</v>
      </c>
      <c r="D457" s="18" t="s">
        <v>65</v>
      </c>
      <c r="E457" s="21">
        <v>1694926185</v>
      </c>
      <c r="F457" s="21">
        <v>0</v>
      </c>
      <c r="G457" s="21">
        <f t="shared" si="74"/>
        <v>1694926185</v>
      </c>
      <c r="H457" s="21">
        <v>1658432373</v>
      </c>
      <c r="I457" s="21">
        <f t="shared" si="67"/>
        <v>0</v>
      </c>
      <c r="J457" s="21">
        <f t="shared" si="71"/>
        <v>36493812</v>
      </c>
      <c r="K457" s="21">
        <v>1658432373</v>
      </c>
      <c r="L457" s="21">
        <v>1621450093</v>
      </c>
      <c r="M457" s="21">
        <v>1477740498</v>
      </c>
      <c r="N457" s="22">
        <f t="shared" si="72"/>
        <v>0.97846878977800444</v>
      </c>
      <c r="O457" s="22">
        <f t="shared" si="73"/>
        <v>0.95664938529461685</v>
      </c>
    </row>
    <row r="458" spans="1:15" ht="56.25" x14ac:dyDescent="0.25">
      <c r="A458" s="18" t="s">
        <v>96</v>
      </c>
      <c r="B458" s="19" t="s">
        <v>66</v>
      </c>
      <c r="C458" s="20" t="s">
        <v>57</v>
      </c>
      <c r="D458" s="18" t="s">
        <v>67</v>
      </c>
      <c r="E458" s="21">
        <v>20500480645</v>
      </c>
      <c r="F458" s="21">
        <v>0</v>
      </c>
      <c r="G458" s="21">
        <f t="shared" si="74"/>
        <v>20500480645</v>
      </c>
      <c r="H458" s="21">
        <v>19998448921</v>
      </c>
      <c r="I458" s="21">
        <f t="shared" si="67"/>
        <v>0</v>
      </c>
      <c r="J458" s="21">
        <f t="shared" si="71"/>
        <v>502031724</v>
      </c>
      <c r="K458" s="21">
        <v>19998448921</v>
      </c>
      <c r="L458" s="21">
        <v>19998448921</v>
      </c>
      <c r="M458" s="21">
        <v>19573238938</v>
      </c>
      <c r="N458" s="22">
        <f t="shared" si="72"/>
        <v>0.97551122177603944</v>
      </c>
      <c r="O458" s="22">
        <f t="shared" si="73"/>
        <v>0.97551122177603944</v>
      </c>
    </row>
    <row r="459" spans="1:15" ht="56.25" x14ac:dyDescent="0.25">
      <c r="A459" s="18" t="s">
        <v>96</v>
      </c>
      <c r="B459" s="19" t="s">
        <v>66</v>
      </c>
      <c r="C459" s="20" t="s">
        <v>19</v>
      </c>
      <c r="D459" s="18" t="s">
        <v>67</v>
      </c>
      <c r="E459" s="21">
        <v>3936240169</v>
      </c>
      <c r="F459" s="21">
        <v>0</v>
      </c>
      <c r="G459" s="21">
        <f t="shared" si="74"/>
        <v>3936240169</v>
      </c>
      <c r="H459" s="21">
        <v>3741822122.8699999</v>
      </c>
      <c r="I459" s="21">
        <f t="shared" si="67"/>
        <v>0</v>
      </c>
      <c r="J459" s="21">
        <f t="shared" si="71"/>
        <v>194418046.13000011</v>
      </c>
      <c r="K459" s="21">
        <v>3741822122.8699999</v>
      </c>
      <c r="L459" s="21">
        <v>3741822122.8699999</v>
      </c>
      <c r="M459" s="21">
        <v>2819830912.8699999</v>
      </c>
      <c r="N459" s="22">
        <f t="shared" si="72"/>
        <v>0.95060818502358002</v>
      </c>
      <c r="O459" s="22">
        <f t="shared" si="73"/>
        <v>0.95060818502358002</v>
      </c>
    </row>
    <row r="460" spans="1:15" ht="56.25" x14ac:dyDescent="0.25">
      <c r="A460" s="18" t="s">
        <v>96</v>
      </c>
      <c r="B460" s="19" t="s">
        <v>68</v>
      </c>
      <c r="C460" s="20" t="s">
        <v>57</v>
      </c>
      <c r="D460" s="18" t="s">
        <v>69</v>
      </c>
      <c r="E460" s="21">
        <v>592600916</v>
      </c>
      <c r="F460" s="21">
        <v>0</v>
      </c>
      <c r="G460" s="21">
        <f t="shared" si="74"/>
        <v>592600916</v>
      </c>
      <c r="H460" s="21">
        <v>561311175</v>
      </c>
      <c r="I460" s="21">
        <f t="shared" si="67"/>
        <v>0</v>
      </c>
      <c r="J460" s="21">
        <f t="shared" si="71"/>
        <v>31289741</v>
      </c>
      <c r="K460" s="21">
        <v>561311175</v>
      </c>
      <c r="L460" s="21">
        <v>561116234</v>
      </c>
      <c r="M460" s="21">
        <v>478358620</v>
      </c>
      <c r="N460" s="22">
        <f t="shared" si="72"/>
        <v>0.94719930368788019</v>
      </c>
      <c r="O460" s="22">
        <f t="shared" si="73"/>
        <v>0.94687034537084647</v>
      </c>
    </row>
    <row r="461" spans="1:15" ht="56.25" x14ac:dyDescent="0.25">
      <c r="A461" s="18" t="s">
        <v>96</v>
      </c>
      <c r="B461" s="19" t="s">
        <v>68</v>
      </c>
      <c r="C461" s="20" t="s">
        <v>19</v>
      </c>
      <c r="D461" s="18" t="s">
        <v>69</v>
      </c>
      <c r="E461" s="21">
        <v>701707910</v>
      </c>
      <c r="F461" s="21">
        <v>0</v>
      </c>
      <c r="G461" s="21">
        <f t="shared" si="74"/>
        <v>701707910</v>
      </c>
      <c r="H461" s="21">
        <v>431844013</v>
      </c>
      <c r="I461" s="21">
        <f t="shared" si="67"/>
        <v>0</v>
      </c>
      <c r="J461" s="21">
        <f t="shared" si="71"/>
        <v>269863897</v>
      </c>
      <c r="K461" s="21">
        <v>431844013</v>
      </c>
      <c r="L461" s="21">
        <v>431844013</v>
      </c>
      <c r="M461" s="21">
        <v>353802750</v>
      </c>
      <c r="N461" s="22">
        <f t="shared" si="72"/>
        <v>0.61541847661372384</v>
      </c>
      <c r="O461" s="22">
        <f t="shared" si="73"/>
        <v>0.61541847661372384</v>
      </c>
    </row>
    <row r="462" spans="1:15" ht="67.5" x14ac:dyDescent="0.25">
      <c r="A462" s="18" t="s">
        <v>96</v>
      </c>
      <c r="B462" s="19" t="s">
        <v>70</v>
      </c>
      <c r="C462" s="20" t="s">
        <v>57</v>
      </c>
      <c r="D462" s="18" t="s">
        <v>71</v>
      </c>
      <c r="E462" s="21">
        <v>108866617</v>
      </c>
      <c r="F462" s="21">
        <v>0</v>
      </c>
      <c r="G462" s="21">
        <f t="shared" si="74"/>
        <v>108866617</v>
      </c>
      <c r="H462" s="21">
        <v>108866617</v>
      </c>
      <c r="I462" s="21">
        <f t="shared" si="67"/>
        <v>0</v>
      </c>
      <c r="J462" s="21">
        <f t="shared" si="71"/>
        <v>0</v>
      </c>
      <c r="K462" s="21">
        <v>108866617</v>
      </c>
      <c r="L462" s="21">
        <v>108866617</v>
      </c>
      <c r="M462" s="21">
        <v>105027509</v>
      </c>
      <c r="N462" s="22">
        <f t="shared" si="72"/>
        <v>1</v>
      </c>
      <c r="O462" s="22">
        <f t="shared" si="73"/>
        <v>1</v>
      </c>
    </row>
    <row r="463" spans="1:15" ht="67.5" x14ac:dyDescent="0.25">
      <c r="A463" s="23" t="s">
        <v>96</v>
      </c>
      <c r="B463" s="24" t="s">
        <v>72</v>
      </c>
      <c r="C463" s="25" t="s">
        <v>42</v>
      </c>
      <c r="D463" s="23" t="s">
        <v>73</v>
      </c>
      <c r="E463" s="21">
        <v>43163442</v>
      </c>
      <c r="F463" s="21">
        <v>0</v>
      </c>
      <c r="G463" s="21">
        <f t="shared" si="74"/>
        <v>43163442</v>
      </c>
      <c r="H463" s="21">
        <v>43163442</v>
      </c>
      <c r="I463" s="21">
        <f t="shared" si="67"/>
        <v>0</v>
      </c>
      <c r="J463" s="21">
        <f t="shared" si="71"/>
        <v>0</v>
      </c>
      <c r="K463" s="21">
        <v>43163442</v>
      </c>
      <c r="L463" s="21">
        <v>43163442</v>
      </c>
      <c r="M463" s="21">
        <v>41476272</v>
      </c>
      <c r="N463" s="22">
        <f t="shared" si="72"/>
        <v>1</v>
      </c>
      <c r="O463" s="22">
        <f t="shared" si="73"/>
        <v>1</v>
      </c>
    </row>
    <row r="464" spans="1:15" ht="20.100000000000001" customHeight="1" x14ac:dyDescent="0.25">
      <c r="A464" s="61" t="s">
        <v>134</v>
      </c>
      <c r="B464" s="28"/>
      <c r="C464" s="29"/>
      <c r="D464" s="30"/>
      <c r="E464" s="31">
        <f>E448+E449+E450+E451+E452+E453+E454+E455+E456+E457+E458+E459+E460+E461+E462+E463</f>
        <v>138586032185</v>
      </c>
      <c r="F464" s="31">
        <f t="shared" ref="F464:M464" si="75">F448+F449+F450+F451+F452+F453+F454+F455+F456+F457+F458+F459+F460+F461+F462+F463</f>
        <v>0</v>
      </c>
      <c r="G464" s="31">
        <f t="shared" si="75"/>
        <v>138586032185</v>
      </c>
      <c r="H464" s="31">
        <f t="shared" si="75"/>
        <v>136418871055.35999</v>
      </c>
      <c r="I464" s="31">
        <f t="shared" si="75"/>
        <v>0</v>
      </c>
      <c r="J464" s="31">
        <f t="shared" si="75"/>
        <v>2167161129.6400003</v>
      </c>
      <c r="K464" s="31">
        <f t="shared" si="75"/>
        <v>136418871055.35999</v>
      </c>
      <c r="L464" s="31">
        <f t="shared" si="75"/>
        <v>136376043181.35999</v>
      </c>
      <c r="M464" s="31">
        <f t="shared" si="75"/>
        <v>134570214820.35999</v>
      </c>
      <c r="N464" s="32">
        <f t="shared" si="72"/>
        <v>0.9843623408833363</v>
      </c>
      <c r="O464" s="32">
        <f t="shared" si="73"/>
        <v>0.98405330631957288</v>
      </c>
    </row>
    <row r="465" spans="1:15" ht="22.5" x14ac:dyDescent="0.25">
      <c r="A465" s="13" t="s">
        <v>97</v>
      </c>
      <c r="B465" s="14" t="s">
        <v>29</v>
      </c>
      <c r="C465" s="15" t="s">
        <v>19</v>
      </c>
      <c r="D465" s="13" t="s">
        <v>30</v>
      </c>
      <c r="E465" s="21">
        <v>22704248</v>
      </c>
      <c r="F465" s="21">
        <v>0</v>
      </c>
      <c r="G465" s="21">
        <f t="shared" si="74"/>
        <v>22704248</v>
      </c>
      <c r="H465" s="21">
        <v>22704248</v>
      </c>
      <c r="I465" s="21">
        <f t="shared" si="67"/>
        <v>0</v>
      </c>
      <c r="J465" s="21">
        <f>G465-H465</f>
        <v>0</v>
      </c>
      <c r="K465" s="21">
        <v>22704248</v>
      </c>
      <c r="L465" s="21">
        <v>22704248</v>
      </c>
      <c r="M465" s="21">
        <v>21978231</v>
      </c>
      <c r="N465" s="22">
        <f t="shared" si="72"/>
        <v>1</v>
      </c>
      <c r="O465" s="22">
        <f t="shared" si="73"/>
        <v>1</v>
      </c>
    </row>
    <row r="466" spans="1:15" ht="22.5" x14ac:dyDescent="0.25">
      <c r="A466" s="18" t="s">
        <v>97</v>
      </c>
      <c r="B466" s="19" t="s">
        <v>33</v>
      </c>
      <c r="C466" s="20" t="s">
        <v>19</v>
      </c>
      <c r="D466" s="18" t="s">
        <v>34</v>
      </c>
      <c r="E466" s="21">
        <v>23750719</v>
      </c>
      <c r="F466" s="21">
        <v>0</v>
      </c>
      <c r="G466" s="21">
        <f t="shared" si="74"/>
        <v>23750719</v>
      </c>
      <c r="H466" s="21">
        <v>23750719</v>
      </c>
      <c r="I466" s="21">
        <f t="shared" si="67"/>
        <v>0</v>
      </c>
      <c r="J466" s="21">
        <f t="shared" ref="J466:J483" si="76">G466-H466</f>
        <v>0</v>
      </c>
      <c r="K466" s="21">
        <v>23750719</v>
      </c>
      <c r="L466" s="21">
        <v>23750719</v>
      </c>
      <c r="M466" s="21">
        <v>23750719</v>
      </c>
      <c r="N466" s="22">
        <f t="shared" si="72"/>
        <v>1</v>
      </c>
      <c r="O466" s="22">
        <f t="shared" si="73"/>
        <v>1</v>
      </c>
    </row>
    <row r="467" spans="1:15" ht="22.5" x14ac:dyDescent="0.25">
      <c r="A467" s="18" t="s">
        <v>97</v>
      </c>
      <c r="B467" s="19" t="s">
        <v>35</v>
      </c>
      <c r="C467" s="20" t="s">
        <v>19</v>
      </c>
      <c r="D467" s="18" t="s">
        <v>36</v>
      </c>
      <c r="E467" s="21">
        <v>131194396</v>
      </c>
      <c r="F467" s="21">
        <v>0</v>
      </c>
      <c r="G467" s="21">
        <f t="shared" si="74"/>
        <v>131194396</v>
      </c>
      <c r="H467" s="21">
        <v>130572196</v>
      </c>
      <c r="I467" s="21">
        <f t="shared" si="67"/>
        <v>0</v>
      </c>
      <c r="J467" s="21">
        <f t="shared" si="76"/>
        <v>622200</v>
      </c>
      <c r="K467" s="21">
        <v>130572196</v>
      </c>
      <c r="L467" s="21">
        <v>129351196</v>
      </c>
      <c r="M467" s="21">
        <v>128772196</v>
      </c>
      <c r="N467" s="22">
        <f t="shared" si="72"/>
        <v>0.99525741937940704</v>
      </c>
      <c r="O467" s="22">
        <f t="shared" si="73"/>
        <v>0.98595061941517681</v>
      </c>
    </row>
    <row r="468" spans="1:15" ht="67.5" x14ac:dyDescent="0.25">
      <c r="A468" s="18" t="s">
        <v>97</v>
      </c>
      <c r="B468" s="19" t="s">
        <v>50</v>
      </c>
      <c r="C468" s="20" t="s">
        <v>19</v>
      </c>
      <c r="D468" s="18" t="s">
        <v>51</v>
      </c>
      <c r="E468" s="21">
        <v>609708284</v>
      </c>
      <c r="F468" s="21">
        <v>0</v>
      </c>
      <c r="G468" s="21">
        <f t="shared" si="74"/>
        <v>609708284</v>
      </c>
      <c r="H468" s="21">
        <v>575913351</v>
      </c>
      <c r="I468" s="21">
        <f t="shared" si="67"/>
        <v>0</v>
      </c>
      <c r="J468" s="21">
        <f t="shared" si="76"/>
        <v>33794933</v>
      </c>
      <c r="K468" s="21">
        <v>575913351</v>
      </c>
      <c r="L468" s="21">
        <v>575700257.74000001</v>
      </c>
      <c r="M468" s="21">
        <v>531794709.74000001</v>
      </c>
      <c r="N468" s="22">
        <f t="shared" si="72"/>
        <v>0.94457196353264572</v>
      </c>
      <c r="O468" s="22">
        <f t="shared" si="73"/>
        <v>0.94422246318044123</v>
      </c>
    </row>
    <row r="469" spans="1:15" ht="45" x14ac:dyDescent="0.25">
      <c r="A469" s="18" t="s">
        <v>97</v>
      </c>
      <c r="B469" s="19" t="s">
        <v>52</v>
      </c>
      <c r="C469" s="20" t="s">
        <v>19</v>
      </c>
      <c r="D469" s="18" t="s">
        <v>53</v>
      </c>
      <c r="E469" s="21">
        <v>131258961</v>
      </c>
      <c r="F469" s="21">
        <v>0</v>
      </c>
      <c r="G469" s="21">
        <f t="shared" si="74"/>
        <v>131258961</v>
      </c>
      <c r="H469" s="21">
        <v>131252961</v>
      </c>
      <c r="I469" s="21">
        <f t="shared" si="67"/>
        <v>0</v>
      </c>
      <c r="J469" s="21">
        <f t="shared" si="76"/>
        <v>6000</v>
      </c>
      <c r="K469" s="21">
        <v>131252961</v>
      </c>
      <c r="L469" s="21">
        <v>131127215</v>
      </c>
      <c r="M469" s="21">
        <v>126852175</v>
      </c>
      <c r="N469" s="22">
        <f t="shared" si="72"/>
        <v>0.99995428883518289</v>
      </c>
      <c r="O469" s="22">
        <f t="shared" si="73"/>
        <v>0.99899628947999974</v>
      </c>
    </row>
    <row r="470" spans="1:15" ht="56.25" x14ac:dyDescent="0.25">
      <c r="A470" s="18" t="s">
        <v>97</v>
      </c>
      <c r="B470" s="19" t="s">
        <v>54</v>
      </c>
      <c r="C470" s="20" t="s">
        <v>19</v>
      </c>
      <c r="D470" s="18" t="s">
        <v>55</v>
      </c>
      <c r="E470" s="21">
        <v>959388258</v>
      </c>
      <c r="F470" s="21">
        <v>0</v>
      </c>
      <c r="G470" s="21">
        <f t="shared" si="74"/>
        <v>959388258</v>
      </c>
      <c r="H470" s="21">
        <v>957103635</v>
      </c>
      <c r="I470" s="21">
        <f t="shared" si="67"/>
        <v>0</v>
      </c>
      <c r="J470" s="21">
        <f t="shared" si="76"/>
        <v>2284623</v>
      </c>
      <c r="K470" s="21">
        <v>957103635</v>
      </c>
      <c r="L470" s="21">
        <v>953043510</v>
      </c>
      <c r="M470" s="21">
        <v>929591042</v>
      </c>
      <c r="N470" s="22">
        <f t="shared" si="72"/>
        <v>0.99761866691514167</v>
      </c>
      <c r="O470" s="22">
        <f t="shared" si="73"/>
        <v>0.9933866732815485</v>
      </c>
    </row>
    <row r="471" spans="1:15" ht="22.5" x14ac:dyDescent="0.25">
      <c r="A471" s="18" t="s">
        <v>97</v>
      </c>
      <c r="B471" s="19" t="s">
        <v>59</v>
      </c>
      <c r="C471" s="20" t="s">
        <v>60</v>
      </c>
      <c r="D471" s="18" t="s">
        <v>61</v>
      </c>
      <c r="E471" s="21">
        <v>38558622183</v>
      </c>
      <c r="F471" s="21">
        <v>0</v>
      </c>
      <c r="G471" s="21">
        <f t="shared" si="74"/>
        <v>38558622183</v>
      </c>
      <c r="H471" s="21">
        <v>38502442181</v>
      </c>
      <c r="I471" s="21">
        <f t="shared" si="67"/>
        <v>0</v>
      </c>
      <c r="J471" s="21">
        <f t="shared" si="76"/>
        <v>56180002</v>
      </c>
      <c r="K471" s="21">
        <v>38502442181</v>
      </c>
      <c r="L471" s="21">
        <v>38470224882</v>
      </c>
      <c r="M471" s="21">
        <v>38470224882</v>
      </c>
      <c r="N471" s="22">
        <f t="shared" si="72"/>
        <v>0.99854299767939403</v>
      </c>
      <c r="O471" s="22">
        <f t="shared" si="73"/>
        <v>0.99770745695786367</v>
      </c>
    </row>
    <row r="472" spans="1:15" ht="22.5" x14ac:dyDescent="0.25">
      <c r="A472" s="18" t="s">
        <v>97</v>
      </c>
      <c r="B472" s="19" t="s">
        <v>59</v>
      </c>
      <c r="C472" s="20" t="s">
        <v>42</v>
      </c>
      <c r="D472" s="18" t="s">
        <v>61</v>
      </c>
      <c r="E472" s="21">
        <v>83992940</v>
      </c>
      <c r="F472" s="21">
        <v>0</v>
      </c>
      <c r="G472" s="21">
        <f t="shared" si="74"/>
        <v>83992940</v>
      </c>
      <c r="H472" s="21">
        <v>83992940</v>
      </c>
      <c r="I472" s="21">
        <f t="shared" si="67"/>
        <v>0</v>
      </c>
      <c r="J472" s="21">
        <f t="shared" si="76"/>
        <v>0</v>
      </c>
      <c r="K472" s="21">
        <v>83992940</v>
      </c>
      <c r="L472" s="21">
        <v>83992940</v>
      </c>
      <c r="M472" s="21">
        <v>63727940</v>
      </c>
      <c r="N472" s="22">
        <f t="shared" si="72"/>
        <v>1</v>
      </c>
      <c r="O472" s="22">
        <f t="shared" si="73"/>
        <v>1</v>
      </c>
    </row>
    <row r="473" spans="1:15" ht="22.5" x14ac:dyDescent="0.25">
      <c r="A473" s="18" t="s">
        <v>97</v>
      </c>
      <c r="B473" s="19" t="s">
        <v>59</v>
      </c>
      <c r="C473" s="20" t="s">
        <v>57</v>
      </c>
      <c r="D473" s="18" t="s">
        <v>61</v>
      </c>
      <c r="E473" s="21">
        <v>50579214387</v>
      </c>
      <c r="F473" s="21">
        <v>0</v>
      </c>
      <c r="G473" s="21">
        <f t="shared" si="74"/>
        <v>50579214387</v>
      </c>
      <c r="H473" s="21">
        <v>50533843216</v>
      </c>
      <c r="I473" s="21">
        <f t="shared" si="67"/>
        <v>0</v>
      </c>
      <c r="J473" s="21">
        <f t="shared" si="76"/>
        <v>45371171</v>
      </c>
      <c r="K473" s="21">
        <v>50533843216</v>
      </c>
      <c r="L473" s="21">
        <v>50487412522</v>
      </c>
      <c r="M473" s="21">
        <v>50456531366</v>
      </c>
      <c r="N473" s="22">
        <f t="shared" si="72"/>
        <v>0.99910296805614951</v>
      </c>
      <c r="O473" s="22">
        <f t="shared" si="73"/>
        <v>0.99818498831758062</v>
      </c>
    </row>
    <row r="474" spans="1:15" ht="22.5" x14ac:dyDescent="0.25">
      <c r="A474" s="18" t="s">
        <v>97</v>
      </c>
      <c r="B474" s="19" t="s">
        <v>59</v>
      </c>
      <c r="C474" s="20" t="s">
        <v>63</v>
      </c>
      <c r="D474" s="18" t="s">
        <v>61</v>
      </c>
      <c r="E474" s="21">
        <v>3733313177</v>
      </c>
      <c r="F474" s="21">
        <v>0</v>
      </c>
      <c r="G474" s="21">
        <f t="shared" si="74"/>
        <v>3733313177</v>
      </c>
      <c r="H474" s="21">
        <v>3733313177</v>
      </c>
      <c r="I474" s="21">
        <f t="shared" si="67"/>
        <v>0</v>
      </c>
      <c r="J474" s="21">
        <f t="shared" si="76"/>
        <v>0</v>
      </c>
      <c r="K474" s="21">
        <v>3733313177</v>
      </c>
      <c r="L474" s="21">
        <v>3724246290</v>
      </c>
      <c r="M474" s="21">
        <v>3724246290</v>
      </c>
      <c r="N474" s="22">
        <f t="shared" si="72"/>
        <v>1</v>
      </c>
      <c r="O474" s="22">
        <f t="shared" si="73"/>
        <v>0.99757135644128148</v>
      </c>
    </row>
    <row r="475" spans="1:15" ht="22.5" x14ac:dyDescent="0.25">
      <c r="A475" s="18" t="s">
        <v>97</v>
      </c>
      <c r="B475" s="19" t="s">
        <v>59</v>
      </c>
      <c r="C475" s="20" t="s">
        <v>19</v>
      </c>
      <c r="D475" s="18" t="s">
        <v>61</v>
      </c>
      <c r="E475" s="21">
        <v>712085105</v>
      </c>
      <c r="F475" s="21">
        <v>0</v>
      </c>
      <c r="G475" s="21">
        <f t="shared" si="74"/>
        <v>712085105</v>
      </c>
      <c r="H475" s="21">
        <v>706926543</v>
      </c>
      <c r="I475" s="21">
        <f t="shared" si="67"/>
        <v>0</v>
      </c>
      <c r="J475" s="21">
        <f t="shared" si="76"/>
        <v>5158562</v>
      </c>
      <c r="K475" s="21">
        <v>706926543</v>
      </c>
      <c r="L475" s="21">
        <v>701365787</v>
      </c>
      <c r="M475" s="21">
        <v>697005479</v>
      </c>
      <c r="N475" s="22">
        <f t="shared" si="72"/>
        <v>0.9927556945598518</v>
      </c>
      <c r="O475" s="22">
        <f t="shared" si="73"/>
        <v>0.98494657741787761</v>
      </c>
    </row>
    <row r="476" spans="1:15" ht="33.75" x14ac:dyDescent="0.25">
      <c r="A476" s="18" t="s">
        <v>97</v>
      </c>
      <c r="B476" s="19" t="s">
        <v>64</v>
      </c>
      <c r="C476" s="20" t="s">
        <v>57</v>
      </c>
      <c r="D476" s="18" t="s">
        <v>65</v>
      </c>
      <c r="E476" s="21">
        <v>1201207114</v>
      </c>
      <c r="F476" s="21">
        <v>0</v>
      </c>
      <c r="G476" s="21">
        <f t="shared" si="74"/>
        <v>1201207114</v>
      </c>
      <c r="H476" s="21">
        <v>1133647552</v>
      </c>
      <c r="I476" s="21">
        <f t="shared" ref="I476:I542" si="77">H476-K476</f>
        <v>0</v>
      </c>
      <c r="J476" s="21">
        <f t="shared" si="76"/>
        <v>67559562</v>
      </c>
      <c r="K476" s="21">
        <v>1133647552</v>
      </c>
      <c r="L476" s="21">
        <v>1133462007</v>
      </c>
      <c r="M476" s="21">
        <v>1093492037</v>
      </c>
      <c r="N476" s="22">
        <f t="shared" si="72"/>
        <v>0.94375694148611244</v>
      </c>
      <c r="O476" s="22">
        <f t="shared" si="73"/>
        <v>0.94360247603395397</v>
      </c>
    </row>
    <row r="477" spans="1:15" ht="56.25" x14ac:dyDescent="0.25">
      <c r="A477" s="18" t="s">
        <v>97</v>
      </c>
      <c r="B477" s="19" t="s">
        <v>66</v>
      </c>
      <c r="C477" s="20" t="s">
        <v>57</v>
      </c>
      <c r="D477" s="18" t="s">
        <v>67</v>
      </c>
      <c r="E477" s="21">
        <v>3600628031</v>
      </c>
      <c r="F477" s="21">
        <v>0</v>
      </c>
      <c r="G477" s="21">
        <f t="shared" si="74"/>
        <v>3600628031</v>
      </c>
      <c r="H477" s="21">
        <v>3562232676</v>
      </c>
      <c r="I477" s="21">
        <f t="shared" si="77"/>
        <v>0</v>
      </c>
      <c r="J477" s="21">
        <f t="shared" si="76"/>
        <v>38395355</v>
      </c>
      <c r="K477" s="21">
        <v>3562232676</v>
      </c>
      <c r="L477" s="21">
        <v>3526021705</v>
      </c>
      <c r="M477" s="21">
        <v>3409851739</v>
      </c>
      <c r="N477" s="22">
        <f t="shared" si="72"/>
        <v>0.9893364838940788</v>
      </c>
      <c r="O477" s="22">
        <f t="shared" si="73"/>
        <v>0.97927963528649209</v>
      </c>
    </row>
    <row r="478" spans="1:15" ht="56.25" x14ac:dyDescent="0.25">
      <c r="A478" s="18" t="s">
        <v>97</v>
      </c>
      <c r="B478" s="19" t="s">
        <v>66</v>
      </c>
      <c r="C478" s="20" t="s">
        <v>19</v>
      </c>
      <c r="D478" s="18" t="s">
        <v>67</v>
      </c>
      <c r="E478" s="21">
        <v>1712261999</v>
      </c>
      <c r="F478" s="21">
        <v>0</v>
      </c>
      <c r="G478" s="21">
        <f t="shared" si="74"/>
        <v>1712261999</v>
      </c>
      <c r="H478" s="21">
        <v>1712261999</v>
      </c>
      <c r="I478" s="21">
        <f t="shared" si="77"/>
        <v>0</v>
      </c>
      <c r="J478" s="21">
        <f t="shared" si="76"/>
        <v>0</v>
      </c>
      <c r="K478" s="21">
        <v>1712261999</v>
      </c>
      <c r="L478" s="21">
        <v>1690585693</v>
      </c>
      <c r="M478" s="21">
        <v>1481785119</v>
      </c>
      <c r="N478" s="22">
        <f t="shared" si="72"/>
        <v>1</v>
      </c>
      <c r="O478" s="22">
        <f t="shared" si="73"/>
        <v>0.9873405436710857</v>
      </c>
    </row>
    <row r="479" spans="1:15" ht="56.25" x14ac:dyDescent="0.25">
      <c r="A479" s="18" t="s">
        <v>97</v>
      </c>
      <c r="B479" s="19" t="s">
        <v>68</v>
      </c>
      <c r="C479" s="20" t="s">
        <v>57</v>
      </c>
      <c r="D479" s="18" t="s">
        <v>69</v>
      </c>
      <c r="E479" s="21">
        <v>318233436</v>
      </c>
      <c r="F479" s="21">
        <v>0</v>
      </c>
      <c r="G479" s="21">
        <f t="shared" si="74"/>
        <v>318233436</v>
      </c>
      <c r="H479" s="21">
        <v>318088655</v>
      </c>
      <c r="I479" s="21">
        <f t="shared" si="77"/>
        <v>0</v>
      </c>
      <c r="J479" s="21">
        <f t="shared" si="76"/>
        <v>144781</v>
      </c>
      <c r="K479" s="21">
        <v>318088655</v>
      </c>
      <c r="L479" s="21">
        <v>316431641</v>
      </c>
      <c r="M479" s="21">
        <v>314287285</v>
      </c>
      <c r="N479" s="22">
        <f t="shared" si="72"/>
        <v>0.99954504780572462</v>
      </c>
      <c r="O479" s="22">
        <f t="shared" si="73"/>
        <v>0.99433813422421147</v>
      </c>
    </row>
    <row r="480" spans="1:15" ht="56.25" x14ac:dyDescent="0.25">
      <c r="A480" s="18" t="s">
        <v>97</v>
      </c>
      <c r="B480" s="19" t="s">
        <v>68</v>
      </c>
      <c r="C480" s="20" t="s">
        <v>19</v>
      </c>
      <c r="D480" s="18" t="s">
        <v>69</v>
      </c>
      <c r="E480" s="21">
        <v>41740000</v>
      </c>
      <c r="F480" s="21">
        <v>0</v>
      </c>
      <c r="G480" s="21">
        <f t="shared" si="74"/>
        <v>41740000</v>
      </c>
      <c r="H480" s="21">
        <v>41740000</v>
      </c>
      <c r="I480" s="21">
        <f t="shared" si="77"/>
        <v>0</v>
      </c>
      <c r="J480" s="21">
        <f t="shared" si="76"/>
        <v>0</v>
      </c>
      <c r="K480" s="21">
        <v>41740000</v>
      </c>
      <c r="L480" s="21">
        <v>41740000</v>
      </c>
      <c r="M480" s="21">
        <v>41740000</v>
      </c>
      <c r="N480" s="22">
        <f t="shared" si="72"/>
        <v>1</v>
      </c>
      <c r="O480" s="22">
        <f t="shared" si="73"/>
        <v>1</v>
      </c>
    </row>
    <row r="481" spans="1:15" ht="67.5" x14ac:dyDescent="0.25">
      <c r="A481" s="18" t="s">
        <v>97</v>
      </c>
      <c r="B481" s="19" t="s">
        <v>70</v>
      </c>
      <c r="C481" s="20" t="s">
        <v>57</v>
      </c>
      <c r="D481" s="18" t="s">
        <v>71</v>
      </c>
      <c r="E481" s="21">
        <v>301770811</v>
      </c>
      <c r="F481" s="21">
        <v>0</v>
      </c>
      <c r="G481" s="21">
        <f t="shared" si="74"/>
        <v>301770811</v>
      </c>
      <c r="H481" s="21">
        <v>301065207</v>
      </c>
      <c r="I481" s="21">
        <f t="shared" si="77"/>
        <v>0</v>
      </c>
      <c r="J481" s="21">
        <f t="shared" si="76"/>
        <v>705604</v>
      </c>
      <c r="K481" s="21">
        <v>301065207</v>
      </c>
      <c r="L481" s="21">
        <v>295661310</v>
      </c>
      <c r="M481" s="21">
        <v>293269116</v>
      </c>
      <c r="N481" s="22">
        <f t="shared" si="72"/>
        <v>0.9976617884358604</v>
      </c>
      <c r="O481" s="22">
        <f t="shared" si="73"/>
        <v>0.97975449984789942</v>
      </c>
    </row>
    <row r="482" spans="1:15" ht="67.5" x14ac:dyDescent="0.25">
      <c r="A482" s="18" t="s">
        <v>97</v>
      </c>
      <c r="B482" s="19" t="s">
        <v>70</v>
      </c>
      <c r="C482" s="20" t="s">
        <v>19</v>
      </c>
      <c r="D482" s="18" t="s">
        <v>71</v>
      </c>
      <c r="E482" s="21">
        <v>1508300504</v>
      </c>
      <c r="F482" s="21">
        <v>0</v>
      </c>
      <c r="G482" s="21">
        <f t="shared" si="74"/>
        <v>1508300504</v>
      </c>
      <c r="H482" s="21">
        <v>1507775032</v>
      </c>
      <c r="I482" s="21">
        <f t="shared" si="77"/>
        <v>0</v>
      </c>
      <c r="J482" s="21">
        <f t="shared" si="76"/>
        <v>525472</v>
      </c>
      <c r="K482" s="21">
        <v>1507775032</v>
      </c>
      <c r="L482" s="21">
        <v>1466734709</v>
      </c>
      <c r="M482" s="21">
        <v>1453792694</v>
      </c>
      <c r="N482" s="22">
        <f t="shared" si="72"/>
        <v>0.99965161319073592</v>
      </c>
      <c r="O482" s="22">
        <f t="shared" si="73"/>
        <v>0.97244196704186736</v>
      </c>
    </row>
    <row r="483" spans="1:15" ht="67.5" x14ac:dyDescent="0.25">
      <c r="A483" s="23" t="s">
        <v>97</v>
      </c>
      <c r="B483" s="24" t="s">
        <v>72</v>
      </c>
      <c r="C483" s="25" t="s">
        <v>42</v>
      </c>
      <c r="D483" s="23" t="s">
        <v>73</v>
      </c>
      <c r="E483" s="21">
        <v>21089630</v>
      </c>
      <c r="F483" s="21">
        <v>0</v>
      </c>
      <c r="G483" s="21">
        <f t="shared" si="74"/>
        <v>21089630</v>
      </c>
      <c r="H483" s="21">
        <v>21089630</v>
      </c>
      <c r="I483" s="21">
        <f t="shared" si="77"/>
        <v>0</v>
      </c>
      <c r="J483" s="21">
        <f t="shared" si="76"/>
        <v>0</v>
      </c>
      <c r="K483" s="21">
        <v>21089630</v>
      </c>
      <c r="L483" s="21">
        <v>20175746</v>
      </c>
      <c r="M483" s="21">
        <v>20175746</v>
      </c>
      <c r="N483" s="22">
        <f t="shared" si="72"/>
        <v>1</v>
      </c>
      <c r="O483" s="22">
        <f t="shared" si="73"/>
        <v>0.95666666508611109</v>
      </c>
    </row>
    <row r="484" spans="1:15" ht="20.100000000000001" customHeight="1" x14ac:dyDescent="0.25">
      <c r="A484" s="61" t="s">
        <v>135</v>
      </c>
      <c r="B484" s="28"/>
      <c r="C484" s="29"/>
      <c r="D484" s="30"/>
      <c r="E484" s="31">
        <f>E465+E466+E467+E468+E469+E470+E471+E472+E473+E474+E475+E476+E477+E478+E479+E480+E481+E482+E483</f>
        <v>104250464183</v>
      </c>
      <c r="F484" s="31">
        <f t="shared" ref="F484:M484" si="78">F465+F466+F467+F468+F469+F470+F471+F472+F473+F474+F475+F476+F477+F478+F479+F480+F481+F482+F483</f>
        <v>0</v>
      </c>
      <c r="G484" s="31">
        <f t="shared" si="78"/>
        <v>104250464183</v>
      </c>
      <c r="H484" s="31">
        <f t="shared" si="78"/>
        <v>103999715918</v>
      </c>
      <c r="I484" s="31">
        <f t="shared" si="78"/>
        <v>0</v>
      </c>
      <c r="J484" s="31">
        <f t="shared" si="78"/>
        <v>250748265</v>
      </c>
      <c r="K484" s="31">
        <f t="shared" si="78"/>
        <v>103999715918</v>
      </c>
      <c r="L484" s="31">
        <f t="shared" si="78"/>
        <v>103793732377.73999</v>
      </c>
      <c r="M484" s="31">
        <f t="shared" si="78"/>
        <v>103282868765.73999</v>
      </c>
      <c r="N484" s="32">
        <f t="shared" si="72"/>
        <v>0.99759475157290578</v>
      </c>
      <c r="O484" s="32">
        <f t="shared" si="73"/>
        <v>0.99561889907311807</v>
      </c>
    </row>
    <row r="485" spans="1:15" ht="22.5" x14ac:dyDescent="0.25">
      <c r="A485" s="13" t="s">
        <v>98</v>
      </c>
      <c r="B485" s="14" t="s">
        <v>33</v>
      </c>
      <c r="C485" s="15" t="s">
        <v>19</v>
      </c>
      <c r="D485" s="13" t="s">
        <v>34</v>
      </c>
      <c r="E485" s="21">
        <v>225081983</v>
      </c>
      <c r="F485" s="21">
        <v>0</v>
      </c>
      <c r="G485" s="21">
        <f t="shared" si="74"/>
        <v>225081983</v>
      </c>
      <c r="H485" s="21">
        <v>223363937.11000001</v>
      </c>
      <c r="I485" s="21">
        <f t="shared" si="77"/>
        <v>0</v>
      </c>
      <c r="J485" s="21">
        <f>G485-H485</f>
        <v>1718045.8899999857</v>
      </c>
      <c r="K485" s="21">
        <v>223363937.11000001</v>
      </c>
      <c r="L485" s="21">
        <v>223363937.11000001</v>
      </c>
      <c r="M485" s="21">
        <v>223363937.11000001</v>
      </c>
      <c r="N485" s="22">
        <f t="shared" si="72"/>
        <v>0.99236702170870783</v>
      </c>
      <c r="O485" s="22">
        <f t="shared" si="73"/>
        <v>0.99236702170870783</v>
      </c>
    </row>
    <row r="486" spans="1:15" ht="22.5" x14ac:dyDescent="0.25">
      <c r="A486" s="18" t="s">
        <v>98</v>
      </c>
      <c r="B486" s="19" t="s">
        <v>35</v>
      </c>
      <c r="C486" s="20" t="s">
        <v>19</v>
      </c>
      <c r="D486" s="18" t="s">
        <v>36</v>
      </c>
      <c r="E486" s="21">
        <v>116135374</v>
      </c>
      <c r="F486" s="21">
        <v>0</v>
      </c>
      <c r="G486" s="21">
        <f t="shared" si="74"/>
        <v>116135374</v>
      </c>
      <c r="H486" s="21">
        <v>115110162.88</v>
      </c>
      <c r="I486" s="21">
        <f t="shared" si="77"/>
        <v>0</v>
      </c>
      <c r="J486" s="21">
        <f t="shared" ref="J486:J502" si="79">G486-H486</f>
        <v>1025211.1200000048</v>
      </c>
      <c r="K486" s="21">
        <v>115110162.88</v>
      </c>
      <c r="L486" s="21">
        <v>115110162.88</v>
      </c>
      <c r="M486" s="21">
        <v>115110162.88</v>
      </c>
      <c r="N486" s="22">
        <f t="shared" si="72"/>
        <v>0.99117227521047979</v>
      </c>
      <c r="O486" s="22">
        <f t="shared" si="73"/>
        <v>0.99117227521047979</v>
      </c>
    </row>
    <row r="487" spans="1:15" ht="22.5" x14ac:dyDescent="0.25">
      <c r="A487" s="18" t="s">
        <v>98</v>
      </c>
      <c r="B487" s="19" t="s">
        <v>41</v>
      </c>
      <c r="C487" s="20" t="s">
        <v>19</v>
      </c>
      <c r="D487" s="18" t="s">
        <v>43</v>
      </c>
      <c r="E487" s="21">
        <v>5000000</v>
      </c>
      <c r="F487" s="21">
        <v>0</v>
      </c>
      <c r="G487" s="21">
        <f t="shared" si="74"/>
        <v>5000000</v>
      </c>
      <c r="H487" s="21">
        <v>0</v>
      </c>
      <c r="I487" s="21">
        <f t="shared" si="77"/>
        <v>0</v>
      </c>
      <c r="J487" s="21">
        <f t="shared" si="79"/>
        <v>5000000</v>
      </c>
      <c r="K487" s="21">
        <v>0</v>
      </c>
      <c r="L487" s="21">
        <v>0</v>
      </c>
      <c r="M487" s="21">
        <v>0</v>
      </c>
      <c r="N487" s="22">
        <f t="shared" si="72"/>
        <v>0</v>
      </c>
      <c r="O487" s="22">
        <f t="shared" si="73"/>
        <v>0</v>
      </c>
    </row>
    <row r="488" spans="1:15" ht="67.5" x14ac:dyDescent="0.25">
      <c r="A488" s="18" t="s">
        <v>98</v>
      </c>
      <c r="B488" s="19" t="s">
        <v>50</v>
      </c>
      <c r="C488" s="20" t="s">
        <v>19</v>
      </c>
      <c r="D488" s="18" t="s">
        <v>51</v>
      </c>
      <c r="E488" s="21">
        <v>887494188</v>
      </c>
      <c r="F488" s="21">
        <v>0</v>
      </c>
      <c r="G488" s="21">
        <f t="shared" si="74"/>
        <v>887494188</v>
      </c>
      <c r="H488" s="21">
        <v>801657869.33000004</v>
      </c>
      <c r="I488" s="21">
        <f t="shared" si="77"/>
        <v>0</v>
      </c>
      <c r="J488" s="21">
        <f t="shared" si="79"/>
        <v>85836318.669999957</v>
      </c>
      <c r="K488" s="21">
        <v>801657869.33000004</v>
      </c>
      <c r="L488" s="21">
        <v>801657869.33000004</v>
      </c>
      <c r="M488" s="21">
        <v>723033723.73000002</v>
      </c>
      <c r="N488" s="22">
        <f t="shared" si="72"/>
        <v>0.90328238783914161</v>
      </c>
      <c r="O488" s="22">
        <f t="shared" si="73"/>
        <v>0.90328238783914161</v>
      </c>
    </row>
    <row r="489" spans="1:15" ht="45" x14ac:dyDescent="0.25">
      <c r="A489" s="18" t="s">
        <v>98</v>
      </c>
      <c r="B489" s="19" t="s">
        <v>52</v>
      </c>
      <c r="C489" s="20" t="s">
        <v>19</v>
      </c>
      <c r="D489" s="18" t="s">
        <v>53</v>
      </c>
      <c r="E489" s="21">
        <v>172530059</v>
      </c>
      <c r="F489" s="21">
        <v>0</v>
      </c>
      <c r="G489" s="21">
        <f t="shared" si="74"/>
        <v>172530059</v>
      </c>
      <c r="H489" s="21">
        <v>169878011</v>
      </c>
      <c r="I489" s="21">
        <f t="shared" si="77"/>
        <v>0</v>
      </c>
      <c r="J489" s="21">
        <f t="shared" si="79"/>
        <v>2652048</v>
      </c>
      <c r="K489" s="21">
        <v>169878011</v>
      </c>
      <c r="L489" s="21">
        <v>169878011</v>
      </c>
      <c r="M489" s="21">
        <v>165728708</v>
      </c>
      <c r="N489" s="22">
        <f t="shared" si="72"/>
        <v>0.98462848725971863</v>
      </c>
      <c r="O489" s="22">
        <f t="shared" si="73"/>
        <v>0.98462848725971863</v>
      </c>
    </row>
    <row r="490" spans="1:15" ht="56.25" x14ac:dyDescent="0.25">
      <c r="A490" s="18" t="s">
        <v>98</v>
      </c>
      <c r="B490" s="19" t="s">
        <v>54</v>
      </c>
      <c r="C490" s="20" t="s">
        <v>19</v>
      </c>
      <c r="D490" s="18" t="s">
        <v>55</v>
      </c>
      <c r="E490" s="21">
        <v>924742445</v>
      </c>
      <c r="F490" s="21">
        <v>0</v>
      </c>
      <c r="G490" s="21">
        <f t="shared" si="74"/>
        <v>924742445</v>
      </c>
      <c r="H490" s="21">
        <v>912671680.22000003</v>
      </c>
      <c r="I490" s="21">
        <f t="shared" si="77"/>
        <v>0</v>
      </c>
      <c r="J490" s="21">
        <f t="shared" si="79"/>
        <v>12070764.779999971</v>
      </c>
      <c r="K490" s="21">
        <v>912671680.22000003</v>
      </c>
      <c r="L490" s="21">
        <v>912671680.22000003</v>
      </c>
      <c r="M490" s="21">
        <v>894357203.82000005</v>
      </c>
      <c r="N490" s="22">
        <f t="shared" si="72"/>
        <v>0.98694689008245973</v>
      </c>
      <c r="O490" s="22">
        <f t="shared" si="73"/>
        <v>0.98694689008245973</v>
      </c>
    </row>
    <row r="491" spans="1:15" ht="22.5" x14ac:dyDescent="0.25">
      <c r="A491" s="18" t="s">
        <v>98</v>
      </c>
      <c r="B491" s="19" t="s">
        <v>59</v>
      </c>
      <c r="C491" s="20" t="s">
        <v>42</v>
      </c>
      <c r="D491" s="18" t="s">
        <v>61</v>
      </c>
      <c r="E491" s="21">
        <v>37224840</v>
      </c>
      <c r="F491" s="21">
        <v>0</v>
      </c>
      <c r="G491" s="21">
        <f t="shared" si="74"/>
        <v>37224840</v>
      </c>
      <c r="H491" s="21">
        <v>36031940</v>
      </c>
      <c r="I491" s="21">
        <f t="shared" si="77"/>
        <v>0</v>
      </c>
      <c r="J491" s="21">
        <f t="shared" si="79"/>
        <v>1192900</v>
      </c>
      <c r="K491" s="21">
        <v>36031940</v>
      </c>
      <c r="L491" s="21">
        <v>36031940</v>
      </c>
      <c r="M491" s="21">
        <v>36031940</v>
      </c>
      <c r="N491" s="22">
        <f t="shared" si="72"/>
        <v>0.96795419402742899</v>
      </c>
      <c r="O491" s="22">
        <f t="shared" si="73"/>
        <v>0.96795419402742899</v>
      </c>
    </row>
    <row r="492" spans="1:15" ht="22.5" x14ac:dyDescent="0.25">
      <c r="A492" s="18" t="s">
        <v>98</v>
      </c>
      <c r="B492" s="19" t="s">
        <v>59</v>
      </c>
      <c r="C492" s="20" t="s">
        <v>57</v>
      </c>
      <c r="D492" s="18" t="s">
        <v>61</v>
      </c>
      <c r="E492" s="21">
        <v>83647212025</v>
      </c>
      <c r="F492" s="21">
        <v>0</v>
      </c>
      <c r="G492" s="21">
        <f t="shared" si="74"/>
        <v>83647212025</v>
      </c>
      <c r="H492" s="21">
        <v>83002321659</v>
      </c>
      <c r="I492" s="21">
        <f t="shared" si="77"/>
        <v>0</v>
      </c>
      <c r="J492" s="21">
        <f t="shared" si="79"/>
        <v>644890366</v>
      </c>
      <c r="K492" s="21">
        <v>83002321659</v>
      </c>
      <c r="L492" s="21">
        <v>83002321659</v>
      </c>
      <c r="M492" s="21">
        <v>82989159765</v>
      </c>
      <c r="N492" s="22">
        <f t="shared" si="72"/>
        <v>0.99229035432995349</v>
      </c>
      <c r="O492" s="22">
        <f t="shared" si="73"/>
        <v>0.99229035432995349</v>
      </c>
    </row>
    <row r="493" spans="1:15" ht="22.5" x14ac:dyDescent="0.25">
      <c r="A493" s="18" t="s">
        <v>98</v>
      </c>
      <c r="B493" s="19" t="s">
        <v>59</v>
      </c>
      <c r="C493" s="20" t="s">
        <v>63</v>
      </c>
      <c r="D493" s="18" t="s">
        <v>61</v>
      </c>
      <c r="E493" s="21">
        <v>7101385431</v>
      </c>
      <c r="F493" s="21">
        <v>0</v>
      </c>
      <c r="G493" s="21">
        <f t="shared" si="74"/>
        <v>7101385431</v>
      </c>
      <c r="H493" s="21">
        <v>7090706866</v>
      </c>
      <c r="I493" s="21">
        <f t="shared" si="77"/>
        <v>0</v>
      </c>
      <c r="J493" s="21">
        <f t="shared" si="79"/>
        <v>10678565</v>
      </c>
      <c r="K493" s="21">
        <v>7090706866</v>
      </c>
      <c r="L493" s="21">
        <v>7090706866</v>
      </c>
      <c r="M493" s="21">
        <v>7062686222</v>
      </c>
      <c r="N493" s="22">
        <f t="shared" si="72"/>
        <v>0.99849627018505649</v>
      </c>
      <c r="O493" s="22">
        <f t="shared" si="73"/>
        <v>0.99849627018505649</v>
      </c>
    </row>
    <row r="494" spans="1:15" ht="22.5" x14ac:dyDescent="0.25">
      <c r="A494" s="18" t="s">
        <v>98</v>
      </c>
      <c r="B494" s="19" t="s">
        <v>59</v>
      </c>
      <c r="C494" s="20" t="s">
        <v>19</v>
      </c>
      <c r="D494" s="18" t="s">
        <v>61</v>
      </c>
      <c r="E494" s="21">
        <v>477732079</v>
      </c>
      <c r="F494" s="21">
        <v>0</v>
      </c>
      <c r="G494" s="21">
        <f t="shared" si="74"/>
        <v>477732079</v>
      </c>
      <c r="H494" s="21">
        <v>456785362</v>
      </c>
      <c r="I494" s="21">
        <f t="shared" si="77"/>
        <v>0</v>
      </c>
      <c r="J494" s="21">
        <f t="shared" si="79"/>
        <v>20946717</v>
      </c>
      <c r="K494" s="21">
        <v>456785362</v>
      </c>
      <c r="L494" s="21">
        <v>456785362</v>
      </c>
      <c r="M494" s="21">
        <v>440721797</v>
      </c>
      <c r="N494" s="22">
        <f t="shared" si="72"/>
        <v>0.95615384036205786</v>
      </c>
      <c r="O494" s="22">
        <f t="shared" si="73"/>
        <v>0.95615384036205786</v>
      </c>
    </row>
    <row r="495" spans="1:15" ht="33.75" x14ac:dyDescent="0.25">
      <c r="A495" s="18" t="s">
        <v>98</v>
      </c>
      <c r="B495" s="19" t="s">
        <v>64</v>
      </c>
      <c r="C495" s="20" t="s">
        <v>57</v>
      </c>
      <c r="D495" s="18" t="s">
        <v>65</v>
      </c>
      <c r="E495" s="21">
        <v>3716460415</v>
      </c>
      <c r="F495" s="21">
        <v>0</v>
      </c>
      <c r="G495" s="21">
        <f t="shared" si="74"/>
        <v>3716460415</v>
      </c>
      <c r="H495" s="21">
        <v>3715551989</v>
      </c>
      <c r="I495" s="21">
        <f t="shared" si="77"/>
        <v>0</v>
      </c>
      <c r="J495" s="21">
        <f t="shared" si="79"/>
        <v>908426</v>
      </c>
      <c r="K495" s="21">
        <v>3715551989</v>
      </c>
      <c r="L495" s="21">
        <v>3715551989</v>
      </c>
      <c r="M495" s="21">
        <v>3714531492</v>
      </c>
      <c r="N495" s="22">
        <f t="shared" si="72"/>
        <v>0.99975556688392708</v>
      </c>
      <c r="O495" s="22">
        <f t="shared" si="73"/>
        <v>0.99975556688392708</v>
      </c>
    </row>
    <row r="496" spans="1:15" ht="56.25" x14ac:dyDescent="0.25">
      <c r="A496" s="18" t="s">
        <v>98</v>
      </c>
      <c r="B496" s="19" t="s">
        <v>66</v>
      </c>
      <c r="C496" s="20" t="s">
        <v>57</v>
      </c>
      <c r="D496" s="18" t="s">
        <v>67</v>
      </c>
      <c r="E496" s="21">
        <v>23634390790</v>
      </c>
      <c r="F496" s="21">
        <v>0</v>
      </c>
      <c r="G496" s="21">
        <f t="shared" si="74"/>
        <v>23634390790</v>
      </c>
      <c r="H496" s="21">
        <v>23357329832</v>
      </c>
      <c r="I496" s="21">
        <f t="shared" si="77"/>
        <v>0</v>
      </c>
      <c r="J496" s="21">
        <f t="shared" si="79"/>
        <v>277060958</v>
      </c>
      <c r="K496" s="21">
        <v>23357329832</v>
      </c>
      <c r="L496" s="21">
        <v>23357329832</v>
      </c>
      <c r="M496" s="21">
        <v>23010196039</v>
      </c>
      <c r="N496" s="22">
        <f t="shared" si="72"/>
        <v>0.98827721177745664</v>
      </c>
      <c r="O496" s="22">
        <f t="shared" si="73"/>
        <v>0.98827721177745664</v>
      </c>
    </row>
    <row r="497" spans="1:15" ht="56.25" x14ac:dyDescent="0.25">
      <c r="A497" s="18" t="s">
        <v>98</v>
      </c>
      <c r="B497" s="19" t="s">
        <v>66</v>
      </c>
      <c r="C497" s="20" t="s">
        <v>19</v>
      </c>
      <c r="D497" s="18" t="s">
        <v>67</v>
      </c>
      <c r="E497" s="21">
        <v>7361594989</v>
      </c>
      <c r="F497" s="21">
        <v>0</v>
      </c>
      <c r="G497" s="21">
        <f t="shared" si="74"/>
        <v>7361594989</v>
      </c>
      <c r="H497" s="21">
        <v>7169160573</v>
      </c>
      <c r="I497" s="21">
        <f t="shared" si="77"/>
        <v>0</v>
      </c>
      <c r="J497" s="21">
        <f t="shared" si="79"/>
        <v>192434416</v>
      </c>
      <c r="K497" s="21">
        <v>7169160573</v>
      </c>
      <c r="L497" s="21">
        <v>7169160573</v>
      </c>
      <c r="M497" s="21">
        <v>6204005606</v>
      </c>
      <c r="N497" s="22">
        <f t="shared" si="72"/>
        <v>0.97385968444507698</v>
      </c>
      <c r="O497" s="22">
        <f t="shared" si="73"/>
        <v>0.97385968444507698</v>
      </c>
    </row>
    <row r="498" spans="1:15" ht="56.25" x14ac:dyDescent="0.25">
      <c r="A498" s="18" t="s">
        <v>98</v>
      </c>
      <c r="B498" s="19" t="s">
        <v>68</v>
      </c>
      <c r="C498" s="20" t="s">
        <v>57</v>
      </c>
      <c r="D498" s="18" t="s">
        <v>69</v>
      </c>
      <c r="E498" s="21">
        <v>644865443</v>
      </c>
      <c r="F498" s="21">
        <v>0</v>
      </c>
      <c r="G498" s="21">
        <f t="shared" si="74"/>
        <v>644865443</v>
      </c>
      <c r="H498" s="21">
        <v>628724702</v>
      </c>
      <c r="I498" s="21">
        <f t="shared" si="77"/>
        <v>0</v>
      </c>
      <c r="J498" s="21">
        <f t="shared" si="79"/>
        <v>16140741</v>
      </c>
      <c r="K498" s="21">
        <v>628724702</v>
      </c>
      <c r="L498" s="21">
        <v>541901785</v>
      </c>
      <c r="M498" s="21">
        <v>427833980</v>
      </c>
      <c r="N498" s="22">
        <f t="shared" si="72"/>
        <v>0.97497037378075169</v>
      </c>
      <c r="O498" s="22">
        <f t="shared" si="73"/>
        <v>0.84033311271728361</v>
      </c>
    </row>
    <row r="499" spans="1:15" ht="56.25" x14ac:dyDescent="0.25">
      <c r="A499" s="18" t="s">
        <v>98</v>
      </c>
      <c r="B499" s="19" t="s">
        <v>68</v>
      </c>
      <c r="C499" s="20" t="s">
        <v>19</v>
      </c>
      <c r="D499" s="18" t="s">
        <v>69</v>
      </c>
      <c r="E499" s="21">
        <v>929799068</v>
      </c>
      <c r="F499" s="21">
        <v>0</v>
      </c>
      <c r="G499" s="21">
        <f t="shared" si="74"/>
        <v>929799068</v>
      </c>
      <c r="H499" s="21">
        <v>865896578</v>
      </c>
      <c r="I499" s="21">
        <f t="shared" si="77"/>
        <v>0</v>
      </c>
      <c r="J499" s="21">
        <f t="shared" si="79"/>
        <v>63902490</v>
      </c>
      <c r="K499" s="21">
        <v>865896578</v>
      </c>
      <c r="L499" s="21">
        <v>613907415</v>
      </c>
      <c r="M499" s="21">
        <v>433601126</v>
      </c>
      <c r="N499" s="22">
        <f t="shared" si="72"/>
        <v>0.93127279624246728</v>
      </c>
      <c r="O499" s="22">
        <f t="shared" si="73"/>
        <v>0.66025815267863874</v>
      </c>
    </row>
    <row r="500" spans="1:15" ht="67.5" x14ac:dyDescent="0.25">
      <c r="A500" s="18" t="s">
        <v>98</v>
      </c>
      <c r="B500" s="19" t="s">
        <v>70</v>
      </c>
      <c r="C500" s="20" t="s">
        <v>57</v>
      </c>
      <c r="D500" s="18" t="s">
        <v>71</v>
      </c>
      <c r="E500" s="21">
        <v>202122176</v>
      </c>
      <c r="F500" s="21">
        <v>0</v>
      </c>
      <c r="G500" s="21">
        <f t="shared" si="74"/>
        <v>202122176</v>
      </c>
      <c r="H500" s="21">
        <v>201870518</v>
      </c>
      <c r="I500" s="21">
        <f t="shared" si="77"/>
        <v>0</v>
      </c>
      <c r="J500" s="21">
        <f t="shared" si="79"/>
        <v>251658</v>
      </c>
      <c r="K500" s="21">
        <v>201870518</v>
      </c>
      <c r="L500" s="21">
        <v>201870518</v>
      </c>
      <c r="M500" s="21">
        <v>200698168</v>
      </c>
      <c r="N500" s="22">
        <f t="shared" si="72"/>
        <v>0.99875492137982924</v>
      </c>
      <c r="O500" s="22">
        <f t="shared" si="73"/>
        <v>0.99875492137982924</v>
      </c>
    </row>
    <row r="501" spans="1:15" ht="67.5" x14ac:dyDescent="0.25">
      <c r="A501" s="18" t="s">
        <v>98</v>
      </c>
      <c r="B501" s="19" t="s">
        <v>70</v>
      </c>
      <c r="C501" s="20" t="s">
        <v>19</v>
      </c>
      <c r="D501" s="18" t="s">
        <v>71</v>
      </c>
      <c r="E501" s="21">
        <v>799079375</v>
      </c>
      <c r="F501" s="21">
        <v>0</v>
      </c>
      <c r="G501" s="21">
        <f t="shared" si="74"/>
        <v>799079375</v>
      </c>
      <c r="H501" s="21">
        <v>783978480</v>
      </c>
      <c r="I501" s="21">
        <f t="shared" si="77"/>
        <v>0</v>
      </c>
      <c r="J501" s="21">
        <f t="shared" si="79"/>
        <v>15100895</v>
      </c>
      <c r="K501" s="21">
        <v>783978480</v>
      </c>
      <c r="L501" s="21">
        <v>783978480</v>
      </c>
      <c r="M501" s="21">
        <v>782957982</v>
      </c>
      <c r="N501" s="22">
        <f t="shared" si="72"/>
        <v>0.98110213394007317</v>
      </c>
      <c r="O501" s="22">
        <f t="shared" si="73"/>
        <v>0.98110213394007317</v>
      </c>
    </row>
    <row r="502" spans="1:15" ht="67.5" x14ac:dyDescent="0.25">
      <c r="A502" s="23" t="s">
        <v>98</v>
      </c>
      <c r="B502" s="24" t="s">
        <v>72</v>
      </c>
      <c r="C502" s="25" t="s">
        <v>42</v>
      </c>
      <c r="D502" s="23" t="s">
        <v>73</v>
      </c>
      <c r="E502" s="21">
        <v>113289612</v>
      </c>
      <c r="F502" s="21">
        <v>0</v>
      </c>
      <c r="G502" s="21">
        <f t="shared" si="74"/>
        <v>113289612</v>
      </c>
      <c r="H502" s="21">
        <v>113289612</v>
      </c>
      <c r="I502" s="21">
        <f t="shared" si="77"/>
        <v>0</v>
      </c>
      <c r="J502" s="21">
        <f t="shared" si="79"/>
        <v>0</v>
      </c>
      <c r="K502" s="21">
        <v>113289612</v>
      </c>
      <c r="L502" s="21">
        <v>113289612</v>
      </c>
      <c r="M502" s="21">
        <v>109541785</v>
      </c>
      <c r="N502" s="22">
        <f t="shared" si="72"/>
        <v>1</v>
      </c>
      <c r="O502" s="22">
        <f t="shared" si="73"/>
        <v>1</v>
      </c>
    </row>
    <row r="503" spans="1:15" ht="20.100000000000001" customHeight="1" x14ac:dyDescent="0.25">
      <c r="A503" s="61" t="s">
        <v>136</v>
      </c>
      <c r="B503" s="28"/>
      <c r="C503" s="29"/>
      <c r="D503" s="30"/>
      <c r="E503" s="31">
        <f>E485+E486+E487+E488+E489+E490+E491+E492+E493+E494+E495+E496+E497+E498+E499+E500+E501+E502</f>
        <v>130996140292</v>
      </c>
      <c r="F503" s="31">
        <f t="shared" ref="F503:M503" si="80">F485+F486+F487+F488+F489+F490+F491+F492+F493+F494+F495+F496+F497+F498+F499+F500+F501+F502</f>
        <v>0</v>
      </c>
      <c r="G503" s="31">
        <f t="shared" si="80"/>
        <v>130996140292</v>
      </c>
      <c r="H503" s="31">
        <f t="shared" si="80"/>
        <v>129644329771.53999</v>
      </c>
      <c r="I503" s="31">
        <f t="shared" si="80"/>
        <v>0</v>
      </c>
      <c r="J503" s="31">
        <f t="shared" si="80"/>
        <v>1351810520.46</v>
      </c>
      <c r="K503" s="31">
        <f t="shared" si="80"/>
        <v>129644329771.53999</v>
      </c>
      <c r="L503" s="31">
        <f t="shared" si="80"/>
        <v>129305517691.53999</v>
      </c>
      <c r="M503" s="31">
        <f t="shared" si="80"/>
        <v>127533559637.53999</v>
      </c>
      <c r="N503" s="32">
        <f t="shared" si="72"/>
        <v>0.98968053167485148</v>
      </c>
      <c r="O503" s="32">
        <f t="shared" si="73"/>
        <v>0.98709410371411332</v>
      </c>
    </row>
    <row r="504" spans="1:15" ht="22.5" x14ac:dyDescent="0.25">
      <c r="A504" s="13" t="s">
        <v>99</v>
      </c>
      <c r="B504" s="14" t="s">
        <v>33</v>
      </c>
      <c r="C504" s="15" t="s">
        <v>19</v>
      </c>
      <c r="D504" s="13" t="s">
        <v>34</v>
      </c>
      <c r="E504" s="21">
        <v>209358547</v>
      </c>
      <c r="F504" s="21">
        <v>0</v>
      </c>
      <c r="G504" s="21">
        <f t="shared" si="74"/>
        <v>209358547</v>
      </c>
      <c r="H504" s="21">
        <v>201143158</v>
      </c>
      <c r="I504" s="21">
        <f t="shared" si="77"/>
        <v>0</v>
      </c>
      <c r="J504" s="21">
        <f>G504-H504</f>
        <v>8215389</v>
      </c>
      <c r="K504" s="21">
        <v>201143158</v>
      </c>
      <c r="L504" s="21">
        <v>200685762.25</v>
      </c>
      <c r="M504" s="21">
        <v>200685762.25</v>
      </c>
      <c r="N504" s="22">
        <f t="shared" si="72"/>
        <v>0.96075923759635184</v>
      </c>
      <c r="O504" s="22">
        <f t="shared" si="73"/>
        <v>0.95857448919914412</v>
      </c>
    </row>
    <row r="505" spans="1:15" ht="22.5" x14ac:dyDescent="0.25">
      <c r="A505" s="18" t="s">
        <v>99</v>
      </c>
      <c r="B505" s="19" t="s">
        <v>35</v>
      </c>
      <c r="C505" s="20" t="s">
        <v>19</v>
      </c>
      <c r="D505" s="18" t="s">
        <v>36</v>
      </c>
      <c r="E505" s="21">
        <v>725008647</v>
      </c>
      <c r="F505" s="21">
        <v>0</v>
      </c>
      <c r="G505" s="21">
        <f t="shared" si="74"/>
        <v>725008647</v>
      </c>
      <c r="H505" s="21">
        <v>685919338.39999998</v>
      </c>
      <c r="I505" s="21">
        <f t="shared" si="77"/>
        <v>0</v>
      </c>
      <c r="J505" s="21">
        <f t="shared" ref="J505:J524" si="81">G505-H505</f>
        <v>39089308.600000024</v>
      </c>
      <c r="K505" s="21">
        <v>685919338.39999998</v>
      </c>
      <c r="L505" s="21">
        <v>675598178.39999998</v>
      </c>
      <c r="M505" s="21">
        <v>665220190.39999998</v>
      </c>
      <c r="N505" s="22">
        <f t="shared" si="72"/>
        <v>0.94608435532217861</v>
      </c>
      <c r="O505" s="22">
        <f t="shared" si="73"/>
        <v>0.93184844235381925</v>
      </c>
    </row>
    <row r="506" spans="1:15" ht="22.5" x14ac:dyDescent="0.25">
      <c r="A506" s="18" t="s">
        <v>99</v>
      </c>
      <c r="B506" s="19" t="s">
        <v>100</v>
      </c>
      <c r="C506" s="20" t="s">
        <v>19</v>
      </c>
      <c r="D506" s="18" t="s">
        <v>28</v>
      </c>
      <c r="E506" s="21">
        <v>2011991</v>
      </c>
      <c r="F506" s="21">
        <v>0</v>
      </c>
      <c r="G506" s="21">
        <f t="shared" si="74"/>
        <v>2011991</v>
      </c>
      <c r="H506" s="21">
        <v>2011991</v>
      </c>
      <c r="I506" s="21">
        <f t="shared" si="77"/>
        <v>0</v>
      </c>
      <c r="J506" s="21">
        <f t="shared" si="81"/>
        <v>0</v>
      </c>
      <c r="K506" s="21">
        <v>2011991</v>
      </c>
      <c r="L506" s="21">
        <v>2003975</v>
      </c>
      <c r="M506" s="21">
        <v>2003975</v>
      </c>
      <c r="N506" s="22">
        <f t="shared" si="72"/>
        <v>1</v>
      </c>
      <c r="O506" s="22">
        <f t="shared" si="73"/>
        <v>0.99601588675098451</v>
      </c>
    </row>
    <row r="507" spans="1:15" ht="67.5" x14ac:dyDescent="0.25">
      <c r="A507" s="18" t="s">
        <v>99</v>
      </c>
      <c r="B507" s="19" t="s">
        <v>50</v>
      </c>
      <c r="C507" s="20" t="s">
        <v>19</v>
      </c>
      <c r="D507" s="18" t="s">
        <v>51</v>
      </c>
      <c r="E507" s="21">
        <v>1281506794</v>
      </c>
      <c r="F507" s="21">
        <v>0</v>
      </c>
      <c r="G507" s="21">
        <f t="shared" si="74"/>
        <v>1281506794</v>
      </c>
      <c r="H507" s="21">
        <v>1269052557</v>
      </c>
      <c r="I507" s="21">
        <f t="shared" si="77"/>
        <v>0</v>
      </c>
      <c r="J507" s="21">
        <f t="shared" si="81"/>
        <v>12454237</v>
      </c>
      <c r="K507" s="21">
        <v>1269052557</v>
      </c>
      <c r="L507" s="21">
        <v>1243044032.8900001</v>
      </c>
      <c r="M507" s="21">
        <v>1191737922.8199999</v>
      </c>
      <c r="N507" s="22">
        <f t="shared" si="72"/>
        <v>0.99028156771520015</v>
      </c>
      <c r="O507" s="22">
        <f t="shared" si="73"/>
        <v>0.96998629949518633</v>
      </c>
    </row>
    <row r="508" spans="1:15" ht="45" x14ac:dyDescent="0.25">
      <c r="A508" s="18" t="s">
        <v>99</v>
      </c>
      <c r="B508" s="19" t="s">
        <v>52</v>
      </c>
      <c r="C508" s="20" t="s">
        <v>19</v>
      </c>
      <c r="D508" s="18" t="s">
        <v>53</v>
      </c>
      <c r="E508" s="21">
        <v>141090113</v>
      </c>
      <c r="F508" s="21">
        <v>0</v>
      </c>
      <c r="G508" s="21">
        <f t="shared" si="74"/>
        <v>141090113</v>
      </c>
      <c r="H508" s="21">
        <v>140838639</v>
      </c>
      <c r="I508" s="21">
        <f t="shared" si="77"/>
        <v>0</v>
      </c>
      <c r="J508" s="21">
        <f t="shared" si="81"/>
        <v>251474</v>
      </c>
      <c r="K508" s="21">
        <v>140838639</v>
      </c>
      <c r="L508" s="21">
        <v>140712902</v>
      </c>
      <c r="M508" s="21">
        <v>136563599</v>
      </c>
      <c r="N508" s="22">
        <f t="shared" si="72"/>
        <v>0.99821763556174914</v>
      </c>
      <c r="O508" s="22">
        <f t="shared" si="73"/>
        <v>0.99732645334262371</v>
      </c>
    </row>
    <row r="509" spans="1:15" ht="56.25" x14ac:dyDescent="0.25">
      <c r="A509" s="18" t="s">
        <v>99</v>
      </c>
      <c r="B509" s="19" t="s">
        <v>54</v>
      </c>
      <c r="C509" s="20" t="s">
        <v>19</v>
      </c>
      <c r="D509" s="18" t="s">
        <v>55</v>
      </c>
      <c r="E509" s="21">
        <v>1164582052</v>
      </c>
      <c r="F509" s="21">
        <v>0</v>
      </c>
      <c r="G509" s="21">
        <f t="shared" si="74"/>
        <v>1164582052</v>
      </c>
      <c r="H509" s="21">
        <v>1157406189</v>
      </c>
      <c r="I509" s="21">
        <f t="shared" si="77"/>
        <v>0</v>
      </c>
      <c r="J509" s="21">
        <f t="shared" si="81"/>
        <v>7175863</v>
      </c>
      <c r="K509" s="21">
        <v>1157406189</v>
      </c>
      <c r="L509" s="21">
        <v>1139252853.29</v>
      </c>
      <c r="M509" s="21">
        <v>1117812993.29</v>
      </c>
      <c r="N509" s="22">
        <f t="shared" si="72"/>
        <v>0.99383825039405638</v>
      </c>
      <c r="O509" s="22">
        <f t="shared" si="73"/>
        <v>0.97825039578233164</v>
      </c>
    </row>
    <row r="510" spans="1:15" ht="67.5" x14ac:dyDescent="0.25">
      <c r="A510" s="18" t="s">
        <v>99</v>
      </c>
      <c r="B510" s="19" t="s">
        <v>101</v>
      </c>
      <c r="C510" s="20" t="s">
        <v>19</v>
      </c>
      <c r="D510" s="18" t="s">
        <v>102</v>
      </c>
      <c r="E510" s="21">
        <v>149620388</v>
      </c>
      <c r="F510" s="21">
        <v>0</v>
      </c>
      <c r="G510" s="21">
        <f t="shared" si="74"/>
        <v>149620388</v>
      </c>
      <c r="H510" s="21">
        <v>149620388</v>
      </c>
      <c r="I510" s="21">
        <f t="shared" si="77"/>
        <v>0</v>
      </c>
      <c r="J510" s="21">
        <f t="shared" si="81"/>
        <v>0</v>
      </c>
      <c r="K510" s="21">
        <v>149620388</v>
      </c>
      <c r="L510" s="21">
        <v>149024291</v>
      </c>
      <c r="M510" s="21">
        <v>0</v>
      </c>
      <c r="N510" s="22">
        <f t="shared" si="72"/>
        <v>1</v>
      </c>
      <c r="O510" s="22">
        <f t="shared" si="73"/>
        <v>0.99601593734672045</v>
      </c>
    </row>
    <row r="511" spans="1:15" ht="22.5" x14ac:dyDescent="0.25">
      <c r="A511" s="18" t="s">
        <v>99</v>
      </c>
      <c r="B511" s="19" t="s">
        <v>59</v>
      </c>
      <c r="C511" s="20" t="s">
        <v>60</v>
      </c>
      <c r="D511" s="18" t="s">
        <v>61</v>
      </c>
      <c r="E511" s="21">
        <v>73850156112</v>
      </c>
      <c r="F511" s="21">
        <v>0</v>
      </c>
      <c r="G511" s="21">
        <f t="shared" si="74"/>
        <v>73850156112</v>
      </c>
      <c r="H511" s="21">
        <v>73763794717</v>
      </c>
      <c r="I511" s="21">
        <f t="shared" si="77"/>
        <v>0</v>
      </c>
      <c r="J511" s="21">
        <f t="shared" si="81"/>
        <v>86361395</v>
      </c>
      <c r="K511" s="21">
        <v>73763794717</v>
      </c>
      <c r="L511" s="21">
        <v>73556580286</v>
      </c>
      <c r="M511" s="21">
        <v>73319609586</v>
      </c>
      <c r="N511" s="22">
        <f t="shared" si="72"/>
        <v>0.99883058615517306</v>
      </c>
      <c r="O511" s="22">
        <f t="shared" si="73"/>
        <v>0.99602470947312871</v>
      </c>
    </row>
    <row r="512" spans="1:15" ht="22.5" x14ac:dyDescent="0.25">
      <c r="A512" s="18" t="s">
        <v>99</v>
      </c>
      <c r="B512" s="19" t="s">
        <v>59</v>
      </c>
      <c r="C512" s="20" t="s">
        <v>42</v>
      </c>
      <c r="D512" s="18" t="s">
        <v>61</v>
      </c>
      <c r="E512" s="21">
        <v>812529852</v>
      </c>
      <c r="F512" s="21">
        <v>0</v>
      </c>
      <c r="G512" s="21">
        <f t="shared" si="74"/>
        <v>812529852</v>
      </c>
      <c r="H512" s="21">
        <v>811835652</v>
      </c>
      <c r="I512" s="21">
        <f t="shared" si="77"/>
        <v>0</v>
      </c>
      <c r="J512" s="21">
        <f t="shared" si="81"/>
        <v>694200</v>
      </c>
      <c r="K512" s="21">
        <v>811835652</v>
      </c>
      <c r="L512" s="21">
        <v>798308381</v>
      </c>
      <c r="M512" s="21">
        <v>129737229</v>
      </c>
      <c r="N512" s="22">
        <f t="shared" si="72"/>
        <v>0.99914563139029133</v>
      </c>
      <c r="O512" s="22">
        <f t="shared" si="73"/>
        <v>0.98249729414249265</v>
      </c>
    </row>
    <row r="513" spans="1:15" ht="22.5" x14ac:dyDescent="0.25">
      <c r="A513" s="18" t="s">
        <v>99</v>
      </c>
      <c r="B513" s="19" t="s">
        <v>59</v>
      </c>
      <c r="C513" s="20" t="s">
        <v>57</v>
      </c>
      <c r="D513" s="18" t="s">
        <v>61</v>
      </c>
      <c r="E513" s="21">
        <v>96927297894</v>
      </c>
      <c r="F513" s="21">
        <v>0</v>
      </c>
      <c r="G513" s="21">
        <f t="shared" si="74"/>
        <v>96927297894</v>
      </c>
      <c r="H513" s="21">
        <v>96744275303</v>
      </c>
      <c r="I513" s="21">
        <f t="shared" si="77"/>
        <v>0</v>
      </c>
      <c r="J513" s="21">
        <f t="shared" si="81"/>
        <v>183022591</v>
      </c>
      <c r="K513" s="21">
        <v>96744275303</v>
      </c>
      <c r="L513" s="21">
        <v>96416190707</v>
      </c>
      <c r="M513" s="21">
        <v>93034952949</v>
      </c>
      <c r="N513" s="22">
        <f t="shared" si="72"/>
        <v>0.99811175391270934</v>
      </c>
      <c r="O513" s="22">
        <f t="shared" si="73"/>
        <v>0.99472690152201548</v>
      </c>
    </row>
    <row r="514" spans="1:15" ht="22.5" x14ac:dyDescent="0.25">
      <c r="A514" s="18" t="s">
        <v>99</v>
      </c>
      <c r="B514" s="19" t="s">
        <v>59</v>
      </c>
      <c r="C514" s="20" t="s">
        <v>63</v>
      </c>
      <c r="D514" s="18" t="s">
        <v>61</v>
      </c>
      <c r="E514" s="21">
        <v>29979530839</v>
      </c>
      <c r="F514" s="21">
        <v>0</v>
      </c>
      <c r="G514" s="21">
        <f t="shared" si="74"/>
        <v>29979530839</v>
      </c>
      <c r="H514" s="21">
        <v>29932847743</v>
      </c>
      <c r="I514" s="21">
        <f t="shared" si="77"/>
        <v>0</v>
      </c>
      <c r="J514" s="21">
        <f t="shared" si="81"/>
        <v>46683096</v>
      </c>
      <c r="K514" s="21">
        <v>29932847743</v>
      </c>
      <c r="L514" s="21">
        <v>29729970583</v>
      </c>
      <c r="M514" s="21">
        <v>29445550334</v>
      </c>
      <c r="N514" s="22">
        <f t="shared" si="72"/>
        <v>0.99844283433751169</v>
      </c>
      <c r="O514" s="22">
        <f t="shared" si="73"/>
        <v>0.99167564504794214</v>
      </c>
    </row>
    <row r="515" spans="1:15" ht="22.5" x14ac:dyDescent="0.25">
      <c r="A515" s="18" t="s">
        <v>99</v>
      </c>
      <c r="B515" s="19" t="s">
        <v>59</v>
      </c>
      <c r="C515" s="20" t="s">
        <v>19</v>
      </c>
      <c r="D515" s="18" t="s">
        <v>61</v>
      </c>
      <c r="E515" s="21">
        <v>2997341770</v>
      </c>
      <c r="F515" s="21">
        <v>0</v>
      </c>
      <c r="G515" s="21">
        <f t="shared" si="74"/>
        <v>2997341770</v>
      </c>
      <c r="H515" s="21">
        <v>2862657584</v>
      </c>
      <c r="I515" s="21">
        <f t="shared" si="77"/>
        <v>0</v>
      </c>
      <c r="J515" s="21">
        <f t="shared" si="81"/>
        <v>134684186</v>
      </c>
      <c r="K515" s="21">
        <v>2862657584</v>
      </c>
      <c r="L515" s="21">
        <v>2759355401</v>
      </c>
      <c r="M515" s="21">
        <v>1602031925</v>
      </c>
      <c r="N515" s="22">
        <f t="shared" si="72"/>
        <v>0.95506545588226333</v>
      </c>
      <c r="O515" s="22">
        <f t="shared" si="73"/>
        <v>0.92060085660501767</v>
      </c>
    </row>
    <row r="516" spans="1:15" ht="33.75" x14ac:dyDescent="0.25">
      <c r="A516" s="18" t="s">
        <v>99</v>
      </c>
      <c r="B516" s="19" t="s">
        <v>64</v>
      </c>
      <c r="C516" s="20" t="s">
        <v>57</v>
      </c>
      <c r="D516" s="18" t="s">
        <v>65</v>
      </c>
      <c r="E516" s="21">
        <v>3313526814</v>
      </c>
      <c r="F516" s="21">
        <v>0</v>
      </c>
      <c r="G516" s="21">
        <f t="shared" si="74"/>
        <v>3313526814</v>
      </c>
      <c r="H516" s="21">
        <v>3313320685</v>
      </c>
      <c r="I516" s="21">
        <f t="shared" si="77"/>
        <v>0</v>
      </c>
      <c r="J516" s="21">
        <f t="shared" si="81"/>
        <v>206129</v>
      </c>
      <c r="K516" s="21">
        <v>3313320685</v>
      </c>
      <c r="L516" s="21">
        <v>3151857010</v>
      </c>
      <c r="M516" s="21">
        <v>3072707010</v>
      </c>
      <c r="N516" s="22">
        <f t="shared" si="72"/>
        <v>0.9999377916607981</v>
      </c>
      <c r="O516" s="22">
        <f t="shared" si="73"/>
        <v>0.95120914570030701</v>
      </c>
    </row>
    <row r="517" spans="1:15" ht="56.25" x14ac:dyDescent="0.25">
      <c r="A517" s="18" t="s">
        <v>99</v>
      </c>
      <c r="B517" s="19" t="s">
        <v>66</v>
      </c>
      <c r="C517" s="20" t="s">
        <v>57</v>
      </c>
      <c r="D517" s="18" t="s">
        <v>67</v>
      </c>
      <c r="E517" s="21">
        <v>63245851891</v>
      </c>
      <c r="F517" s="21">
        <v>0</v>
      </c>
      <c r="G517" s="21">
        <f t="shared" si="74"/>
        <v>63245851891</v>
      </c>
      <c r="H517" s="21">
        <v>62929954816</v>
      </c>
      <c r="I517" s="21">
        <f t="shared" si="77"/>
        <v>0</v>
      </c>
      <c r="J517" s="21">
        <f t="shared" si="81"/>
        <v>315897075</v>
      </c>
      <c r="K517" s="21">
        <v>62929954816</v>
      </c>
      <c r="L517" s="21">
        <v>62054684257</v>
      </c>
      <c r="M517" s="21">
        <v>60922079249</v>
      </c>
      <c r="N517" s="22">
        <f t="shared" ref="N517:N580" si="82">K517/E517</f>
        <v>0.99500525227260073</v>
      </c>
      <c r="O517" s="22">
        <f t="shared" ref="O517:O580" si="83">L517/E517</f>
        <v>0.98116607495377095</v>
      </c>
    </row>
    <row r="518" spans="1:15" ht="56.25" x14ac:dyDescent="0.25">
      <c r="A518" s="18" t="s">
        <v>99</v>
      </c>
      <c r="B518" s="19" t="s">
        <v>66</v>
      </c>
      <c r="C518" s="20" t="s">
        <v>19</v>
      </c>
      <c r="D518" s="18" t="s">
        <v>67</v>
      </c>
      <c r="E518" s="21">
        <v>16759112847</v>
      </c>
      <c r="F518" s="21">
        <v>0</v>
      </c>
      <c r="G518" s="21">
        <f t="shared" ref="G518:G581" si="84">E518-F518</f>
        <v>16759112847</v>
      </c>
      <c r="H518" s="21">
        <v>16563558034</v>
      </c>
      <c r="I518" s="21">
        <f t="shared" si="77"/>
        <v>0</v>
      </c>
      <c r="J518" s="21">
        <f t="shared" si="81"/>
        <v>195554813</v>
      </c>
      <c r="K518" s="21">
        <v>16563558034</v>
      </c>
      <c r="L518" s="21">
        <v>16369571284</v>
      </c>
      <c r="M518" s="21">
        <v>13331003881</v>
      </c>
      <c r="N518" s="22">
        <f t="shared" si="82"/>
        <v>0.98833143408095103</v>
      </c>
      <c r="O518" s="22">
        <f t="shared" si="83"/>
        <v>0.97675643295941339</v>
      </c>
    </row>
    <row r="519" spans="1:15" ht="56.25" x14ac:dyDescent="0.25">
      <c r="A519" s="18" t="s">
        <v>99</v>
      </c>
      <c r="B519" s="19" t="s">
        <v>68</v>
      </c>
      <c r="C519" s="20" t="s">
        <v>57</v>
      </c>
      <c r="D519" s="18" t="s">
        <v>69</v>
      </c>
      <c r="E519" s="21">
        <v>2115253710</v>
      </c>
      <c r="F519" s="21">
        <v>0</v>
      </c>
      <c r="G519" s="21">
        <f t="shared" si="84"/>
        <v>2115253710</v>
      </c>
      <c r="H519" s="21">
        <v>1986430604</v>
      </c>
      <c r="I519" s="21">
        <f t="shared" si="77"/>
        <v>0</v>
      </c>
      <c r="J519" s="21">
        <f t="shared" si="81"/>
        <v>128823106</v>
      </c>
      <c r="K519" s="21">
        <v>1986430604</v>
      </c>
      <c r="L519" s="21">
        <v>1870834383</v>
      </c>
      <c r="M519" s="21">
        <v>1372451360</v>
      </c>
      <c r="N519" s="22">
        <f t="shared" si="82"/>
        <v>0.9390980356677876</v>
      </c>
      <c r="O519" s="22">
        <f t="shared" si="83"/>
        <v>0.88444916756581415</v>
      </c>
    </row>
    <row r="520" spans="1:15" ht="56.25" x14ac:dyDescent="0.25">
      <c r="A520" s="18" t="s">
        <v>99</v>
      </c>
      <c r="B520" s="19" t="s">
        <v>68</v>
      </c>
      <c r="C520" s="20" t="s">
        <v>19</v>
      </c>
      <c r="D520" s="18" t="s">
        <v>69</v>
      </c>
      <c r="E520" s="21">
        <v>965475400</v>
      </c>
      <c r="F520" s="21">
        <v>0</v>
      </c>
      <c r="G520" s="21">
        <f t="shared" si="84"/>
        <v>965475400</v>
      </c>
      <c r="H520" s="21">
        <v>964821699</v>
      </c>
      <c r="I520" s="21">
        <f t="shared" si="77"/>
        <v>0</v>
      </c>
      <c r="J520" s="21">
        <f t="shared" si="81"/>
        <v>653701</v>
      </c>
      <c r="K520" s="21">
        <v>964821699</v>
      </c>
      <c r="L520" s="21">
        <v>854814517</v>
      </c>
      <c r="M520" s="21">
        <v>785784736</v>
      </c>
      <c r="N520" s="22">
        <f t="shared" si="82"/>
        <v>0.99932292319410732</v>
      </c>
      <c r="O520" s="22">
        <f t="shared" si="83"/>
        <v>0.88538197555318343</v>
      </c>
    </row>
    <row r="521" spans="1:15" ht="67.5" x14ac:dyDescent="0.25">
      <c r="A521" s="18" t="s">
        <v>99</v>
      </c>
      <c r="B521" s="19" t="s">
        <v>70</v>
      </c>
      <c r="C521" s="20" t="s">
        <v>57</v>
      </c>
      <c r="D521" s="18" t="s">
        <v>71</v>
      </c>
      <c r="E521" s="21">
        <v>130487917</v>
      </c>
      <c r="F521" s="21">
        <v>0</v>
      </c>
      <c r="G521" s="21">
        <f t="shared" si="84"/>
        <v>130487917</v>
      </c>
      <c r="H521" s="21">
        <v>130057151</v>
      </c>
      <c r="I521" s="21">
        <f t="shared" si="77"/>
        <v>0</v>
      </c>
      <c r="J521" s="21">
        <f t="shared" si="81"/>
        <v>430766</v>
      </c>
      <c r="K521" s="21">
        <v>130057151</v>
      </c>
      <c r="L521" s="21">
        <v>118953976</v>
      </c>
      <c r="M521" s="21">
        <v>81761176</v>
      </c>
      <c r="N521" s="22">
        <f t="shared" si="82"/>
        <v>0.99669880545338152</v>
      </c>
      <c r="O521" s="22">
        <f t="shared" si="83"/>
        <v>0.91160912623043866</v>
      </c>
    </row>
    <row r="522" spans="1:15" ht="67.5" x14ac:dyDescent="0.25">
      <c r="A522" s="18" t="s">
        <v>99</v>
      </c>
      <c r="B522" s="19" t="s">
        <v>70</v>
      </c>
      <c r="C522" s="20" t="s">
        <v>19</v>
      </c>
      <c r="D522" s="18" t="s">
        <v>71</v>
      </c>
      <c r="E522" s="21">
        <v>921718746</v>
      </c>
      <c r="F522" s="21">
        <v>0</v>
      </c>
      <c r="G522" s="21">
        <f t="shared" si="84"/>
        <v>921718746</v>
      </c>
      <c r="H522" s="21">
        <v>920763936</v>
      </c>
      <c r="I522" s="21">
        <f t="shared" si="77"/>
        <v>0</v>
      </c>
      <c r="J522" s="21">
        <f t="shared" si="81"/>
        <v>954810</v>
      </c>
      <c r="K522" s="21">
        <v>920763936</v>
      </c>
      <c r="L522" s="21">
        <v>920477493</v>
      </c>
      <c r="M522" s="21">
        <v>897580849</v>
      </c>
      <c r="N522" s="22">
        <f t="shared" si="82"/>
        <v>0.99896409831725397</v>
      </c>
      <c r="O522" s="22">
        <f t="shared" si="83"/>
        <v>0.9986533278124301</v>
      </c>
    </row>
    <row r="523" spans="1:15" ht="67.5" x14ac:dyDescent="0.25">
      <c r="A523" s="18" t="s">
        <v>99</v>
      </c>
      <c r="B523" s="19" t="s">
        <v>72</v>
      </c>
      <c r="C523" s="20" t="s">
        <v>42</v>
      </c>
      <c r="D523" s="18" t="s">
        <v>73</v>
      </c>
      <c r="E523" s="21">
        <v>93769453</v>
      </c>
      <c r="F523" s="21">
        <v>0</v>
      </c>
      <c r="G523" s="21">
        <f t="shared" si="84"/>
        <v>93769453</v>
      </c>
      <c r="H523" s="21">
        <v>93264870</v>
      </c>
      <c r="I523" s="21">
        <f t="shared" si="77"/>
        <v>0</v>
      </c>
      <c r="J523" s="21">
        <f t="shared" si="81"/>
        <v>504583</v>
      </c>
      <c r="K523" s="21">
        <v>93264870</v>
      </c>
      <c r="L523" s="21">
        <v>93194566</v>
      </c>
      <c r="M523" s="21">
        <v>89963991</v>
      </c>
      <c r="N523" s="22">
        <f t="shared" si="82"/>
        <v>0.99461889790484326</v>
      </c>
      <c r="O523" s="22">
        <f t="shared" si="83"/>
        <v>0.99386914414441552</v>
      </c>
    </row>
    <row r="524" spans="1:15" ht="45" x14ac:dyDescent="0.25">
      <c r="A524" s="40" t="s">
        <v>99</v>
      </c>
      <c r="B524" s="41" t="s">
        <v>74</v>
      </c>
      <c r="C524" s="42" t="s">
        <v>19</v>
      </c>
      <c r="D524" s="40" t="s">
        <v>75</v>
      </c>
      <c r="E524" s="43">
        <v>180000000</v>
      </c>
      <c r="F524" s="43">
        <v>0</v>
      </c>
      <c r="G524" s="43">
        <f t="shared" si="84"/>
        <v>180000000</v>
      </c>
      <c r="H524" s="43">
        <v>180000000</v>
      </c>
      <c r="I524" s="43">
        <f t="shared" si="77"/>
        <v>0</v>
      </c>
      <c r="J524" s="43">
        <f t="shared" si="81"/>
        <v>0</v>
      </c>
      <c r="K524" s="43">
        <v>180000000</v>
      </c>
      <c r="L524" s="43">
        <v>180000000</v>
      </c>
      <c r="M524" s="43">
        <v>180000000</v>
      </c>
      <c r="N524" s="44">
        <f t="shared" si="82"/>
        <v>1</v>
      </c>
      <c r="O524" s="44">
        <f t="shared" si="83"/>
        <v>1</v>
      </c>
    </row>
    <row r="525" spans="1:15" ht="20.100000000000001" customHeight="1" x14ac:dyDescent="0.25">
      <c r="A525" s="61" t="s">
        <v>137</v>
      </c>
      <c r="B525" s="28"/>
      <c r="C525" s="29"/>
      <c r="D525" s="30"/>
      <c r="E525" s="31">
        <f>E504+E505+E506+E507+E508+E509+E510+E511+E512+E513+E514+E515+E516+E517+E518+E519+E520+E521+E522+E523+E524</f>
        <v>295965231777</v>
      </c>
      <c r="F525" s="31">
        <f t="shared" ref="F525:M525" si="85">F504+F505+F506+F507+F508+F509+F510+F511+F512+F513+F514+F515+F516+F517+F518+F519+F520+F521+F522+F523+F524</f>
        <v>0</v>
      </c>
      <c r="G525" s="31">
        <f>G504+G505+G506+G507+G508+G509+G510+G511+G512+G513+G514+G515+G516+G517+G518+G519+G520+G521+G522+G523+G524</f>
        <v>295965231777</v>
      </c>
      <c r="H525" s="31">
        <f t="shared" si="85"/>
        <v>294803575054.40002</v>
      </c>
      <c r="I525" s="31">
        <f t="shared" si="85"/>
        <v>0</v>
      </c>
      <c r="J525" s="31">
        <f t="shared" si="85"/>
        <v>1161656722.5999999</v>
      </c>
      <c r="K525" s="31">
        <f t="shared" si="85"/>
        <v>294803575054.40002</v>
      </c>
      <c r="L525" s="31">
        <f t="shared" si="85"/>
        <v>292425114838.83002</v>
      </c>
      <c r="M525" s="31">
        <f t="shared" si="85"/>
        <v>281579238717.76001</v>
      </c>
      <c r="N525" s="32">
        <f t="shared" si="82"/>
        <v>0.99607502301663853</v>
      </c>
      <c r="O525" s="32">
        <f t="shared" si="83"/>
        <v>0.98803874050706963</v>
      </c>
    </row>
    <row r="526" spans="1:15" ht="22.5" x14ac:dyDescent="0.25">
      <c r="A526" s="45" t="s">
        <v>103</v>
      </c>
      <c r="B526" s="46" t="s">
        <v>33</v>
      </c>
      <c r="C526" s="47" t="s">
        <v>19</v>
      </c>
      <c r="D526" s="45" t="s">
        <v>34</v>
      </c>
      <c r="E526" s="48">
        <v>6135129</v>
      </c>
      <c r="F526" s="48">
        <v>0</v>
      </c>
      <c r="G526" s="48">
        <f t="shared" si="84"/>
        <v>6135129</v>
      </c>
      <c r="H526" s="48">
        <v>6135128.7400000002</v>
      </c>
      <c r="I526" s="48">
        <f t="shared" si="77"/>
        <v>0</v>
      </c>
      <c r="J526" s="48">
        <f>G526-H526</f>
        <v>0.25999999977648258</v>
      </c>
      <c r="K526" s="48">
        <v>6135128.7400000002</v>
      </c>
      <c r="L526" s="48">
        <v>6135128.7400000002</v>
      </c>
      <c r="M526" s="48">
        <v>6135128.7400000002</v>
      </c>
      <c r="N526" s="49">
        <f t="shared" si="82"/>
        <v>0.99999995762110305</v>
      </c>
      <c r="O526" s="49">
        <f t="shared" si="83"/>
        <v>0.99999995762110305</v>
      </c>
    </row>
    <row r="527" spans="1:15" ht="22.5" x14ac:dyDescent="0.25">
      <c r="A527" s="18" t="s">
        <v>103</v>
      </c>
      <c r="B527" s="19" t="s">
        <v>35</v>
      </c>
      <c r="C527" s="20" t="s">
        <v>19</v>
      </c>
      <c r="D527" s="18" t="s">
        <v>36</v>
      </c>
      <c r="E527" s="21">
        <v>50213800</v>
      </c>
      <c r="F527" s="21">
        <v>0</v>
      </c>
      <c r="G527" s="21">
        <f t="shared" si="84"/>
        <v>50213800</v>
      </c>
      <c r="H527" s="21">
        <v>41750182.399999999</v>
      </c>
      <c r="I527" s="21">
        <f t="shared" si="77"/>
        <v>0</v>
      </c>
      <c r="J527" s="48">
        <f t="shared" ref="J527:J543" si="86">G527-H527</f>
        <v>8463617.6000000015</v>
      </c>
      <c r="K527" s="21">
        <v>41750182.399999999</v>
      </c>
      <c r="L527" s="21">
        <v>41750182.399999999</v>
      </c>
      <c r="M527" s="21">
        <v>41750182.399999999</v>
      </c>
      <c r="N527" s="22">
        <f t="shared" si="82"/>
        <v>0.83144837474957078</v>
      </c>
      <c r="O527" s="22">
        <f t="shared" si="83"/>
        <v>0.83144837474957078</v>
      </c>
    </row>
    <row r="528" spans="1:15" ht="67.5" x14ac:dyDescent="0.25">
      <c r="A528" s="18" t="s">
        <v>103</v>
      </c>
      <c r="B528" s="19" t="s">
        <v>50</v>
      </c>
      <c r="C528" s="20" t="s">
        <v>19</v>
      </c>
      <c r="D528" s="18" t="s">
        <v>51</v>
      </c>
      <c r="E528" s="21">
        <v>308960334</v>
      </c>
      <c r="F528" s="21">
        <v>0</v>
      </c>
      <c r="G528" s="21">
        <f t="shared" si="84"/>
        <v>308960334</v>
      </c>
      <c r="H528" s="21">
        <v>290894109.67000002</v>
      </c>
      <c r="I528" s="21">
        <f t="shared" si="77"/>
        <v>0</v>
      </c>
      <c r="J528" s="48">
        <f t="shared" si="86"/>
        <v>18066224.329999983</v>
      </c>
      <c r="K528" s="21">
        <v>290894109.67000002</v>
      </c>
      <c r="L528" s="21">
        <v>290894109.67000002</v>
      </c>
      <c r="M528" s="21">
        <v>288790229.26999998</v>
      </c>
      <c r="N528" s="22">
        <f t="shared" si="82"/>
        <v>0.94152574831822911</v>
      </c>
      <c r="O528" s="22">
        <f t="shared" si="83"/>
        <v>0.94152574831822911</v>
      </c>
    </row>
    <row r="529" spans="1:15" ht="45" x14ac:dyDescent="0.25">
      <c r="A529" s="18" t="s">
        <v>103</v>
      </c>
      <c r="B529" s="19" t="s">
        <v>52</v>
      </c>
      <c r="C529" s="20" t="s">
        <v>19</v>
      </c>
      <c r="D529" s="18" t="s">
        <v>53</v>
      </c>
      <c r="E529" s="21">
        <v>44539777</v>
      </c>
      <c r="F529" s="21">
        <v>0</v>
      </c>
      <c r="G529" s="21">
        <f t="shared" si="84"/>
        <v>44539777</v>
      </c>
      <c r="H529" s="21">
        <v>41988861</v>
      </c>
      <c r="I529" s="21">
        <f t="shared" si="77"/>
        <v>0</v>
      </c>
      <c r="J529" s="48">
        <f t="shared" si="86"/>
        <v>2550916</v>
      </c>
      <c r="K529" s="21">
        <v>41988861</v>
      </c>
      <c r="L529" s="21">
        <v>41988861</v>
      </c>
      <c r="M529" s="21">
        <v>40480023</v>
      </c>
      <c r="N529" s="22">
        <f t="shared" si="82"/>
        <v>0.94272723906992173</v>
      </c>
      <c r="O529" s="22">
        <f t="shared" si="83"/>
        <v>0.94272723906992173</v>
      </c>
    </row>
    <row r="530" spans="1:15" ht="56.25" x14ac:dyDescent="0.25">
      <c r="A530" s="18" t="s">
        <v>103</v>
      </c>
      <c r="B530" s="19" t="s">
        <v>54</v>
      </c>
      <c r="C530" s="20" t="s">
        <v>19</v>
      </c>
      <c r="D530" s="18" t="s">
        <v>55</v>
      </c>
      <c r="E530" s="21">
        <v>610865964</v>
      </c>
      <c r="F530" s="21">
        <v>0</v>
      </c>
      <c r="G530" s="21">
        <f t="shared" si="84"/>
        <v>610865964</v>
      </c>
      <c r="H530" s="21">
        <v>586995955</v>
      </c>
      <c r="I530" s="21">
        <f t="shared" si="77"/>
        <v>0</v>
      </c>
      <c r="J530" s="48">
        <f t="shared" si="86"/>
        <v>23870009</v>
      </c>
      <c r="K530" s="21">
        <v>586995955</v>
      </c>
      <c r="L530" s="21">
        <v>586995955</v>
      </c>
      <c r="M530" s="21">
        <v>571456548</v>
      </c>
      <c r="N530" s="22">
        <f t="shared" si="82"/>
        <v>0.96092431006681522</v>
      </c>
      <c r="O530" s="22">
        <f t="shared" si="83"/>
        <v>0.96092431006681522</v>
      </c>
    </row>
    <row r="531" spans="1:15" ht="22.5" x14ac:dyDescent="0.25">
      <c r="A531" s="18" t="s">
        <v>103</v>
      </c>
      <c r="B531" s="19" t="s">
        <v>59</v>
      </c>
      <c r="C531" s="20" t="s">
        <v>60</v>
      </c>
      <c r="D531" s="18" t="s">
        <v>61</v>
      </c>
      <c r="E531" s="21">
        <v>9479596</v>
      </c>
      <c r="F531" s="21">
        <v>0</v>
      </c>
      <c r="G531" s="21">
        <f t="shared" si="84"/>
        <v>9479596</v>
      </c>
      <c r="H531" s="21">
        <v>9479596</v>
      </c>
      <c r="I531" s="21">
        <f t="shared" si="77"/>
        <v>0</v>
      </c>
      <c r="J531" s="48">
        <f t="shared" si="86"/>
        <v>0</v>
      </c>
      <c r="K531" s="21">
        <v>9479596</v>
      </c>
      <c r="L531" s="21">
        <v>9479596</v>
      </c>
      <c r="M531" s="21">
        <v>6038716</v>
      </c>
      <c r="N531" s="22">
        <f t="shared" si="82"/>
        <v>1</v>
      </c>
      <c r="O531" s="22">
        <f t="shared" si="83"/>
        <v>1</v>
      </c>
    </row>
    <row r="532" spans="1:15" ht="22.5" x14ac:dyDescent="0.25">
      <c r="A532" s="18" t="s">
        <v>103</v>
      </c>
      <c r="B532" s="19" t="s">
        <v>59</v>
      </c>
      <c r="C532" s="20" t="s">
        <v>42</v>
      </c>
      <c r="D532" s="18" t="s">
        <v>61</v>
      </c>
      <c r="E532" s="21">
        <v>20401905131</v>
      </c>
      <c r="F532" s="21">
        <v>0</v>
      </c>
      <c r="G532" s="21">
        <f t="shared" si="84"/>
        <v>20401905131</v>
      </c>
      <c r="H532" s="21">
        <v>20359494461</v>
      </c>
      <c r="I532" s="21">
        <f t="shared" si="77"/>
        <v>0</v>
      </c>
      <c r="J532" s="48">
        <f t="shared" si="86"/>
        <v>42410670</v>
      </c>
      <c r="K532" s="21">
        <v>20359494461</v>
      </c>
      <c r="L532" s="21">
        <v>20359494461</v>
      </c>
      <c r="M532" s="21">
        <v>20272669813</v>
      </c>
      <c r="N532" s="22">
        <f t="shared" si="82"/>
        <v>0.99792123972111024</v>
      </c>
      <c r="O532" s="22">
        <f t="shared" si="83"/>
        <v>0.99792123972111024</v>
      </c>
    </row>
    <row r="533" spans="1:15" ht="22.5" x14ac:dyDescent="0.25">
      <c r="A533" s="18" t="s">
        <v>103</v>
      </c>
      <c r="B533" s="19" t="s">
        <v>59</v>
      </c>
      <c r="C533" s="20" t="s">
        <v>57</v>
      </c>
      <c r="D533" s="18" t="s">
        <v>61</v>
      </c>
      <c r="E533" s="21">
        <v>2543149202</v>
      </c>
      <c r="F533" s="21">
        <v>0</v>
      </c>
      <c r="G533" s="21">
        <f t="shared" si="84"/>
        <v>2543149202</v>
      </c>
      <c r="H533" s="21">
        <v>2537638409</v>
      </c>
      <c r="I533" s="21">
        <f t="shared" si="77"/>
        <v>0</v>
      </c>
      <c r="J533" s="48">
        <f t="shared" si="86"/>
        <v>5510793</v>
      </c>
      <c r="K533" s="21">
        <v>2537638409</v>
      </c>
      <c r="L533" s="21">
        <v>2537638409</v>
      </c>
      <c r="M533" s="21">
        <v>2456431539</v>
      </c>
      <c r="N533" s="22">
        <f t="shared" si="82"/>
        <v>0.99783308309411567</v>
      </c>
      <c r="O533" s="22">
        <f t="shared" si="83"/>
        <v>0.99783308309411567</v>
      </c>
    </row>
    <row r="534" spans="1:15" ht="22.5" x14ac:dyDescent="0.25">
      <c r="A534" s="18" t="s">
        <v>103</v>
      </c>
      <c r="B534" s="19" t="s">
        <v>59</v>
      </c>
      <c r="C534" s="20" t="s">
        <v>63</v>
      </c>
      <c r="D534" s="18" t="s">
        <v>61</v>
      </c>
      <c r="E534" s="21">
        <v>2007544332</v>
      </c>
      <c r="F534" s="21">
        <v>0</v>
      </c>
      <c r="G534" s="21">
        <f t="shared" si="84"/>
        <v>2007544332</v>
      </c>
      <c r="H534" s="21">
        <v>2005660752</v>
      </c>
      <c r="I534" s="21">
        <f t="shared" si="77"/>
        <v>0</v>
      </c>
      <c r="J534" s="48">
        <f t="shared" si="86"/>
        <v>1883580</v>
      </c>
      <c r="K534" s="21">
        <v>2005660752</v>
      </c>
      <c r="L534" s="21">
        <v>2005660752</v>
      </c>
      <c r="M534" s="21">
        <v>2002513938</v>
      </c>
      <c r="N534" s="22">
        <f t="shared" si="82"/>
        <v>0.99906174923762525</v>
      </c>
      <c r="O534" s="22">
        <f t="shared" si="83"/>
        <v>0.99906174923762525</v>
      </c>
    </row>
    <row r="535" spans="1:15" ht="22.5" x14ac:dyDescent="0.25">
      <c r="A535" s="18" t="s">
        <v>103</v>
      </c>
      <c r="B535" s="19" t="s">
        <v>59</v>
      </c>
      <c r="C535" s="20" t="s">
        <v>19</v>
      </c>
      <c r="D535" s="18" t="s">
        <v>61</v>
      </c>
      <c r="E535" s="21">
        <v>127584670</v>
      </c>
      <c r="F535" s="21">
        <v>0</v>
      </c>
      <c r="G535" s="21">
        <f t="shared" si="84"/>
        <v>127584670</v>
      </c>
      <c r="H535" s="21">
        <v>127399134</v>
      </c>
      <c r="I535" s="21">
        <f t="shared" si="77"/>
        <v>0</v>
      </c>
      <c r="J535" s="48">
        <f t="shared" si="86"/>
        <v>185536</v>
      </c>
      <c r="K535" s="21">
        <v>127399134</v>
      </c>
      <c r="L535" s="21">
        <v>127399134</v>
      </c>
      <c r="M535" s="21">
        <v>122389420</v>
      </c>
      <c r="N535" s="22">
        <f t="shared" si="82"/>
        <v>0.99854578140148031</v>
      </c>
      <c r="O535" s="22">
        <f t="shared" si="83"/>
        <v>0.99854578140148031</v>
      </c>
    </row>
    <row r="536" spans="1:15" ht="33.75" x14ac:dyDescent="0.25">
      <c r="A536" s="18" t="s">
        <v>103</v>
      </c>
      <c r="B536" s="19" t="s">
        <v>64</v>
      </c>
      <c r="C536" s="20" t="s">
        <v>57</v>
      </c>
      <c r="D536" s="18" t="s">
        <v>65</v>
      </c>
      <c r="E536" s="21">
        <v>1472261019</v>
      </c>
      <c r="F536" s="21">
        <v>0</v>
      </c>
      <c r="G536" s="21">
        <f t="shared" si="84"/>
        <v>1472261019</v>
      </c>
      <c r="H536" s="21">
        <v>1447111358</v>
      </c>
      <c r="I536" s="21">
        <f t="shared" si="77"/>
        <v>0</v>
      </c>
      <c r="J536" s="48">
        <f t="shared" si="86"/>
        <v>25149661</v>
      </c>
      <c r="K536" s="21">
        <v>1447111358</v>
      </c>
      <c r="L536" s="21">
        <v>1447111358</v>
      </c>
      <c r="M536" s="21">
        <v>1272299027</v>
      </c>
      <c r="N536" s="22">
        <f t="shared" si="82"/>
        <v>0.9829176615590336</v>
      </c>
      <c r="O536" s="22">
        <f t="shared" si="83"/>
        <v>0.9829176615590336</v>
      </c>
    </row>
    <row r="537" spans="1:15" ht="56.25" x14ac:dyDescent="0.25">
      <c r="A537" s="18" t="s">
        <v>103</v>
      </c>
      <c r="B537" s="19" t="s">
        <v>66</v>
      </c>
      <c r="C537" s="20" t="s">
        <v>57</v>
      </c>
      <c r="D537" s="18" t="s">
        <v>67</v>
      </c>
      <c r="E537" s="21">
        <v>3151201943</v>
      </c>
      <c r="F537" s="21">
        <v>0</v>
      </c>
      <c r="G537" s="21">
        <f t="shared" si="84"/>
        <v>3151201943</v>
      </c>
      <c r="H537" s="21">
        <v>3105307888</v>
      </c>
      <c r="I537" s="21">
        <f t="shared" si="77"/>
        <v>0</v>
      </c>
      <c r="J537" s="48">
        <f t="shared" si="86"/>
        <v>45894055</v>
      </c>
      <c r="K537" s="21">
        <v>3105307888</v>
      </c>
      <c r="L537" s="21">
        <v>3105307888</v>
      </c>
      <c r="M537" s="21">
        <v>2989227165</v>
      </c>
      <c r="N537" s="22">
        <f t="shared" si="82"/>
        <v>0.98543601589801377</v>
      </c>
      <c r="O537" s="22">
        <f t="shared" si="83"/>
        <v>0.98543601589801377</v>
      </c>
    </row>
    <row r="538" spans="1:15" ht="56.25" x14ac:dyDescent="0.25">
      <c r="A538" s="18" t="s">
        <v>103</v>
      </c>
      <c r="B538" s="19" t="s">
        <v>66</v>
      </c>
      <c r="C538" s="20" t="s">
        <v>19</v>
      </c>
      <c r="D538" s="18" t="s">
        <v>67</v>
      </c>
      <c r="E538" s="21">
        <v>745988109</v>
      </c>
      <c r="F538" s="21">
        <v>0</v>
      </c>
      <c r="G538" s="21">
        <f t="shared" si="84"/>
        <v>745988109</v>
      </c>
      <c r="H538" s="21">
        <v>741569564</v>
      </c>
      <c r="I538" s="21">
        <f t="shared" si="77"/>
        <v>0</v>
      </c>
      <c r="J538" s="48">
        <f t="shared" si="86"/>
        <v>4418545</v>
      </c>
      <c r="K538" s="21">
        <v>741569564</v>
      </c>
      <c r="L538" s="21">
        <v>741569564</v>
      </c>
      <c r="M538" s="21">
        <v>720660016</v>
      </c>
      <c r="N538" s="22">
        <f t="shared" si="82"/>
        <v>0.99407692301433181</v>
      </c>
      <c r="O538" s="22">
        <f t="shared" si="83"/>
        <v>0.99407692301433181</v>
      </c>
    </row>
    <row r="539" spans="1:15" ht="56.25" x14ac:dyDescent="0.25">
      <c r="A539" s="18" t="s">
        <v>103</v>
      </c>
      <c r="B539" s="19" t="s">
        <v>68</v>
      </c>
      <c r="C539" s="20" t="s">
        <v>57</v>
      </c>
      <c r="D539" s="18" t="s">
        <v>69</v>
      </c>
      <c r="E539" s="21">
        <v>1117750957</v>
      </c>
      <c r="F539" s="21">
        <v>0</v>
      </c>
      <c r="G539" s="21">
        <f t="shared" si="84"/>
        <v>1117750957</v>
      </c>
      <c r="H539" s="21">
        <v>1117083598</v>
      </c>
      <c r="I539" s="21">
        <f t="shared" si="77"/>
        <v>0</v>
      </c>
      <c r="J539" s="48">
        <f t="shared" si="86"/>
        <v>667359</v>
      </c>
      <c r="K539" s="21">
        <v>1117083598</v>
      </c>
      <c r="L539" s="21">
        <v>1117083598</v>
      </c>
      <c r="M539" s="21">
        <v>1113615282</v>
      </c>
      <c r="N539" s="22">
        <f t="shared" si="82"/>
        <v>0.99940294481895042</v>
      </c>
      <c r="O539" s="22">
        <f t="shared" si="83"/>
        <v>0.99940294481895042</v>
      </c>
    </row>
    <row r="540" spans="1:15" ht="56.25" x14ac:dyDescent="0.25">
      <c r="A540" s="18" t="s">
        <v>103</v>
      </c>
      <c r="B540" s="19" t="s">
        <v>68</v>
      </c>
      <c r="C540" s="20" t="s">
        <v>19</v>
      </c>
      <c r="D540" s="18" t="s">
        <v>69</v>
      </c>
      <c r="E540" s="21">
        <v>159082000</v>
      </c>
      <c r="F540" s="21">
        <v>0</v>
      </c>
      <c r="G540" s="21">
        <f t="shared" si="84"/>
        <v>159082000</v>
      </c>
      <c r="H540" s="21">
        <v>158357744</v>
      </c>
      <c r="I540" s="21">
        <f t="shared" si="77"/>
        <v>0</v>
      </c>
      <c r="J540" s="48">
        <f t="shared" si="86"/>
        <v>724256</v>
      </c>
      <c r="K540" s="21">
        <v>158357744</v>
      </c>
      <c r="L540" s="21">
        <v>158357744</v>
      </c>
      <c r="M540" s="21">
        <v>158357744</v>
      </c>
      <c r="N540" s="22">
        <f t="shared" si="82"/>
        <v>0.99544727876189643</v>
      </c>
      <c r="O540" s="22">
        <f t="shared" si="83"/>
        <v>0.99544727876189643</v>
      </c>
    </row>
    <row r="541" spans="1:15" ht="67.5" x14ac:dyDescent="0.25">
      <c r="A541" s="18" t="s">
        <v>103</v>
      </c>
      <c r="B541" s="19" t="s">
        <v>70</v>
      </c>
      <c r="C541" s="20" t="s">
        <v>57</v>
      </c>
      <c r="D541" s="18" t="s">
        <v>71</v>
      </c>
      <c r="E541" s="21">
        <v>60497341</v>
      </c>
      <c r="F541" s="21">
        <v>0</v>
      </c>
      <c r="G541" s="21">
        <f t="shared" si="84"/>
        <v>60497341</v>
      </c>
      <c r="H541" s="21">
        <v>56360115</v>
      </c>
      <c r="I541" s="21">
        <f t="shared" si="77"/>
        <v>0</v>
      </c>
      <c r="J541" s="48">
        <f t="shared" si="86"/>
        <v>4137226</v>
      </c>
      <c r="K541" s="21">
        <v>56360115</v>
      </c>
      <c r="L541" s="21">
        <v>56360115</v>
      </c>
      <c r="M541" s="21">
        <v>43258710</v>
      </c>
      <c r="N541" s="22">
        <f t="shared" si="82"/>
        <v>0.93161309354075583</v>
      </c>
      <c r="O541" s="22">
        <f t="shared" si="83"/>
        <v>0.93161309354075583</v>
      </c>
    </row>
    <row r="542" spans="1:15" ht="67.5" x14ac:dyDescent="0.25">
      <c r="A542" s="18" t="s">
        <v>103</v>
      </c>
      <c r="B542" s="19" t="s">
        <v>70</v>
      </c>
      <c r="C542" s="20" t="s">
        <v>19</v>
      </c>
      <c r="D542" s="18" t="s">
        <v>71</v>
      </c>
      <c r="E542" s="21">
        <v>222153191</v>
      </c>
      <c r="F542" s="21">
        <v>0</v>
      </c>
      <c r="G542" s="21">
        <f t="shared" si="84"/>
        <v>222153191</v>
      </c>
      <c r="H542" s="21">
        <v>222087186</v>
      </c>
      <c r="I542" s="21">
        <f t="shared" si="77"/>
        <v>0</v>
      </c>
      <c r="J542" s="48">
        <f t="shared" si="86"/>
        <v>66005</v>
      </c>
      <c r="K542" s="21">
        <v>222087186</v>
      </c>
      <c r="L542" s="21">
        <v>222087186</v>
      </c>
      <c r="M542" s="21">
        <v>217530118</v>
      </c>
      <c r="N542" s="22">
        <f t="shared" si="82"/>
        <v>0.99970288520411121</v>
      </c>
      <c r="O542" s="22">
        <f t="shared" si="83"/>
        <v>0.99970288520411121</v>
      </c>
    </row>
    <row r="543" spans="1:15" ht="67.5" x14ac:dyDescent="0.25">
      <c r="A543" s="23" t="s">
        <v>103</v>
      </c>
      <c r="B543" s="24" t="s">
        <v>72</v>
      </c>
      <c r="C543" s="25" t="s">
        <v>42</v>
      </c>
      <c r="D543" s="23" t="s">
        <v>73</v>
      </c>
      <c r="E543" s="21">
        <v>40326269</v>
      </c>
      <c r="F543" s="21">
        <v>0</v>
      </c>
      <c r="G543" s="21">
        <f t="shared" si="84"/>
        <v>40326269</v>
      </c>
      <c r="H543" s="21">
        <v>38383127</v>
      </c>
      <c r="I543" s="21">
        <f t="shared" ref="I543:I595" si="87">H543-K543</f>
        <v>0</v>
      </c>
      <c r="J543" s="48">
        <f t="shared" si="86"/>
        <v>1943142</v>
      </c>
      <c r="K543" s="21">
        <v>38383127</v>
      </c>
      <c r="L543" s="21">
        <v>38383127</v>
      </c>
      <c r="M543" s="21">
        <v>36695956</v>
      </c>
      <c r="N543" s="22">
        <f t="shared" si="82"/>
        <v>0.95181448598678942</v>
      </c>
      <c r="O543" s="22">
        <f t="shared" si="83"/>
        <v>0.95181448598678942</v>
      </c>
    </row>
    <row r="544" spans="1:15" ht="20.100000000000001" customHeight="1" x14ac:dyDescent="0.25">
      <c r="A544" s="61" t="s">
        <v>138</v>
      </c>
      <c r="B544" s="28"/>
      <c r="C544" s="29"/>
      <c r="D544" s="30"/>
      <c r="E544" s="31">
        <f>E526+E527+E528+E529+E530+E531+E532+E533+E534+E535+E536+E537+E538+E539+E540+E541+E542+E543</f>
        <v>33079638764</v>
      </c>
      <c r="F544" s="31">
        <f t="shared" ref="F544:M544" si="88">F526+F527+F528+F529+F530+F531+F532+F533+F534+F535+F536+F537+F538+F539+F540+F541+F542+F543</f>
        <v>0</v>
      </c>
      <c r="G544" s="31">
        <f t="shared" si="88"/>
        <v>33079638764</v>
      </c>
      <c r="H544" s="31">
        <f t="shared" si="88"/>
        <v>32893697168.810001</v>
      </c>
      <c r="I544" s="31">
        <f t="shared" si="88"/>
        <v>0</v>
      </c>
      <c r="J544" s="31">
        <f t="shared" si="88"/>
        <v>185941595.19</v>
      </c>
      <c r="K544" s="31">
        <f t="shared" si="88"/>
        <v>32893697168.810001</v>
      </c>
      <c r="L544" s="31">
        <f t="shared" si="88"/>
        <v>32893697168.810001</v>
      </c>
      <c r="M544" s="31">
        <f t="shared" si="88"/>
        <v>32360299555.41</v>
      </c>
      <c r="N544" s="32">
        <f t="shared" si="82"/>
        <v>0.9943789714114909</v>
      </c>
      <c r="O544" s="32">
        <f t="shared" si="83"/>
        <v>0.9943789714114909</v>
      </c>
    </row>
    <row r="545" spans="1:15" ht="22.5" x14ac:dyDescent="0.25">
      <c r="A545" s="13" t="s">
        <v>104</v>
      </c>
      <c r="B545" s="14" t="s">
        <v>33</v>
      </c>
      <c r="C545" s="15" t="s">
        <v>19</v>
      </c>
      <c r="D545" s="13" t="s">
        <v>34</v>
      </c>
      <c r="E545" s="21">
        <v>13582253</v>
      </c>
      <c r="F545" s="21">
        <v>0</v>
      </c>
      <c r="G545" s="21">
        <f t="shared" si="84"/>
        <v>13582253</v>
      </c>
      <c r="H545" s="21">
        <v>13582253</v>
      </c>
      <c r="I545" s="21">
        <f t="shared" si="87"/>
        <v>0</v>
      </c>
      <c r="J545" s="21">
        <f>G545-H545</f>
        <v>0</v>
      </c>
      <c r="K545" s="21">
        <v>13582253</v>
      </c>
      <c r="L545" s="21">
        <v>13582253</v>
      </c>
      <c r="M545" s="21">
        <v>13582253</v>
      </c>
      <c r="N545" s="22">
        <f t="shared" si="82"/>
        <v>1</v>
      </c>
      <c r="O545" s="22">
        <f t="shared" si="83"/>
        <v>1</v>
      </c>
    </row>
    <row r="546" spans="1:15" ht="22.5" x14ac:dyDescent="0.25">
      <c r="A546" s="18" t="s">
        <v>104</v>
      </c>
      <c r="B546" s="19" t="s">
        <v>35</v>
      </c>
      <c r="C546" s="20" t="s">
        <v>19</v>
      </c>
      <c r="D546" s="18" t="s">
        <v>36</v>
      </c>
      <c r="E546" s="21">
        <v>117396020</v>
      </c>
      <c r="F546" s="21">
        <v>0</v>
      </c>
      <c r="G546" s="21">
        <f t="shared" si="84"/>
        <v>117396020</v>
      </c>
      <c r="H546" s="21">
        <v>102035489</v>
      </c>
      <c r="I546" s="21">
        <f t="shared" si="87"/>
        <v>0</v>
      </c>
      <c r="J546" s="21">
        <f t="shared" ref="J546:J562" si="89">G546-H546</f>
        <v>15360531</v>
      </c>
      <c r="K546" s="21">
        <v>102035489</v>
      </c>
      <c r="L546" s="21">
        <v>102035489</v>
      </c>
      <c r="M546" s="21">
        <v>97044889</v>
      </c>
      <c r="N546" s="22">
        <f t="shared" si="82"/>
        <v>0.8691562882625834</v>
      </c>
      <c r="O546" s="22">
        <f t="shared" si="83"/>
        <v>0.8691562882625834</v>
      </c>
    </row>
    <row r="547" spans="1:15" ht="67.5" x14ac:dyDescent="0.25">
      <c r="A547" s="18" t="s">
        <v>104</v>
      </c>
      <c r="B547" s="19" t="s">
        <v>50</v>
      </c>
      <c r="C547" s="20" t="s">
        <v>19</v>
      </c>
      <c r="D547" s="18" t="s">
        <v>51</v>
      </c>
      <c r="E547" s="21">
        <v>514917173</v>
      </c>
      <c r="F547" s="21">
        <v>0</v>
      </c>
      <c r="G547" s="21">
        <f t="shared" si="84"/>
        <v>514917173</v>
      </c>
      <c r="H547" s="21">
        <v>509728098</v>
      </c>
      <c r="I547" s="21">
        <f t="shared" si="87"/>
        <v>0</v>
      </c>
      <c r="J547" s="21">
        <f t="shared" si="89"/>
        <v>5189075</v>
      </c>
      <c r="K547" s="21">
        <v>509728098</v>
      </c>
      <c r="L547" s="21">
        <v>509728098</v>
      </c>
      <c r="M547" s="21">
        <v>396742240</v>
      </c>
      <c r="N547" s="22">
        <f t="shared" si="82"/>
        <v>0.98992250545895077</v>
      </c>
      <c r="O547" s="22">
        <f t="shared" si="83"/>
        <v>0.98992250545895077</v>
      </c>
    </row>
    <row r="548" spans="1:15" ht="45" x14ac:dyDescent="0.25">
      <c r="A548" s="18" t="s">
        <v>104</v>
      </c>
      <c r="B548" s="19" t="s">
        <v>52</v>
      </c>
      <c r="C548" s="20" t="s">
        <v>19</v>
      </c>
      <c r="D548" s="18" t="s">
        <v>53</v>
      </c>
      <c r="E548" s="21">
        <v>80756023</v>
      </c>
      <c r="F548" s="21">
        <v>0</v>
      </c>
      <c r="G548" s="21">
        <f t="shared" si="84"/>
        <v>80756023</v>
      </c>
      <c r="H548" s="21">
        <v>80753839</v>
      </c>
      <c r="I548" s="21">
        <f t="shared" si="87"/>
        <v>0</v>
      </c>
      <c r="J548" s="21">
        <f t="shared" si="89"/>
        <v>2184</v>
      </c>
      <c r="K548" s="21">
        <v>80753839</v>
      </c>
      <c r="L548" s="21">
        <v>80753839</v>
      </c>
      <c r="M548" s="21">
        <v>78398320</v>
      </c>
      <c r="N548" s="22">
        <f t="shared" si="82"/>
        <v>0.99997295557756727</v>
      </c>
      <c r="O548" s="22">
        <f t="shared" si="83"/>
        <v>0.99997295557756727</v>
      </c>
    </row>
    <row r="549" spans="1:15" ht="56.25" x14ac:dyDescent="0.25">
      <c r="A549" s="18" t="s">
        <v>104</v>
      </c>
      <c r="B549" s="19" t="s">
        <v>54</v>
      </c>
      <c r="C549" s="20" t="s">
        <v>19</v>
      </c>
      <c r="D549" s="18" t="s">
        <v>55</v>
      </c>
      <c r="E549" s="21">
        <v>986103631</v>
      </c>
      <c r="F549" s="21">
        <v>0</v>
      </c>
      <c r="G549" s="21">
        <f t="shared" si="84"/>
        <v>986103631</v>
      </c>
      <c r="H549" s="21">
        <v>976125161</v>
      </c>
      <c r="I549" s="21">
        <f t="shared" si="87"/>
        <v>0</v>
      </c>
      <c r="J549" s="21">
        <f t="shared" si="89"/>
        <v>9978470</v>
      </c>
      <c r="K549" s="21">
        <v>976125161</v>
      </c>
      <c r="L549" s="21">
        <v>976125161</v>
      </c>
      <c r="M549" s="21">
        <v>916224200</v>
      </c>
      <c r="N549" s="22">
        <f t="shared" si="82"/>
        <v>0.98988091141102386</v>
      </c>
      <c r="O549" s="22">
        <f t="shared" si="83"/>
        <v>0.98988091141102386</v>
      </c>
    </row>
    <row r="550" spans="1:15" ht="22.5" x14ac:dyDescent="0.25">
      <c r="A550" s="18" t="s">
        <v>104</v>
      </c>
      <c r="B550" s="19" t="s">
        <v>59</v>
      </c>
      <c r="C550" s="20" t="s">
        <v>60</v>
      </c>
      <c r="D550" s="18" t="s">
        <v>61</v>
      </c>
      <c r="E550" s="21">
        <v>3149280</v>
      </c>
      <c r="F550" s="21">
        <v>0</v>
      </c>
      <c r="G550" s="21">
        <f t="shared" si="84"/>
        <v>3149280</v>
      </c>
      <c r="H550" s="21">
        <v>3149280</v>
      </c>
      <c r="I550" s="21">
        <f t="shared" si="87"/>
        <v>0</v>
      </c>
      <c r="J550" s="21">
        <f t="shared" si="89"/>
        <v>0</v>
      </c>
      <c r="K550" s="21">
        <v>3149280</v>
      </c>
      <c r="L550" s="21">
        <v>3149280</v>
      </c>
      <c r="M550" s="21">
        <v>3149280</v>
      </c>
      <c r="N550" s="22">
        <f t="shared" si="82"/>
        <v>1</v>
      </c>
      <c r="O550" s="22">
        <f t="shared" si="83"/>
        <v>1</v>
      </c>
    </row>
    <row r="551" spans="1:15" ht="22.5" x14ac:dyDescent="0.25">
      <c r="A551" s="18" t="s">
        <v>104</v>
      </c>
      <c r="B551" s="19" t="s">
        <v>59</v>
      </c>
      <c r="C551" s="20" t="s">
        <v>42</v>
      </c>
      <c r="D551" s="18" t="s">
        <v>61</v>
      </c>
      <c r="E551" s="21">
        <v>21490353714</v>
      </c>
      <c r="F551" s="21">
        <v>0</v>
      </c>
      <c r="G551" s="21">
        <f t="shared" si="84"/>
        <v>21490353714</v>
      </c>
      <c r="H551" s="21">
        <v>21451977296</v>
      </c>
      <c r="I551" s="21">
        <f t="shared" si="87"/>
        <v>0</v>
      </c>
      <c r="J551" s="21">
        <f t="shared" si="89"/>
        <v>38376418</v>
      </c>
      <c r="K551" s="21">
        <v>21451977296</v>
      </c>
      <c r="L551" s="21">
        <v>21451977296</v>
      </c>
      <c r="M551" s="21">
        <v>21451977296</v>
      </c>
      <c r="N551" s="22">
        <f t="shared" si="82"/>
        <v>0.99821424912261913</v>
      </c>
      <c r="O551" s="22">
        <f t="shared" si="83"/>
        <v>0.99821424912261913</v>
      </c>
    </row>
    <row r="552" spans="1:15" ht="22.5" x14ac:dyDescent="0.25">
      <c r="A552" s="18" t="s">
        <v>104</v>
      </c>
      <c r="B552" s="19" t="s">
        <v>59</v>
      </c>
      <c r="C552" s="20" t="s">
        <v>57</v>
      </c>
      <c r="D552" s="18" t="s">
        <v>61</v>
      </c>
      <c r="E552" s="21">
        <v>1639094945</v>
      </c>
      <c r="F552" s="21">
        <v>0</v>
      </c>
      <c r="G552" s="21">
        <f t="shared" si="84"/>
        <v>1639094945</v>
      </c>
      <c r="H552" s="21">
        <v>1636425234</v>
      </c>
      <c r="I552" s="21">
        <f t="shared" si="87"/>
        <v>0</v>
      </c>
      <c r="J552" s="21">
        <f t="shared" si="89"/>
        <v>2669711</v>
      </c>
      <c r="K552" s="21">
        <v>1636425234</v>
      </c>
      <c r="L552" s="21">
        <v>1636425234</v>
      </c>
      <c r="M552" s="21">
        <v>1630463753</v>
      </c>
      <c r="N552" s="22">
        <f t="shared" si="82"/>
        <v>0.99837122858066041</v>
      </c>
      <c r="O552" s="22">
        <f t="shared" si="83"/>
        <v>0.99837122858066041</v>
      </c>
    </row>
    <row r="553" spans="1:15" ht="22.5" x14ac:dyDescent="0.25">
      <c r="A553" s="18" t="s">
        <v>104</v>
      </c>
      <c r="B553" s="19" t="s">
        <v>59</v>
      </c>
      <c r="C553" s="20" t="s">
        <v>63</v>
      </c>
      <c r="D553" s="18" t="s">
        <v>61</v>
      </c>
      <c r="E553" s="21">
        <v>764328554</v>
      </c>
      <c r="F553" s="21">
        <v>0</v>
      </c>
      <c r="G553" s="21">
        <f t="shared" si="84"/>
        <v>764328554</v>
      </c>
      <c r="H553" s="21">
        <v>763251871</v>
      </c>
      <c r="I553" s="21">
        <f t="shared" si="87"/>
        <v>0</v>
      </c>
      <c r="J553" s="21">
        <f t="shared" si="89"/>
        <v>1076683</v>
      </c>
      <c r="K553" s="21">
        <v>763251871</v>
      </c>
      <c r="L553" s="21">
        <v>763251871</v>
      </c>
      <c r="M553" s="21">
        <v>763251871</v>
      </c>
      <c r="N553" s="22">
        <f t="shared" si="82"/>
        <v>0.99859133484629703</v>
      </c>
      <c r="O553" s="22">
        <f t="shared" si="83"/>
        <v>0.99859133484629703</v>
      </c>
    </row>
    <row r="554" spans="1:15" ht="22.5" x14ac:dyDescent="0.25">
      <c r="A554" s="18" t="s">
        <v>104</v>
      </c>
      <c r="B554" s="19" t="s">
        <v>59</v>
      </c>
      <c r="C554" s="20" t="s">
        <v>19</v>
      </c>
      <c r="D554" s="18" t="s">
        <v>61</v>
      </c>
      <c r="E554" s="21">
        <v>136795738</v>
      </c>
      <c r="F554" s="21">
        <v>0</v>
      </c>
      <c r="G554" s="21">
        <f t="shared" si="84"/>
        <v>136795738</v>
      </c>
      <c r="H554" s="21">
        <v>136279826</v>
      </c>
      <c r="I554" s="21">
        <f t="shared" si="87"/>
        <v>0</v>
      </c>
      <c r="J554" s="21">
        <f t="shared" si="89"/>
        <v>515912</v>
      </c>
      <c r="K554" s="21">
        <v>136279826</v>
      </c>
      <c r="L554" s="21">
        <v>136279826</v>
      </c>
      <c r="M554" s="21">
        <v>128023081</v>
      </c>
      <c r="N554" s="22">
        <f t="shared" si="82"/>
        <v>0.99622859595230961</v>
      </c>
      <c r="O554" s="22">
        <f t="shared" si="83"/>
        <v>0.99622859595230961</v>
      </c>
    </row>
    <row r="555" spans="1:15" ht="33.75" x14ac:dyDescent="0.25">
      <c r="A555" s="18" t="s">
        <v>104</v>
      </c>
      <c r="B555" s="19" t="s">
        <v>64</v>
      </c>
      <c r="C555" s="20" t="s">
        <v>57</v>
      </c>
      <c r="D555" s="18" t="s">
        <v>65</v>
      </c>
      <c r="E555" s="21">
        <v>530636393</v>
      </c>
      <c r="F555" s="21">
        <v>0</v>
      </c>
      <c r="G555" s="21">
        <f t="shared" si="84"/>
        <v>530636393</v>
      </c>
      <c r="H555" s="21">
        <v>528000540</v>
      </c>
      <c r="I555" s="21">
        <f t="shared" si="87"/>
        <v>0</v>
      </c>
      <c r="J555" s="21">
        <f t="shared" si="89"/>
        <v>2635853</v>
      </c>
      <c r="K555" s="21">
        <v>528000540</v>
      </c>
      <c r="L555" s="21">
        <v>528000540</v>
      </c>
      <c r="M555" s="21">
        <v>473338407</v>
      </c>
      <c r="N555" s="22">
        <f t="shared" si="82"/>
        <v>0.9950326569478245</v>
      </c>
      <c r="O555" s="22">
        <f t="shared" si="83"/>
        <v>0.9950326569478245</v>
      </c>
    </row>
    <row r="556" spans="1:15" ht="56.25" x14ac:dyDescent="0.25">
      <c r="A556" s="18" t="s">
        <v>104</v>
      </c>
      <c r="B556" s="19" t="s">
        <v>66</v>
      </c>
      <c r="C556" s="20" t="s">
        <v>57</v>
      </c>
      <c r="D556" s="18" t="s">
        <v>67</v>
      </c>
      <c r="E556" s="21">
        <v>3469954960</v>
      </c>
      <c r="F556" s="21">
        <v>0</v>
      </c>
      <c r="G556" s="21">
        <f t="shared" si="84"/>
        <v>3469954960</v>
      </c>
      <c r="H556" s="21">
        <v>3372460287</v>
      </c>
      <c r="I556" s="21">
        <f t="shared" si="87"/>
        <v>0</v>
      </c>
      <c r="J556" s="21">
        <f t="shared" si="89"/>
        <v>97494673</v>
      </c>
      <c r="K556" s="21">
        <v>3372460287</v>
      </c>
      <c r="L556" s="21">
        <v>3372460287</v>
      </c>
      <c r="M556" s="21">
        <v>3171345678</v>
      </c>
      <c r="N556" s="22">
        <f t="shared" si="82"/>
        <v>0.97190318775780304</v>
      </c>
      <c r="O556" s="22">
        <f t="shared" si="83"/>
        <v>0.97190318775780304</v>
      </c>
    </row>
    <row r="557" spans="1:15" ht="56.25" x14ac:dyDescent="0.25">
      <c r="A557" s="18" t="s">
        <v>104</v>
      </c>
      <c r="B557" s="19" t="s">
        <v>66</v>
      </c>
      <c r="C557" s="20" t="s">
        <v>19</v>
      </c>
      <c r="D557" s="18" t="s">
        <v>67</v>
      </c>
      <c r="E557" s="21">
        <v>1826698469</v>
      </c>
      <c r="F557" s="21">
        <v>0</v>
      </c>
      <c r="G557" s="21">
        <f t="shared" si="84"/>
        <v>1826698469</v>
      </c>
      <c r="H557" s="21">
        <v>1810870597</v>
      </c>
      <c r="I557" s="21">
        <f t="shared" si="87"/>
        <v>0</v>
      </c>
      <c r="J557" s="21">
        <f t="shared" si="89"/>
        <v>15827872</v>
      </c>
      <c r="K557" s="21">
        <v>1810870597</v>
      </c>
      <c r="L557" s="21">
        <v>1810870597</v>
      </c>
      <c r="M557" s="21">
        <v>1780072962</v>
      </c>
      <c r="N557" s="22">
        <f t="shared" si="82"/>
        <v>0.99133525742282758</v>
      </c>
      <c r="O557" s="22">
        <f t="shared" si="83"/>
        <v>0.99133525742282758</v>
      </c>
    </row>
    <row r="558" spans="1:15" ht="56.25" x14ac:dyDescent="0.25">
      <c r="A558" s="18" t="s">
        <v>104</v>
      </c>
      <c r="B558" s="19" t="s">
        <v>68</v>
      </c>
      <c r="C558" s="20" t="s">
        <v>57</v>
      </c>
      <c r="D558" s="18" t="s">
        <v>69</v>
      </c>
      <c r="E558" s="21">
        <v>336455014</v>
      </c>
      <c r="F558" s="21">
        <v>0</v>
      </c>
      <c r="G558" s="21">
        <f t="shared" si="84"/>
        <v>336455014</v>
      </c>
      <c r="H558" s="21">
        <v>333715099</v>
      </c>
      <c r="I558" s="21">
        <f t="shared" si="87"/>
        <v>0</v>
      </c>
      <c r="J558" s="21">
        <f t="shared" si="89"/>
        <v>2739915</v>
      </c>
      <c r="K558" s="21">
        <v>333715099</v>
      </c>
      <c r="L558" s="21">
        <v>333715099</v>
      </c>
      <c r="M558" s="21">
        <v>288431985</v>
      </c>
      <c r="N558" s="22">
        <f t="shared" si="82"/>
        <v>0.99185651904120531</v>
      </c>
      <c r="O558" s="22">
        <f t="shared" si="83"/>
        <v>0.99185651904120531</v>
      </c>
    </row>
    <row r="559" spans="1:15" ht="56.25" x14ac:dyDescent="0.25">
      <c r="A559" s="18" t="s">
        <v>104</v>
      </c>
      <c r="B559" s="19" t="s">
        <v>68</v>
      </c>
      <c r="C559" s="20" t="s">
        <v>19</v>
      </c>
      <c r="D559" s="18" t="s">
        <v>69</v>
      </c>
      <c r="E559" s="21">
        <v>375474716</v>
      </c>
      <c r="F559" s="21">
        <v>0</v>
      </c>
      <c r="G559" s="21">
        <f t="shared" si="84"/>
        <v>375474716</v>
      </c>
      <c r="H559" s="21">
        <v>374526958</v>
      </c>
      <c r="I559" s="21">
        <f t="shared" si="87"/>
        <v>0</v>
      </c>
      <c r="J559" s="21">
        <f t="shared" si="89"/>
        <v>947758</v>
      </c>
      <c r="K559" s="21">
        <v>374526958</v>
      </c>
      <c r="L559" s="21">
        <v>333792705</v>
      </c>
      <c r="M559" s="21">
        <v>309313200</v>
      </c>
      <c r="N559" s="22">
        <f t="shared" si="82"/>
        <v>0.99747584069016249</v>
      </c>
      <c r="O559" s="22">
        <f t="shared" si="83"/>
        <v>0.88898850115915662</v>
      </c>
    </row>
    <row r="560" spans="1:15" ht="67.5" x14ac:dyDescent="0.25">
      <c r="A560" s="18" t="s">
        <v>104</v>
      </c>
      <c r="B560" s="19" t="s">
        <v>70</v>
      </c>
      <c r="C560" s="20" t="s">
        <v>57</v>
      </c>
      <c r="D560" s="18" t="s">
        <v>71</v>
      </c>
      <c r="E560" s="21">
        <v>111763345</v>
      </c>
      <c r="F560" s="21">
        <v>0</v>
      </c>
      <c r="G560" s="21">
        <f t="shared" si="84"/>
        <v>111763345</v>
      </c>
      <c r="H560" s="21">
        <v>111694391</v>
      </c>
      <c r="I560" s="21">
        <f t="shared" si="87"/>
        <v>0</v>
      </c>
      <c r="J560" s="21">
        <f t="shared" si="89"/>
        <v>68954</v>
      </c>
      <c r="K560" s="21">
        <v>111694391</v>
      </c>
      <c r="L560" s="21">
        <v>111694391</v>
      </c>
      <c r="M560" s="21">
        <v>93975316</v>
      </c>
      <c r="N560" s="22">
        <f t="shared" si="82"/>
        <v>0.99938303564554187</v>
      </c>
      <c r="O560" s="22">
        <f t="shared" si="83"/>
        <v>0.99938303564554187</v>
      </c>
    </row>
    <row r="561" spans="1:15" ht="67.5" x14ac:dyDescent="0.25">
      <c r="A561" s="18" t="s">
        <v>104</v>
      </c>
      <c r="B561" s="19" t="s">
        <v>70</v>
      </c>
      <c r="C561" s="20" t="s">
        <v>19</v>
      </c>
      <c r="D561" s="18" t="s">
        <v>71</v>
      </c>
      <c r="E561" s="21">
        <v>292173178</v>
      </c>
      <c r="F561" s="21">
        <v>0</v>
      </c>
      <c r="G561" s="21">
        <f t="shared" si="84"/>
        <v>292173178</v>
      </c>
      <c r="H561" s="21">
        <v>291077852</v>
      </c>
      <c r="I561" s="21">
        <f t="shared" si="87"/>
        <v>0</v>
      </c>
      <c r="J561" s="21">
        <f t="shared" si="89"/>
        <v>1095326</v>
      </c>
      <c r="K561" s="21">
        <v>291077852</v>
      </c>
      <c r="L561" s="21">
        <v>291077852</v>
      </c>
      <c r="M561" s="21">
        <v>286060081</v>
      </c>
      <c r="N561" s="22">
        <f t="shared" si="82"/>
        <v>0.9962511069376806</v>
      </c>
      <c r="O561" s="22">
        <f t="shared" si="83"/>
        <v>0.9962511069376806</v>
      </c>
    </row>
    <row r="562" spans="1:15" ht="67.5" x14ac:dyDescent="0.25">
      <c r="A562" s="23" t="s">
        <v>104</v>
      </c>
      <c r="B562" s="24" t="s">
        <v>72</v>
      </c>
      <c r="C562" s="25" t="s">
        <v>42</v>
      </c>
      <c r="D562" s="23" t="s">
        <v>73</v>
      </c>
      <c r="E562" s="21">
        <v>22355008</v>
      </c>
      <c r="F562" s="21">
        <v>0</v>
      </c>
      <c r="G562" s="21">
        <f t="shared" si="84"/>
        <v>22355008</v>
      </c>
      <c r="H562" s="21">
        <v>22355008</v>
      </c>
      <c r="I562" s="21">
        <f t="shared" si="87"/>
        <v>0</v>
      </c>
      <c r="J562" s="21">
        <f t="shared" si="89"/>
        <v>0</v>
      </c>
      <c r="K562" s="21">
        <v>22355008</v>
      </c>
      <c r="L562" s="21">
        <v>22355008</v>
      </c>
      <c r="M562" s="21">
        <v>21722319</v>
      </c>
      <c r="N562" s="22">
        <f t="shared" si="82"/>
        <v>1</v>
      </c>
      <c r="O562" s="22">
        <f t="shared" si="83"/>
        <v>1</v>
      </c>
    </row>
    <row r="563" spans="1:15" ht="20.100000000000001" customHeight="1" x14ac:dyDescent="0.25">
      <c r="A563" s="61" t="s">
        <v>139</v>
      </c>
      <c r="B563" s="28"/>
      <c r="C563" s="29"/>
      <c r="D563" s="30"/>
      <c r="E563" s="31">
        <f>E545+E546+E547+E548+E549+E550+E551+E552+E553+E554+E555+E556+E557+E558+E559+E560+E561+E562</f>
        <v>32711988414</v>
      </c>
      <c r="F563" s="31">
        <f t="shared" ref="F563:M563" si="90">F545+F546+F547+F548+F549+F550+F551+F552+F553+F554+F555+F556+F557+F558+F559+F560+F561+F562</f>
        <v>0</v>
      </c>
      <c r="G563" s="31">
        <f t="shared" si="90"/>
        <v>32711988414</v>
      </c>
      <c r="H563" s="31">
        <f t="shared" si="90"/>
        <v>32518009079</v>
      </c>
      <c r="I563" s="31">
        <f t="shared" si="90"/>
        <v>0</v>
      </c>
      <c r="J563" s="31">
        <f t="shared" si="90"/>
        <v>193979335</v>
      </c>
      <c r="K563" s="31">
        <f t="shared" si="90"/>
        <v>32518009079</v>
      </c>
      <c r="L563" s="31">
        <f t="shared" si="90"/>
        <v>32477274826</v>
      </c>
      <c r="M563" s="31">
        <f t="shared" si="90"/>
        <v>31903117131</v>
      </c>
      <c r="N563" s="32">
        <f t="shared" si="82"/>
        <v>0.99407008425947652</v>
      </c>
      <c r="O563" s="32">
        <f t="shared" si="83"/>
        <v>0.9928248449764201</v>
      </c>
    </row>
    <row r="564" spans="1:15" ht="22.5" x14ac:dyDescent="0.25">
      <c r="A564" s="13" t="s">
        <v>105</v>
      </c>
      <c r="B564" s="14" t="s">
        <v>29</v>
      </c>
      <c r="C564" s="15" t="s">
        <v>19</v>
      </c>
      <c r="D564" s="13" t="s">
        <v>30</v>
      </c>
      <c r="E564" s="21">
        <v>26497775</v>
      </c>
      <c r="F564" s="21">
        <v>0</v>
      </c>
      <c r="G564" s="21">
        <f t="shared" si="84"/>
        <v>26497775</v>
      </c>
      <c r="H564" s="21">
        <v>26160733</v>
      </c>
      <c r="I564" s="21">
        <f t="shared" si="87"/>
        <v>0</v>
      </c>
      <c r="J564" s="21">
        <f>G564-H564</f>
        <v>337042</v>
      </c>
      <c r="K564" s="21">
        <v>26160733</v>
      </c>
      <c r="L564" s="21">
        <v>26160733</v>
      </c>
      <c r="M564" s="21">
        <v>24341682</v>
      </c>
      <c r="N564" s="22">
        <f t="shared" si="82"/>
        <v>0.98728036599299374</v>
      </c>
      <c r="O564" s="22">
        <f t="shared" si="83"/>
        <v>0.98728036599299374</v>
      </c>
    </row>
    <row r="565" spans="1:15" ht="22.5" x14ac:dyDescent="0.25">
      <c r="A565" s="18" t="s">
        <v>105</v>
      </c>
      <c r="B565" s="19" t="s">
        <v>33</v>
      </c>
      <c r="C565" s="20" t="s">
        <v>19</v>
      </c>
      <c r="D565" s="18" t="s">
        <v>34</v>
      </c>
      <c r="E565" s="21">
        <v>10200347</v>
      </c>
      <c r="F565" s="21">
        <v>0</v>
      </c>
      <c r="G565" s="21">
        <f t="shared" si="84"/>
        <v>10200347</v>
      </c>
      <c r="H565" s="21">
        <v>10200346.84</v>
      </c>
      <c r="I565" s="21">
        <f t="shared" si="87"/>
        <v>0</v>
      </c>
      <c r="J565" s="21">
        <f t="shared" ref="J565:J581" si="91">G565-H565</f>
        <v>0.16000000014901161</v>
      </c>
      <c r="K565" s="21">
        <v>10200346.84</v>
      </c>
      <c r="L565" s="21">
        <v>10200346.84</v>
      </c>
      <c r="M565" s="21">
        <v>10200346.84</v>
      </c>
      <c r="N565" s="22">
        <f t="shared" si="82"/>
        <v>0.99999998431425907</v>
      </c>
      <c r="O565" s="22">
        <f t="shared" si="83"/>
        <v>0.99999998431425907</v>
      </c>
    </row>
    <row r="566" spans="1:15" ht="22.5" x14ac:dyDescent="0.25">
      <c r="A566" s="18" t="s">
        <v>105</v>
      </c>
      <c r="B566" s="19" t="s">
        <v>35</v>
      </c>
      <c r="C566" s="20" t="s">
        <v>19</v>
      </c>
      <c r="D566" s="18" t="s">
        <v>36</v>
      </c>
      <c r="E566" s="21">
        <v>109834067</v>
      </c>
      <c r="F566" s="21">
        <v>0</v>
      </c>
      <c r="G566" s="21">
        <f t="shared" si="84"/>
        <v>109834067</v>
      </c>
      <c r="H566" s="21">
        <v>109182878</v>
      </c>
      <c r="I566" s="21">
        <f t="shared" si="87"/>
        <v>0</v>
      </c>
      <c r="J566" s="21">
        <f t="shared" si="91"/>
        <v>651189</v>
      </c>
      <c r="K566" s="21">
        <v>109182878</v>
      </c>
      <c r="L566" s="21">
        <v>109182878</v>
      </c>
      <c r="M566" s="21">
        <v>108730907</v>
      </c>
      <c r="N566" s="22">
        <f t="shared" si="82"/>
        <v>0.99407115644729793</v>
      </c>
      <c r="O566" s="22">
        <f t="shared" si="83"/>
        <v>0.99407115644729793</v>
      </c>
    </row>
    <row r="567" spans="1:15" ht="67.5" x14ac:dyDescent="0.25">
      <c r="A567" s="18" t="s">
        <v>105</v>
      </c>
      <c r="B567" s="19" t="s">
        <v>50</v>
      </c>
      <c r="C567" s="20" t="s">
        <v>19</v>
      </c>
      <c r="D567" s="18" t="s">
        <v>51</v>
      </c>
      <c r="E567" s="21">
        <v>475175645</v>
      </c>
      <c r="F567" s="21">
        <v>0</v>
      </c>
      <c r="G567" s="21">
        <f t="shared" si="84"/>
        <v>475175645</v>
      </c>
      <c r="H567" s="21">
        <v>451047538.69999999</v>
      </c>
      <c r="I567" s="21">
        <f t="shared" si="87"/>
        <v>0</v>
      </c>
      <c r="J567" s="21">
        <f t="shared" si="91"/>
        <v>24128106.300000012</v>
      </c>
      <c r="K567" s="21">
        <v>451047538.69999999</v>
      </c>
      <c r="L567" s="21">
        <v>451047538.69999999</v>
      </c>
      <c r="M567" s="21">
        <v>303592725.69999999</v>
      </c>
      <c r="N567" s="22">
        <f t="shared" si="82"/>
        <v>0.94922276309005693</v>
      </c>
      <c r="O567" s="22">
        <f t="shared" si="83"/>
        <v>0.94922276309005693</v>
      </c>
    </row>
    <row r="568" spans="1:15" ht="45" x14ac:dyDescent="0.25">
      <c r="A568" s="18" t="s">
        <v>105</v>
      </c>
      <c r="B568" s="19" t="s">
        <v>52</v>
      </c>
      <c r="C568" s="20" t="s">
        <v>19</v>
      </c>
      <c r="D568" s="18" t="s">
        <v>53</v>
      </c>
      <c r="E568" s="21">
        <v>92084354</v>
      </c>
      <c r="F568" s="21">
        <v>0</v>
      </c>
      <c r="G568" s="21">
        <f t="shared" si="84"/>
        <v>92084354</v>
      </c>
      <c r="H568" s="21">
        <v>92084166.799999997</v>
      </c>
      <c r="I568" s="21">
        <f t="shared" si="87"/>
        <v>0</v>
      </c>
      <c r="J568" s="21">
        <f t="shared" si="91"/>
        <v>187.20000000298023</v>
      </c>
      <c r="K568" s="21">
        <v>92084166.799999997</v>
      </c>
      <c r="L568" s="21">
        <v>92084166.799999997</v>
      </c>
      <c r="M568" s="21">
        <v>89317549.799999997</v>
      </c>
      <c r="N568" s="22">
        <f t="shared" si="82"/>
        <v>0.99999796708135669</v>
      </c>
      <c r="O568" s="22">
        <f t="shared" si="83"/>
        <v>0.99999796708135669</v>
      </c>
    </row>
    <row r="569" spans="1:15" ht="56.25" x14ac:dyDescent="0.25">
      <c r="A569" s="18" t="s">
        <v>105</v>
      </c>
      <c r="B569" s="19" t="s">
        <v>54</v>
      </c>
      <c r="C569" s="20" t="s">
        <v>19</v>
      </c>
      <c r="D569" s="18" t="s">
        <v>55</v>
      </c>
      <c r="E569" s="21">
        <v>844647129</v>
      </c>
      <c r="F569" s="21">
        <v>0</v>
      </c>
      <c r="G569" s="21">
        <f t="shared" si="84"/>
        <v>844647129</v>
      </c>
      <c r="H569" s="21">
        <v>842357694.20000005</v>
      </c>
      <c r="I569" s="21">
        <f t="shared" si="87"/>
        <v>0</v>
      </c>
      <c r="J569" s="21">
        <f t="shared" si="91"/>
        <v>2289434.7999999523</v>
      </c>
      <c r="K569" s="21">
        <v>842357694.20000005</v>
      </c>
      <c r="L569" s="21">
        <v>842357694.20000005</v>
      </c>
      <c r="M569" s="21">
        <v>793238624.20000005</v>
      </c>
      <c r="N569" s="22">
        <f t="shared" si="82"/>
        <v>0.99728947779327626</v>
      </c>
      <c r="O569" s="22">
        <f t="shared" si="83"/>
        <v>0.99728947779327626</v>
      </c>
    </row>
    <row r="570" spans="1:15" ht="22.5" x14ac:dyDescent="0.25">
      <c r="A570" s="18" t="s">
        <v>105</v>
      </c>
      <c r="B570" s="19" t="s">
        <v>59</v>
      </c>
      <c r="C570" s="20" t="s">
        <v>42</v>
      </c>
      <c r="D570" s="18" t="s">
        <v>61</v>
      </c>
      <c r="E570" s="21">
        <v>53094264</v>
      </c>
      <c r="F570" s="21">
        <v>0</v>
      </c>
      <c r="G570" s="21">
        <f t="shared" si="84"/>
        <v>53094264</v>
      </c>
      <c r="H570" s="21">
        <v>53094264</v>
      </c>
      <c r="I570" s="21">
        <f t="shared" si="87"/>
        <v>0</v>
      </c>
      <c r="J570" s="21">
        <f t="shared" si="91"/>
        <v>0</v>
      </c>
      <c r="K570" s="21">
        <v>53094264</v>
      </c>
      <c r="L570" s="21">
        <v>53094264</v>
      </c>
      <c r="M570" s="21">
        <v>53094264</v>
      </c>
      <c r="N570" s="22">
        <f t="shared" si="82"/>
        <v>1</v>
      </c>
      <c r="O570" s="22">
        <f t="shared" si="83"/>
        <v>1</v>
      </c>
    </row>
    <row r="571" spans="1:15" ht="22.5" x14ac:dyDescent="0.25">
      <c r="A571" s="18" t="s">
        <v>105</v>
      </c>
      <c r="B571" s="19" t="s">
        <v>59</v>
      </c>
      <c r="C571" s="20" t="s">
        <v>57</v>
      </c>
      <c r="D571" s="18" t="s">
        <v>61</v>
      </c>
      <c r="E571" s="21">
        <v>26628242489</v>
      </c>
      <c r="F571" s="21">
        <v>0</v>
      </c>
      <c r="G571" s="21">
        <f t="shared" si="84"/>
        <v>26628242489</v>
      </c>
      <c r="H571" s="21">
        <v>26628242489</v>
      </c>
      <c r="I571" s="21">
        <f t="shared" si="87"/>
        <v>0</v>
      </c>
      <c r="J571" s="21">
        <f t="shared" si="91"/>
        <v>0</v>
      </c>
      <c r="K571" s="21">
        <v>26628242489</v>
      </c>
      <c r="L571" s="21">
        <v>26628242489</v>
      </c>
      <c r="M571" s="21">
        <v>26622521956</v>
      </c>
      <c r="N571" s="22">
        <f t="shared" si="82"/>
        <v>1</v>
      </c>
      <c r="O571" s="22">
        <f t="shared" si="83"/>
        <v>1</v>
      </c>
    </row>
    <row r="572" spans="1:15" ht="22.5" x14ac:dyDescent="0.25">
      <c r="A572" s="18" t="s">
        <v>105</v>
      </c>
      <c r="B572" s="19" t="s">
        <v>59</v>
      </c>
      <c r="C572" s="20" t="s">
        <v>63</v>
      </c>
      <c r="D572" s="18" t="s">
        <v>61</v>
      </c>
      <c r="E572" s="21">
        <v>1472010726</v>
      </c>
      <c r="F572" s="21">
        <v>0</v>
      </c>
      <c r="G572" s="21">
        <f t="shared" si="84"/>
        <v>1472010726</v>
      </c>
      <c r="H572" s="21">
        <v>1472010726</v>
      </c>
      <c r="I572" s="21">
        <f t="shared" si="87"/>
        <v>0</v>
      </c>
      <c r="J572" s="21">
        <f t="shared" si="91"/>
        <v>0</v>
      </c>
      <c r="K572" s="21">
        <v>1472010726</v>
      </c>
      <c r="L572" s="21">
        <v>1472010726</v>
      </c>
      <c r="M572" s="21">
        <v>1472010726</v>
      </c>
      <c r="N572" s="22">
        <f t="shared" si="82"/>
        <v>1</v>
      </c>
      <c r="O572" s="22">
        <f t="shared" si="83"/>
        <v>1</v>
      </c>
    </row>
    <row r="573" spans="1:15" ht="22.5" x14ac:dyDescent="0.25">
      <c r="A573" s="18" t="s">
        <v>105</v>
      </c>
      <c r="B573" s="19" t="s">
        <v>59</v>
      </c>
      <c r="C573" s="20" t="s">
        <v>19</v>
      </c>
      <c r="D573" s="18" t="s">
        <v>61</v>
      </c>
      <c r="E573" s="21">
        <v>273277422</v>
      </c>
      <c r="F573" s="21">
        <v>0</v>
      </c>
      <c r="G573" s="21">
        <f t="shared" si="84"/>
        <v>273277422</v>
      </c>
      <c r="H573" s="21">
        <v>273276570.80000001</v>
      </c>
      <c r="I573" s="21">
        <f t="shared" si="87"/>
        <v>0</v>
      </c>
      <c r="J573" s="21">
        <f t="shared" si="91"/>
        <v>851.19999998807907</v>
      </c>
      <c r="K573" s="21">
        <v>273276570.80000001</v>
      </c>
      <c r="L573" s="21">
        <v>273276570.80000001</v>
      </c>
      <c r="M573" s="21">
        <v>264138993.80000001</v>
      </c>
      <c r="N573" s="22">
        <f t="shared" si="82"/>
        <v>0.99999688521651819</v>
      </c>
      <c r="O573" s="22">
        <f t="shared" si="83"/>
        <v>0.99999688521651819</v>
      </c>
    </row>
    <row r="574" spans="1:15" ht="33.75" x14ac:dyDescent="0.25">
      <c r="A574" s="18" t="s">
        <v>105</v>
      </c>
      <c r="B574" s="19" t="s">
        <v>64</v>
      </c>
      <c r="C574" s="20" t="s">
        <v>57</v>
      </c>
      <c r="D574" s="18" t="s">
        <v>65</v>
      </c>
      <c r="E574" s="21">
        <v>955769465</v>
      </c>
      <c r="F574" s="21">
        <v>0</v>
      </c>
      <c r="G574" s="21">
        <f t="shared" si="84"/>
        <v>955769465</v>
      </c>
      <c r="H574" s="21">
        <v>955769465</v>
      </c>
      <c r="I574" s="21">
        <f t="shared" si="87"/>
        <v>0</v>
      </c>
      <c r="J574" s="21">
        <f t="shared" si="91"/>
        <v>0</v>
      </c>
      <c r="K574" s="21">
        <v>955769465</v>
      </c>
      <c r="L574" s="21">
        <v>955769465</v>
      </c>
      <c r="M574" s="21">
        <v>954748968</v>
      </c>
      <c r="N574" s="22">
        <f t="shared" si="82"/>
        <v>1</v>
      </c>
      <c r="O574" s="22">
        <f t="shared" si="83"/>
        <v>1</v>
      </c>
    </row>
    <row r="575" spans="1:15" ht="56.25" x14ac:dyDescent="0.25">
      <c r="A575" s="18" t="s">
        <v>105</v>
      </c>
      <c r="B575" s="19" t="s">
        <v>66</v>
      </c>
      <c r="C575" s="20" t="s">
        <v>57</v>
      </c>
      <c r="D575" s="18" t="s">
        <v>67</v>
      </c>
      <c r="E575" s="21">
        <v>2261457407</v>
      </c>
      <c r="F575" s="21">
        <v>0</v>
      </c>
      <c r="G575" s="21">
        <f t="shared" si="84"/>
        <v>2261457407</v>
      </c>
      <c r="H575" s="21">
        <v>2211542940</v>
      </c>
      <c r="I575" s="21">
        <f t="shared" si="87"/>
        <v>0</v>
      </c>
      <c r="J575" s="21">
        <f t="shared" si="91"/>
        <v>49914467</v>
      </c>
      <c r="K575" s="21">
        <v>2211542940</v>
      </c>
      <c r="L575" s="21">
        <v>2208945311</v>
      </c>
      <c r="M575" s="21">
        <v>2135941291</v>
      </c>
      <c r="N575" s="22">
        <f t="shared" si="82"/>
        <v>0.97792818611330146</v>
      </c>
      <c r="O575" s="22">
        <f t="shared" si="83"/>
        <v>0.97677953348249813</v>
      </c>
    </row>
    <row r="576" spans="1:15" ht="56.25" x14ac:dyDescent="0.25">
      <c r="A576" s="18" t="s">
        <v>105</v>
      </c>
      <c r="B576" s="19" t="s">
        <v>66</v>
      </c>
      <c r="C576" s="20" t="s">
        <v>19</v>
      </c>
      <c r="D576" s="18" t="s">
        <v>67</v>
      </c>
      <c r="E576" s="21">
        <v>995189060</v>
      </c>
      <c r="F576" s="21">
        <v>0</v>
      </c>
      <c r="G576" s="21">
        <f t="shared" si="84"/>
        <v>995189060</v>
      </c>
      <c r="H576" s="21">
        <v>989780441.20000005</v>
      </c>
      <c r="I576" s="21">
        <f t="shared" si="87"/>
        <v>0</v>
      </c>
      <c r="J576" s="21">
        <f t="shared" si="91"/>
        <v>5408618.7999999523</v>
      </c>
      <c r="K576" s="21">
        <v>989780441.20000005</v>
      </c>
      <c r="L576" s="21">
        <v>989780441.20000005</v>
      </c>
      <c r="M576" s="21">
        <v>950719670.20000005</v>
      </c>
      <c r="N576" s="22">
        <f t="shared" si="82"/>
        <v>0.99456523487105053</v>
      </c>
      <c r="O576" s="22">
        <f t="shared" si="83"/>
        <v>0.99456523487105053</v>
      </c>
    </row>
    <row r="577" spans="1:15" ht="56.25" x14ac:dyDescent="0.25">
      <c r="A577" s="18" t="s">
        <v>105</v>
      </c>
      <c r="B577" s="19" t="s">
        <v>68</v>
      </c>
      <c r="C577" s="20" t="s">
        <v>57</v>
      </c>
      <c r="D577" s="18" t="s">
        <v>69</v>
      </c>
      <c r="E577" s="21">
        <v>1283729557</v>
      </c>
      <c r="F577" s="21">
        <v>0</v>
      </c>
      <c r="G577" s="21">
        <f t="shared" si="84"/>
        <v>1283729557</v>
      </c>
      <c r="H577" s="21">
        <v>1257963522</v>
      </c>
      <c r="I577" s="21">
        <f t="shared" si="87"/>
        <v>0</v>
      </c>
      <c r="J577" s="21">
        <f t="shared" si="91"/>
        <v>25766035</v>
      </c>
      <c r="K577" s="21">
        <v>1257963522</v>
      </c>
      <c r="L577" s="21">
        <v>1252366506</v>
      </c>
      <c r="M577" s="21">
        <v>1152031313</v>
      </c>
      <c r="N577" s="22">
        <f t="shared" si="82"/>
        <v>0.97992876703702791</v>
      </c>
      <c r="O577" s="22">
        <f t="shared" si="83"/>
        <v>0.97556880198871976</v>
      </c>
    </row>
    <row r="578" spans="1:15" ht="56.25" x14ac:dyDescent="0.25">
      <c r="A578" s="18" t="s">
        <v>105</v>
      </c>
      <c r="B578" s="19" t="s">
        <v>68</v>
      </c>
      <c r="C578" s="20" t="s">
        <v>19</v>
      </c>
      <c r="D578" s="18" t="s">
        <v>69</v>
      </c>
      <c r="E578" s="21">
        <v>392621132</v>
      </c>
      <c r="F578" s="21">
        <v>0</v>
      </c>
      <c r="G578" s="21">
        <f t="shared" si="84"/>
        <v>392621132</v>
      </c>
      <c r="H578" s="21">
        <v>392621132</v>
      </c>
      <c r="I578" s="21">
        <f t="shared" si="87"/>
        <v>0</v>
      </c>
      <c r="J578" s="21">
        <f t="shared" si="91"/>
        <v>0</v>
      </c>
      <c r="K578" s="21">
        <v>392621132</v>
      </c>
      <c r="L578" s="21">
        <v>387655784</v>
      </c>
      <c r="M578" s="21">
        <v>365344465</v>
      </c>
      <c r="N578" s="22">
        <f t="shared" si="82"/>
        <v>1</v>
      </c>
      <c r="O578" s="22">
        <f t="shared" si="83"/>
        <v>0.98735333481744436</v>
      </c>
    </row>
    <row r="579" spans="1:15" ht="67.5" x14ac:dyDescent="0.25">
      <c r="A579" s="18" t="s">
        <v>105</v>
      </c>
      <c r="B579" s="19" t="s">
        <v>70</v>
      </c>
      <c r="C579" s="20" t="s">
        <v>57</v>
      </c>
      <c r="D579" s="18" t="s">
        <v>71</v>
      </c>
      <c r="E579" s="21">
        <v>316985584</v>
      </c>
      <c r="F579" s="21">
        <v>0</v>
      </c>
      <c r="G579" s="21">
        <f t="shared" si="84"/>
        <v>316985584</v>
      </c>
      <c r="H579" s="21">
        <v>316985584</v>
      </c>
      <c r="I579" s="21">
        <f t="shared" si="87"/>
        <v>0</v>
      </c>
      <c r="J579" s="21">
        <f t="shared" si="91"/>
        <v>0</v>
      </c>
      <c r="K579" s="21">
        <v>316985584</v>
      </c>
      <c r="L579" s="21">
        <v>316985584</v>
      </c>
      <c r="M579" s="21">
        <v>205387646</v>
      </c>
      <c r="N579" s="22">
        <f t="shared" si="82"/>
        <v>1</v>
      </c>
      <c r="O579" s="22">
        <f t="shared" si="83"/>
        <v>1</v>
      </c>
    </row>
    <row r="580" spans="1:15" ht="67.5" x14ac:dyDescent="0.25">
      <c r="A580" s="18" t="s">
        <v>105</v>
      </c>
      <c r="B580" s="19" t="s">
        <v>70</v>
      </c>
      <c r="C580" s="20" t="s">
        <v>19</v>
      </c>
      <c r="D580" s="18" t="s">
        <v>71</v>
      </c>
      <c r="E580" s="21">
        <v>1085365088</v>
      </c>
      <c r="F580" s="21">
        <v>0</v>
      </c>
      <c r="G580" s="21">
        <f t="shared" si="84"/>
        <v>1085365088</v>
      </c>
      <c r="H580" s="21">
        <v>1059234392.12</v>
      </c>
      <c r="I580" s="21">
        <f t="shared" si="87"/>
        <v>0</v>
      </c>
      <c r="J580" s="21">
        <f t="shared" si="91"/>
        <v>26130695.879999995</v>
      </c>
      <c r="K580" s="21">
        <v>1059234392.12</v>
      </c>
      <c r="L580" s="21">
        <v>1059234392.12</v>
      </c>
      <c r="M580" s="21">
        <v>1056169855.12</v>
      </c>
      <c r="N580" s="22">
        <f t="shared" si="82"/>
        <v>0.97592451040769057</v>
      </c>
      <c r="O580" s="22">
        <f t="shared" si="83"/>
        <v>0.97592451040769057</v>
      </c>
    </row>
    <row r="581" spans="1:15" ht="67.5" x14ac:dyDescent="0.25">
      <c r="A581" s="23" t="s">
        <v>105</v>
      </c>
      <c r="B581" s="24" t="s">
        <v>72</v>
      </c>
      <c r="C581" s="25" t="s">
        <v>42</v>
      </c>
      <c r="D581" s="23" t="s">
        <v>73</v>
      </c>
      <c r="E581" s="21">
        <v>197822488</v>
      </c>
      <c r="F581" s="21">
        <v>0</v>
      </c>
      <c r="G581" s="21">
        <f t="shared" si="84"/>
        <v>197822488</v>
      </c>
      <c r="H581" s="21">
        <v>197822488</v>
      </c>
      <c r="I581" s="21">
        <f t="shared" si="87"/>
        <v>0</v>
      </c>
      <c r="J581" s="21">
        <f t="shared" si="91"/>
        <v>0</v>
      </c>
      <c r="K581" s="21">
        <v>197822488</v>
      </c>
      <c r="L581" s="21">
        <v>197822488</v>
      </c>
      <c r="M581" s="21">
        <v>191121981</v>
      </c>
      <c r="N581" s="22">
        <f t="shared" ref="N581:N644" si="92">K581/E581</f>
        <v>1</v>
      </c>
      <c r="O581" s="22">
        <f t="shared" ref="O581:O644" si="93">L581/E581</f>
        <v>1</v>
      </c>
    </row>
    <row r="582" spans="1:15" ht="20.100000000000001" customHeight="1" x14ac:dyDescent="0.25">
      <c r="A582" s="61" t="s">
        <v>140</v>
      </c>
      <c r="B582" s="28"/>
      <c r="C582" s="29"/>
      <c r="D582" s="30"/>
      <c r="E582" s="31">
        <f>E564+E565+E566+E567+E568+E569+E570+E571+E572+E573+E574+E575+E576+E577+E578+E579+E580+E581</f>
        <v>37474003999</v>
      </c>
      <c r="F582" s="31">
        <f t="shared" ref="F582:M582" si="94">F564+F565+F566+F567+F568+F569+F570+F571+F572+F573+F574+F575+F576+F577+F578+F579+F580+F581</f>
        <v>0</v>
      </c>
      <c r="G582" s="31">
        <f t="shared" si="94"/>
        <v>37474003999</v>
      </c>
      <c r="H582" s="31">
        <f t="shared" si="94"/>
        <v>37339377371.660004</v>
      </c>
      <c r="I582" s="31">
        <f t="shared" si="94"/>
        <v>0</v>
      </c>
      <c r="J582" s="31">
        <f t="shared" si="94"/>
        <v>134626627.33999991</v>
      </c>
      <c r="K582" s="31">
        <f t="shared" si="94"/>
        <v>37339377371.660004</v>
      </c>
      <c r="L582" s="31">
        <f t="shared" si="94"/>
        <v>37326217378.660004</v>
      </c>
      <c r="M582" s="31">
        <f t="shared" si="94"/>
        <v>36752652964.660004</v>
      </c>
      <c r="N582" s="32">
        <f t="shared" si="92"/>
        <v>0.99640746616391485</v>
      </c>
      <c r="O582" s="32">
        <f t="shared" si="93"/>
        <v>0.99605628957226078</v>
      </c>
    </row>
    <row r="583" spans="1:15" ht="22.5" x14ac:dyDescent="0.25">
      <c r="A583" s="13" t="s">
        <v>106</v>
      </c>
      <c r="B583" s="14" t="s">
        <v>33</v>
      </c>
      <c r="C583" s="15" t="s">
        <v>19</v>
      </c>
      <c r="D583" s="13" t="s">
        <v>34</v>
      </c>
      <c r="E583" s="21">
        <v>8243694</v>
      </c>
      <c r="F583" s="21">
        <v>0</v>
      </c>
      <c r="G583" s="21">
        <f t="shared" ref="G583:G645" si="95">E583-F583</f>
        <v>8243694</v>
      </c>
      <c r="H583" s="21">
        <v>8243693.4000000004</v>
      </c>
      <c r="I583" s="21">
        <f t="shared" si="87"/>
        <v>0</v>
      </c>
      <c r="J583" s="21">
        <f>G583-H583</f>
        <v>0.59999999962747097</v>
      </c>
      <c r="K583" s="21">
        <v>8243693.4000000004</v>
      </c>
      <c r="L583" s="21">
        <v>8243693.4000000004</v>
      </c>
      <c r="M583" s="21">
        <v>8243693.4000000004</v>
      </c>
      <c r="N583" s="22">
        <f t="shared" si="92"/>
        <v>0.99999992721709474</v>
      </c>
      <c r="O583" s="22">
        <f t="shared" si="93"/>
        <v>0.99999992721709474</v>
      </c>
    </row>
    <row r="584" spans="1:15" ht="22.5" x14ac:dyDescent="0.25">
      <c r="A584" s="18" t="s">
        <v>106</v>
      </c>
      <c r="B584" s="19" t="s">
        <v>35</v>
      </c>
      <c r="C584" s="20" t="s">
        <v>19</v>
      </c>
      <c r="D584" s="18" t="s">
        <v>36</v>
      </c>
      <c r="E584" s="21">
        <v>32328958</v>
      </c>
      <c r="F584" s="21">
        <v>0</v>
      </c>
      <c r="G584" s="21">
        <f t="shared" si="95"/>
        <v>32328958</v>
      </c>
      <c r="H584" s="21">
        <v>30044809.420000002</v>
      </c>
      <c r="I584" s="21">
        <f t="shared" si="87"/>
        <v>0</v>
      </c>
      <c r="J584" s="21">
        <f t="shared" ref="J584:J595" si="96">G584-H584</f>
        <v>2284148.5799999982</v>
      </c>
      <c r="K584" s="21">
        <v>30044809.420000002</v>
      </c>
      <c r="L584" s="21">
        <v>30044809.420000002</v>
      </c>
      <c r="M584" s="21">
        <v>30044809.420000002</v>
      </c>
      <c r="N584" s="22">
        <f t="shared" si="92"/>
        <v>0.9293466687048807</v>
      </c>
      <c r="O584" s="22">
        <f t="shared" si="93"/>
        <v>0.9293466687048807</v>
      </c>
    </row>
    <row r="585" spans="1:15" ht="67.5" x14ac:dyDescent="0.25">
      <c r="A585" s="18" t="s">
        <v>106</v>
      </c>
      <c r="B585" s="19" t="s">
        <v>50</v>
      </c>
      <c r="C585" s="20" t="s">
        <v>19</v>
      </c>
      <c r="D585" s="18" t="s">
        <v>51</v>
      </c>
      <c r="E585" s="21">
        <v>357851234</v>
      </c>
      <c r="F585" s="21">
        <v>0</v>
      </c>
      <c r="G585" s="21">
        <f t="shared" si="95"/>
        <v>357851234</v>
      </c>
      <c r="H585" s="21">
        <v>356032237.11000001</v>
      </c>
      <c r="I585" s="21">
        <f t="shared" si="87"/>
        <v>0</v>
      </c>
      <c r="J585" s="21">
        <f t="shared" si="96"/>
        <v>1818996.8899999857</v>
      </c>
      <c r="K585" s="21">
        <v>356032237.11000001</v>
      </c>
      <c r="L585" s="21">
        <v>356032237.11000001</v>
      </c>
      <c r="M585" s="21">
        <v>354331940.11000001</v>
      </c>
      <c r="N585" s="22">
        <f t="shared" si="92"/>
        <v>0.99491689082732071</v>
      </c>
      <c r="O585" s="22">
        <f t="shared" si="93"/>
        <v>0.99491689082732071</v>
      </c>
    </row>
    <row r="586" spans="1:15" ht="45" x14ac:dyDescent="0.25">
      <c r="A586" s="18" t="s">
        <v>106</v>
      </c>
      <c r="B586" s="19" t="s">
        <v>52</v>
      </c>
      <c r="C586" s="20" t="s">
        <v>19</v>
      </c>
      <c r="D586" s="18" t="s">
        <v>53</v>
      </c>
      <c r="E586" s="21">
        <v>46468199</v>
      </c>
      <c r="F586" s="21">
        <v>0</v>
      </c>
      <c r="G586" s="21">
        <f t="shared" si="95"/>
        <v>46468199</v>
      </c>
      <c r="H586" s="21">
        <v>45361031</v>
      </c>
      <c r="I586" s="21">
        <f t="shared" si="87"/>
        <v>0</v>
      </c>
      <c r="J586" s="21">
        <f t="shared" si="96"/>
        <v>1107168</v>
      </c>
      <c r="K586" s="21">
        <v>45361031</v>
      </c>
      <c r="L586" s="21">
        <v>45361031</v>
      </c>
      <c r="M586" s="21">
        <v>43977930</v>
      </c>
      <c r="N586" s="22">
        <f t="shared" si="92"/>
        <v>0.97617364081616331</v>
      </c>
      <c r="O586" s="22">
        <f t="shared" si="93"/>
        <v>0.97617364081616331</v>
      </c>
    </row>
    <row r="587" spans="1:15" ht="56.25" x14ac:dyDescent="0.25">
      <c r="A587" s="18" t="s">
        <v>106</v>
      </c>
      <c r="B587" s="19" t="s">
        <v>54</v>
      </c>
      <c r="C587" s="20" t="s">
        <v>19</v>
      </c>
      <c r="D587" s="18" t="s">
        <v>55</v>
      </c>
      <c r="E587" s="21">
        <v>377970185</v>
      </c>
      <c r="F587" s="21">
        <v>0</v>
      </c>
      <c r="G587" s="21">
        <f t="shared" si="95"/>
        <v>377970185</v>
      </c>
      <c r="H587" s="21">
        <v>359837809</v>
      </c>
      <c r="I587" s="21">
        <f t="shared" si="87"/>
        <v>0</v>
      </c>
      <c r="J587" s="21">
        <f t="shared" si="96"/>
        <v>18132376</v>
      </c>
      <c r="K587" s="21">
        <v>359837809</v>
      </c>
      <c r="L587" s="21">
        <v>359837809</v>
      </c>
      <c r="M587" s="21">
        <v>349098229</v>
      </c>
      <c r="N587" s="22">
        <f t="shared" si="92"/>
        <v>0.95202696741807824</v>
      </c>
      <c r="O587" s="22">
        <f t="shared" si="93"/>
        <v>0.95202696741807824</v>
      </c>
    </row>
    <row r="588" spans="1:15" ht="22.5" x14ac:dyDescent="0.25">
      <c r="A588" s="18" t="s">
        <v>106</v>
      </c>
      <c r="B588" s="19" t="s">
        <v>59</v>
      </c>
      <c r="C588" s="20" t="s">
        <v>57</v>
      </c>
      <c r="D588" s="18" t="s">
        <v>61</v>
      </c>
      <c r="E588" s="21">
        <v>4653079574</v>
      </c>
      <c r="F588" s="21">
        <v>0</v>
      </c>
      <c r="G588" s="21">
        <f t="shared" si="95"/>
        <v>4653079574</v>
      </c>
      <c r="H588" s="21">
        <v>4650357913</v>
      </c>
      <c r="I588" s="21">
        <f t="shared" si="87"/>
        <v>0</v>
      </c>
      <c r="J588" s="21">
        <f t="shared" si="96"/>
        <v>2721661</v>
      </c>
      <c r="K588" s="21">
        <v>4650357913</v>
      </c>
      <c r="L588" s="21">
        <v>4650357913</v>
      </c>
      <c r="M588" s="21">
        <v>4644008560</v>
      </c>
      <c r="N588" s="22">
        <f t="shared" si="92"/>
        <v>0.99941508393383005</v>
      </c>
      <c r="O588" s="22">
        <f t="shared" si="93"/>
        <v>0.99941508393383005</v>
      </c>
    </row>
    <row r="589" spans="1:15" ht="22.5" x14ac:dyDescent="0.25">
      <c r="A589" s="18" t="s">
        <v>106</v>
      </c>
      <c r="B589" s="19" t="s">
        <v>59</v>
      </c>
      <c r="C589" s="20" t="s">
        <v>19</v>
      </c>
      <c r="D589" s="18" t="s">
        <v>61</v>
      </c>
      <c r="E589" s="21">
        <v>220691875</v>
      </c>
      <c r="F589" s="21">
        <v>0</v>
      </c>
      <c r="G589" s="21">
        <f t="shared" si="95"/>
        <v>220691875</v>
      </c>
      <c r="H589" s="21">
        <v>220691875</v>
      </c>
      <c r="I589" s="21">
        <f t="shared" si="87"/>
        <v>0</v>
      </c>
      <c r="J589" s="21">
        <f t="shared" si="96"/>
        <v>0</v>
      </c>
      <c r="K589" s="21">
        <v>220691875</v>
      </c>
      <c r="L589" s="21">
        <v>220691875</v>
      </c>
      <c r="M589" s="21">
        <v>218650891</v>
      </c>
      <c r="N589" s="22">
        <f t="shared" si="92"/>
        <v>1</v>
      </c>
      <c r="O589" s="22">
        <f t="shared" si="93"/>
        <v>1</v>
      </c>
    </row>
    <row r="590" spans="1:15" ht="33.75" x14ac:dyDescent="0.25">
      <c r="A590" s="18" t="s">
        <v>106</v>
      </c>
      <c r="B590" s="19" t="s">
        <v>64</v>
      </c>
      <c r="C590" s="20" t="s">
        <v>57</v>
      </c>
      <c r="D590" s="18" t="s">
        <v>65</v>
      </c>
      <c r="E590" s="21">
        <v>1335950015</v>
      </c>
      <c r="F590" s="21">
        <v>0</v>
      </c>
      <c r="G590" s="21">
        <f t="shared" si="95"/>
        <v>1335950015</v>
      </c>
      <c r="H590" s="21">
        <v>1334332960</v>
      </c>
      <c r="I590" s="21">
        <f t="shared" si="87"/>
        <v>0</v>
      </c>
      <c r="J590" s="21">
        <f t="shared" si="96"/>
        <v>1617055</v>
      </c>
      <c r="K590" s="21">
        <v>1334332960</v>
      </c>
      <c r="L590" s="21">
        <v>1334332960</v>
      </c>
      <c r="M590" s="21">
        <v>1333312463</v>
      </c>
      <c r="N590" s="22">
        <f t="shared" si="92"/>
        <v>0.99878958420461561</v>
      </c>
      <c r="O590" s="22">
        <f t="shared" si="93"/>
        <v>0.99878958420461561</v>
      </c>
    </row>
    <row r="591" spans="1:15" ht="56.25" x14ac:dyDescent="0.25">
      <c r="A591" s="18" t="s">
        <v>106</v>
      </c>
      <c r="B591" s="19" t="s">
        <v>66</v>
      </c>
      <c r="C591" s="20" t="s">
        <v>57</v>
      </c>
      <c r="D591" s="18" t="s">
        <v>67</v>
      </c>
      <c r="E591" s="21">
        <v>1363100400</v>
      </c>
      <c r="F591" s="21">
        <v>0</v>
      </c>
      <c r="G591" s="21">
        <f t="shared" si="95"/>
        <v>1363100400</v>
      </c>
      <c r="H591" s="21">
        <v>1318048459</v>
      </c>
      <c r="I591" s="21">
        <f t="shared" si="87"/>
        <v>0</v>
      </c>
      <c r="J591" s="21">
        <f t="shared" si="96"/>
        <v>45051941</v>
      </c>
      <c r="K591" s="21">
        <v>1318048459</v>
      </c>
      <c r="L591" s="21">
        <v>1318048459</v>
      </c>
      <c r="M591" s="21">
        <v>1303271124</v>
      </c>
      <c r="N591" s="22">
        <f t="shared" si="92"/>
        <v>0.96694891953666806</v>
      </c>
      <c r="O591" s="22">
        <f t="shared" si="93"/>
        <v>0.96694891953666806</v>
      </c>
    </row>
    <row r="592" spans="1:15" ht="56.25" x14ac:dyDescent="0.25">
      <c r="A592" s="18" t="s">
        <v>106</v>
      </c>
      <c r="B592" s="19" t="s">
        <v>66</v>
      </c>
      <c r="C592" s="20" t="s">
        <v>19</v>
      </c>
      <c r="D592" s="18" t="s">
        <v>67</v>
      </c>
      <c r="E592" s="21">
        <v>880398349</v>
      </c>
      <c r="F592" s="21">
        <v>0</v>
      </c>
      <c r="G592" s="21">
        <f t="shared" si="95"/>
        <v>880398349</v>
      </c>
      <c r="H592" s="21">
        <v>857079057</v>
      </c>
      <c r="I592" s="21">
        <f t="shared" si="87"/>
        <v>0</v>
      </c>
      <c r="J592" s="21">
        <f t="shared" si="96"/>
        <v>23319292</v>
      </c>
      <c r="K592" s="21">
        <v>857079057</v>
      </c>
      <c r="L592" s="21">
        <v>857079057</v>
      </c>
      <c r="M592" s="21">
        <v>786248535</v>
      </c>
      <c r="N592" s="22">
        <f t="shared" si="92"/>
        <v>0.97351279449071293</v>
      </c>
      <c r="O592" s="22">
        <f t="shared" si="93"/>
        <v>0.97351279449071293</v>
      </c>
    </row>
    <row r="593" spans="1:15" ht="56.25" x14ac:dyDescent="0.25">
      <c r="A593" s="18" t="s">
        <v>106</v>
      </c>
      <c r="B593" s="19" t="s">
        <v>68</v>
      </c>
      <c r="C593" s="20" t="s">
        <v>57</v>
      </c>
      <c r="D593" s="18" t="s">
        <v>69</v>
      </c>
      <c r="E593" s="21">
        <v>611217235</v>
      </c>
      <c r="F593" s="21">
        <v>0</v>
      </c>
      <c r="G593" s="21">
        <f t="shared" si="95"/>
        <v>611217235</v>
      </c>
      <c r="H593" s="21">
        <v>610498035</v>
      </c>
      <c r="I593" s="21">
        <f t="shared" si="87"/>
        <v>0</v>
      </c>
      <c r="J593" s="21">
        <f t="shared" si="96"/>
        <v>719200</v>
      </c>
      <c r="K593" s="21">
        <v>610498035</v>
      </c>
      <c r="L593" s="21">
        <v>610498035</v>
      </c>
      <c r="M593" s="21">
        <v>595774031</v>
      </c>
      <c r="N593" s="22">
        <f t="shared" si="92"/>
        <v>0.99882333160975079</v>
      </c>
      <c r="O593" s="22">
        <f t="shared" si="93"/>
        <v>0.99882333160975079</v>
      </c>
    </row>
    <row r="594" spans="1:15" ht="67.5" x14ac:dyDescent="0.25">
      <c r="A594" s="18" t="s">
        <v>106</v>
      </c>
      <c r="B594" s="19" t="s">
        <v>70</v>
      </c>
      <c r="C594" s="20" t="s">
        <v>57</v>
      </c>
      <c r="D594" s="18" t="s">
        <v>71</v>
      </c>
      <c r="E594" s="21">
        <v>66614072</v>
      </c>
      <c r="F594" s="21">
        <v>0</v>
      </c>
      <c r="G594" s="21">
        <f t="shared" si="95"/>
        <v>66614072</v>
      </c>
      <c r="H594" s="21">
        <v>66363416</v>
      </c>
      <c r="I594" s="21">
        <f t="shared" si="87"/>
        <v>0</v>
      </c>
      <c r="J594" s="21">
        <f t="shared" si="96"/>
        <v>250656</v>
      </c>
      <c r="K594" s="21">
        <v>66363416</v>
      </c>
      <c r="L594" s="21">
        <v>66363416</v>
      </c>
      <c r="M594" s="21">
        <v>64322427</v>
      </c>
      <c r="N594" s="22">
        <f t="shared" si="92"/>
        <v>0.99623719144507483</v>
      </c>
      <c r="O594" s="22">
        <f t="shared" si="93"/>
        <v>0.99623719144507483</v>
      </c>
    </row>
    <row r="595" spans="1:15" ht="67.5" x14ac:dyDescent="0.25">
      <c r="A595" s="23" t="s">
        <v>106</v>
      </c>
      <c r="B595" s="24" t="s">
        <v>70</v>
      </c>
      <c r="C595" s="25" t="s">
        <v>19</v>
      </c>
      <c r="D595" s="23" t="s">
        <v>71</v>
      </c>
      <c r="E595" s="21">
        <v>10000000</v>
      </c>
      <c r="F595" s="21">
        <v>0</v>
      </c>
      <c r="G595" s="21">
        <f t="shared" si="95"/>
        <v>10000000</v>
      </c>
      <c r="H595" s="21">
        <v>10000000</v>
      </c>
      <c r="I595" s="21">
        <f t="shared" si="87"/>
        <v>0</v>
      </c>
      <c r="J595" s="21">
        <f t="shared" si="96"/>
        <v>0</v>
      </c>
      <c r="K595" s="21">
        <v>10000000</v>
      </c>
      <c r="L595" s="21">
        <v>10000000</v>
      </c>
      <c r="M595" s="21">
        <v>10000000</v>
      </c>
      <c r="N595" s="22">
        <f t="shared" si="92"/>
        <v>1</v>
      </c>
      <c r="O595" s="22">
        <f t="shared" si="93"/>
        <v>1</v>
      </c>
    </row>
    <row r="596" spans="1:15" ht="20.100000000000001" customHeight="1" x14ac:dyDescent="0.25">
      <c r="A596" s="61" t="s">
        <v>141</v>
      </c>
      <c r="B596" s="28"/>
      <c r="C596" s="29"/>
      <c r="D596" s="30"/>
      <c r="E596" s="31">
        <f>E583+E584+E585+E586+E587+E588+E589+E590+E591+E592+E593+E594+E595</f>
        <v>9963913790</v>
      </c>
      <c r="F596" s="31">
        <f t="shared" ref="F596:M596" si="97">F583+F584+F585+F586+F587+F588+F589+F590+F591+F592+F593+F594+F595</f>
        <v>0</v>
      </c>
      <c r="G596" s="31">
        <f t="shared" si="97"/>
        <v>9963913790</v>
      </c>
      <c r="H596" s="31">
        <f t="shared" si="97"/>
        <v>9866891294.9300003</v>
      </c>
      <c r="I596" s="31">
        <f t="shared" si="97"/>
        <v>0</v>
      </c>
      <c r="J596" s="31">
        <f t="shared" si="97"/>
        <v>97022495.069999993</v>
      </c>
      <c r="K596" s="31">
        <f t="shared" si="97"/>
        <v>9866891294.9300003</v>
      </c>
      <c r="L596" s="31">
        <f t="shared" si="97"/>
        <v>9866891294.9300003</v>
      </c>
      <c r="M596" s="31">
        <f t="shared" si="97"/>
        <v>9741284632.9300003</v>
      </c>
      <c r="N596" s="32">
        <f t="shared" si="92"/>
        <v>0.99026261194999765</v>
      </c>
      <c r="O596" s="32">
        <f t="shared" si="93"/>
        <v>0.99026261194999765</v>
      </c>
    </row>
    <row r="597" spans="1:15" ht="22.5" x14ac:dyDescent="0.25">
      <c r="A597" s="13" t="s">
        <v>107</v>
      </c>
      <c r="B597" s="14" t="s">
        <v>33</v>
      </c>
      <c r="C597" s="15" t="s">
        <v>19</v>
      </c>
      <c r="D597" s="13" t="s">
        <v>34</v>
      </c>
      <c r="E597" s="21">
        <v>5195132</v>
      </c>
      <c r="F597" s="21">
        <v>0</v>
      </c>
      <c r="G597" s="21">
        <f t="shared" si="95"/>
        <v>5195132</v>
      </c>
      <c r="H597" s="21">
        <v>5195132</v>
      </c>
      <c r="I597" s="21">
        <f t="shared" ref="I597:I611" si="98">H597-K597</f>
        <v>0</v>
      </c>
      <c r="J597" s="21">
        <f t="shared" ref="J597:J611" si="99">G597-H597</f>
        <v>0</v>
      </c>
      <c r="K597" s="21">
        <v>5195132</v>
      </c>
      <c r="L597" s="21">
        <v>5195132</v>
      </c>
      <c r="M597" s="21">
        <v>5195132</v>
      </c>
      <c r="N597" s="22">
        <f t="shared" si="92"/>
        <v>1</v>
      </c>
      <c r="O597" s="22">
        <f t="shared" si="93"/>
        <v>1</v>
      </c>
    </row>
    <row r="598" spans="1:15" ht="22.5" x14ac:dyDescent="0.25">
      <c r="A598" s="18" t="s">
        <v>107</v>
      </c>
      <c r="B598" s="19" t="s">
        <v>35</v>
      </c>
      <c r="C598" s="20" t="s">
        <v>19</v>
      </c>
      <c r="D598" s="18" t="s">
        <v>36</v>
      </c>
      <c r="E598" s="21">
        <v>187806285</v>
      </c>
      <c r="F598" s="21">
        <v>0</v>
      </c>
      <c r="G598" s="21">
        <f t="shared" si="95"/>
        <v>187806285</v>
      </c>
      <c r="H598" s="21">
        <v>181915847</v>
      </c>
      <c r="I598" s="21">
        <f t="shared" si="98"/>
        <v>0</v>
      </c>
      <c r="J598" s="21">
        <f t="shared" si="99"/>
        <v>5890438</v>
      </c>
      <c r="K598" s="21">
        <v>181915847</v>
      </c>
      <c r="L598" s="21">
        <v>181915847</v>
      </c>
      <c r="M598" s="21">
        <v>174338150</v>
      </c>
      <c r="N598" s="22">
        <f t="shared" si="92"/>
        <v>0.96863556509836723</v>
      </c>
      <c r="O598" s="22">
        <f t="shared" si="93"/>
        <v>0.96863556509836723</v>
      </c>
    </row>
    <row r="599" spans="1:15" ht="22.5" x14ac:dyDescent="0.25">
      <c r="A599" s="18" t="s">
        <v>107</v>
      </c>
      <c r="B599" s="19" t="s">
        <v>41</v>
      </c>
      <c r="C599" s="20" t="s">
        <v>19</v>
      </c>
      <c r="D599" s="18" t="s">
        <v>43</v>
      </c>
      <c r="E599" s="21">
        <v>2616410</v>
      </c>
      <c r="F599" s="21">
        <v>0</v>
      </c>
      <c r="G599" s="21">
        <f t="shared" si="95"/>
        <v>2616410</v>
      </c>
      <c r="H599" s="21">
        <v>2616410</v>
      </c>
      <c r="I599" s="21">
        <f t="shared" si="98"/>
        <v>0</v>
      </c>
      <c r="J599" s="21">
        <f t="shared" si="99"/>
        <v>0</v>
      </c>
      <c r="K599" s="21">
        <v>2616410</v>
      </c>
      <c r="L599" s="21">
        <v>2616410</v>
      </c>
      <c r="M599" s="21">
        <v>2616410</v>
      </c>
      <c r="N599" s="22">
        <f t="shared" si="92"/>
        <v>1</v>
      </c>
      <c r="O599" s="22">
        <f t="shared" si="93"/>
        <v>1</v>
      </c>
    </row>
    <row r="600" spans="1:15" ht="67.5" x14ac:dyDescent="0.25">
      <c r="A600" s="18" t="s">
        <v>107</v>
      </c>
      <c r="B600" s="19" t="s">
        <v>50</v>
      </c>
      <c r="C600" s="20" t="s">
        <v>19</v>
      </c>
      <c r="D600" s="18" t="s">
        <v>51</v>
      </c>
      <c r="E600" s="21">
        <v>373492362</v>
      </c>
      <c r="F600" s="21">
        <v>0</v>
      </c>
      <c r="G600" s="21">
        <f t="shared" si="95"/>
        <v>373492362</v>
      </c>
      <c r="H600" s="21">
        <v>324117535</v>
      </c>
      <c r="I600" s="21">
        <f t="shared" si="98"/>
        <v>0</v>
      </c>
      <c r="J600" s="21">
        <f t="shared" si="99"/>
        <v>49374827</v>
      </c>
      <c r="K600" s="21">
        <v>324117535</v>
      </c>
      <c r="L600" s="21">
        <v>324117535</v>
      </c>
      <c r="M600" s="21">
        <v>241724650</v>
      </c>
      <c r="N600" s="22">
        <f t="shared" si="92"/>
        <v>0.8678023113093809</v>
      </c>
      <c r="O600" s="22">
        <f t="shared" si="93"/>
        <v>0.8678023113093809</v>
      </c>
    </row>
    <row r="601" spans="1:15" ht="45" x14ac:dyDescent="0.25">
      <c r="A601" s="18" t="s">
        <v>107</v>
      </c>
      <c r="B601" s="19" t="s">
        <v>52</v>
      </c>
      <c r="C601" s="20" t="s">
        <v>19</v>
      </c>
      <c r="D601" s="18" t="s">
        <v>53</v>
      </c>
      <c r="E601" s="21">
        <v>45617901</v>
      </c>
      <c r="F601" s="21">
        <v>0</v>
      </c>
      <c r="G601" s="21">
        <f t="shared" si="95"/>
        <v>45617901</v>
      </c>
      <c r="H601" s="21">
        <v>44488391</v>
      </c>
      <c r="I601" s="21">
        <f t="shared" si="98"/>
        <v>0</v>
      </c>
      <c r="J601" s="21">
        <f t="shared" si="99"/>
        <v>1129510</v>
      </c>
      <c r="K601" s="21">
        <v>44488391</v>
      </c>
      <c r="L601" s="21">
        <v>44488391</v>
      </c>
      <c r="M601" s="21">
        <v>43105290</v>
      </c>
      <c r="N601" s="22">
        <f t="shared" si="92"/>
        <v>0.97523976388128863</v>
      </c>
      <c r="O601" s="22">
        <f t="shared" si="93"/>
        <v>0.97523976388128863</v>
      </c>
    </row>
    <row r="602" spans="1:15" ht="56.25" x14ac:dyDescent="0.25">
      <c r="A602" s="18" t="s">
        <v>107</v>
      </c>
      <c r="B602" s="19" t="s">
        <v>54</v>
      </c>
      <c r="C602" s="20" t="s">
        <v>19</v>
      </c>
      <c r="D602" s="18" t="s">
        <v>55</v>
      </c>
      <c r="E602" s="21">
        <v>531872683</v>
      </c>
      <c r="F602" s="21">
        <v>0</v>
      </c>
      <c r="G602" s="21">
        <f t="shared" si="95"/>
        <v>531872683</v>
      </c>
      <c r="H602" s="21">
        <v>506391776</v>
      </c>
      <c r="I602" s="21">
        <f t="shared" si="98"/>
        <v>0</v>
      </c>
      <c r="J602" s="21">
        <f t="shared" si="99"/>
        <v>25480907</v>
      </c>
      <c r="K602" s="21">
        <v>506391776</v>
      </c>
      <c r="L602" s="21">
        <v>506391776</v>
      </c>
      <c r="M602" s="21">
        <v>482467830</v>
      </c>
      <c r="N602" s="22">
        <f t="shared" si="92"/>
        <v>0.95209209306205334</v>
      </c>
      <c r="O602" s="22">
        <f t="shared" si="93"/>
        <v>0.95209209306205334</v>
      </c>
    </row>
    <row r="603" spans="1:15" ht="22.5" x14ac:dyDescent="0.25">
      <c r="A603" s="18" t="s">
        <v>107</v>
      </c>
      <c r="B603" s="19" t="s">
        <v>59</v>
      </c>
      <c r="C603" s="20" t="s">
        <v>42</v>
      </c>
      <c r="D603" s="18" t="s">
        <v>61</v>
      </c>
      <c r="E603" s="21">
        <v>8256308967</v>
      </c>
      <c r="F603" s="21">
        <v>0</v>
      </c>
      <c r="G603" s="21">
        <f t="shared" si="95"/>
        <v>8256308967</v>
      </c>
      <c r="H603" s="21">
        <v>8232372885</v>
      </c>
      <c r="I603" s="21">
        <f t="shared" si="98"/>
        <v>0</v>
      </c>
      <c r="J603" s="21">
        <f t="shared" si="99"/>
        <v>23936082</v>
      </c>
      <c r="K603" s="21">
        <v>8232372885</v>
      </c>
      <c r="L603" s="21">
        <v>8232372885</v>
      </c>
      <c r="M603" s="21">
        <v>8209374998</v>
      </c>
      <c r="N603" s="22">
        <f t="shared" si="92"/>
        <v>0.99710087375658163</v>
      </c>
      <c r="O603" s="22">
        <f t="shared" si="93"/>
        <v>0.99710087375658163</v>
      </c>
    </row>
    <row r="604" spans="1:15" ht="22.5" x14ac:dyDescent="0.25">
      <c r="A604" s="18" t="s">
        <v>107</v>
      </c>
      <c r="B604" s="19" t="s">
        <v>59</v>
      </c>
      <c r="C604" s="20" t="s">
        <v>57</v>
      </c>
      <c r="D604" s="18" t="s">
        <v>61</v>
      </c>
      <c r="E604" s="21">
        <v>658872319</v>
      </c>
      <c r="F604" s="21">
        <v>0</v>
      </c>
      <c r="G604" s="21">
        <f t="shared" si="95"/>
        <v>658872319</v>
      </c>
      <c r="H604" s="21">
        <v>658872319</v>
      </c>
      <c r="I604" s="21">
        <f t="shared" si="98"/>
        <v>0</v>
      </c>
      <c r="J604" s="21">
        <f t="shared" si="99"/>
        <v>0</v>
      </c>
      <c r="K604" s="21">
        <v>658872319</v>
      </c>
      <c r="L604" s="21">
        <v>658872319</v>
      </c>
      <c r="M604" s="21">
        <v>653495373</v>
      </c>
      <c r="N604" s="22">
        <f t="shared" si="92"/>
        <v>1</v>
      </c>
      <c r="O604" s="22">
        <f t="shared" si="93"/>
        <v>1</v>
      </c>
    </row>
    <row r="605" spans="1:15" ht="22.5" x14ac:dyDescent="0.25">
      <c r="A605" s="18" t="s">
        <v>107</v>
      </c>
      <c r="B605" s="19" t="s">
        <v>59</v>
      </c>
      <c r="C605" s="20" t="s">
        <v>19</v>
      </c>
      <c r="D605" s="18" t="s">
        <v>61</v>
      </c>
      <c r="E605" s="21">
        <v>894974161</v>
      </c>
      <c r="F605" s="21">
        <v>0</v>
      </c>
      <c r="G605" s="21">
        <f t="shared" si="95"/>
        <v>894974161</v>
      </c>
      <c r="H605" s="21">
        <v>885076613</v>
      </c>
      <c r="I605" s="21">
        <f t="shared" si="98"/>
        <v>0</v>
      </c>
      <c r="J605" s="21">
        <f t="shared" si="99"/>
        <v>9897548</v>
      </c>
      <c r="K605" s="21">
        <v>885076613</v>
      </c>
      <c r="L605" s="21">
        <v>885076613</v>
      </c>
      <c r="M605" s="21">
        <v>881042701</v>
      </c>
      <c r="N605" s="22">
        <f t="shared" si="92"/>
        <v>0.98894096787225572</v>
      </c>
      <c r="O605" s="22">
        <f t="shared" si="93"/>
        <v>0.98894096787225572</v>
      </c>
    </row>
    <row r="606" spans="1:15" ht="33.75" x14ac:dyDescent="0.25">
      <c r="A606" s="18" t="s">
        <v>107</v>
      </c>
      <c r="B606" s="19" t="s">
        <v>64</v>
      </c>
      <c r="C606" s="20" t="s">
        <v>57</v>
      </c>
      <c r="D606" s="18" t="s">
        <v>65</v>
      </c>
      <c r="E606" s="21">
        <v>613674445</v>
      </c>
      <c r="F606" s="21">
        <v>0</v>
      </c>
      <c r="G606" s="21">
        <f t="shared" si="95"/>
        <v>613674445</v>
      </c>
      <c r="H606" s="21">
        <v>605219703</v>
      </c>
      <c r="I606" s="21">
        <f t="shared" si="98"/>
        <v>0</v>
      </c>
      <c r="J606" s="21">
        <f t="shared" si="99"/>
        <v>8454742</v>
      </c>
      <c r="K606" s="21">
        <v>605219703</v>
      </c>
      <c r="L606" s="21">
        <v>605219703</v>
      </c>
      <c r="M606" s="21">
        <v>604199205</v>
      </c>
      <c r="N606" s="22">
        <f t="shared" si="92"/>
        <v>0.98622275692122063</v>
      </c>
      <c r="O606" s="22">
        <f t="shared" si="93"/>
        <v>0.98622275692122063</v>
      </c>
    </row>
    <row r="607" spans="1:15" ht="56.25" x14ac:dyDescent="0.25">
      <c r="A607" s="18" t="s">
        <v>107</v>
      </c>
      <c r="B607" s="19" t="s">
        <v>66</v>
      </c>
      <c r="C607" s="20" t="s">
        <v>57</v>
      </c>
      <c r="D607" s="18" t="s">
        <v>67</v>
      </c>
      <c r="E607" s="21">
        <v>1600900003</v>
      </c>
      <c r="F607" s="21">
        <v>0</v>
      </c>
      <c r="G607" s="21">
        <f t="shared" si="95"/>
        <v>1600900003</v>
      </c>
      <c r="H607" s="21">
        <v>1587515616</v>
      </c>
      <c r="I607" s="21">
        <f t="shared" si="98"/>
        <v>0</v>
      </c>
      <c r="J607" s="21">
        <f t="shared" si="99"/>
        <v>13384387</v>
      </c>
      <c r="K607" s="21">
        <v>1587515616</v>
      </c>
      <c r="L607" s="21">
        <v>1587515616</v>
      </c>
      <c r="M607" s="21">
        <v>1559825622</v>
      </c>
      <c r="N607" s="22">
        <f t="shared" si="92"/>
        <v>0.9916394609438951</v>
      </c>
      <c r="O607" s="22">
        <f t="shared" si="93"/>
        <v>0.9916394609438951</v>
      </c>
    </row>
    <row r="608" spans="1:15" ht="56.25" x14ac:dyDescent="0.25">
      <c r="A608" s="18" t="s">
        <v>107</v>
      </c>
      <c r="B608" s="19" t="s">
        <v>66</v>
      </c>
      <c r="C608" s="20" t="s">
        <v>19</v>
      </c>
      <c r="D608" s="18" t="s">
        <v>67</v>
      </c>
      <c r="E608" s="21">
        <v>315585299</v>
      </c>
      <c r="F608" s="21">
        <v>0</v>
      </c>
      <c r="G608" s="21">
        <f t="shared" si="95"/>
        <v>315585299</v>
      </c>
      <c r="H608" s="21">
        <v>311884081</v>
      </c>
      <c r="I608" s="21">
        <f t="shared" si="98"/>
        <v>0</v>
      </c>
      <c r="J608" s="21">
        <f t="shared" si="99"/>
        <v>3701218</v>
      </c>
      <c r="K608" s="21">
        <v>311884081</v>
      </c>
      <c r="L608" s="21">
        <v>311884081</v>
      </c>
      <c r="M608" s="21">
        <v>301508445</v>
      </c>
      <c r="N608" s="22">
        <f t="shared" si="92"/>
        <v>0.98827189348892963</v>
      </c>
      <c r="O608" s="22">
        <f t="shared" si="93"/>
        <v>0.98827189348892963</v>
      </c>
    </row>
    <row r="609" spans="1:15" ht="56.25" x14ac:dyDescent="0.25">
      <c r="A609" s="18" t="s">
        <v>107</v>
      </c>
      <c r="B609" s="19" t="s">
        <v>68</v>
      </c>
      <c r="C609" s="20" t="s">
        <v>57</v>
      </c>
      <c r="D609" s="18" t="s">
        <v>69</v>
      </c>
      <c r="E609" s="21">
        <v>1108167808</v>
      </c>
      <c r="F609" s="21">
        <v>0</v>
      </c>
      <c r="G609" s="21">
        <f t="shared" si="95"/>
        <v>1108167808</v>
      </c>
      <c r="H609" s="21">
        <v>1102625234</v>
      </c>
      <c r="I609" s="21">
        <f t="shared" si="98"/>
        <v>0</v>
      </c>
      <c r="J609" s="21">
        <f t="shared" si="99"/>
        <v>5542574</v>
      </c>
      <c r="K609" s="21">
        <v>1102625234</v>
      </c>
      <c r="L609" s="21">
        <v>1102625234</v>
      </c>
      <c r="M609" s="21">
        <v>987947823</v>
      </c>
      <c r="N609" s="22">
        <f t="shared" si="92"/>
        <v>0.99499843438873836</v>
      </c>
      <c r="O609" s="22">
        <f t="shared" si="93"/>
        <v>0.99499843438873836</v>
      </c>
    </row>
    <row r="610" spans="1:15" ht="67.5" x14ac:dyDescent="0.25">
      <c r="A610" s="18" t="s">
        <v>107</v>
      </c>
      <c r="B610" s="19" t="s">
        <v>70</v>
      </c>
      <c r="C610" s="20" t="s">
        <v>57</v>
      </c>
      <c r="D610" s="18" t="s">
        <v>71</v>
      </c>
      <c r="E610" s="21">
        <v>92820126</v>
      </c>
      <c r="F610" s="21">
        <v>0</v>
      </c>
      <c r="G610" s="21">
        <f t="shared" si="95"/>
        <v>92820126</v>
      </c>
      <c r="H610" s="21">
        <v>92536802</v>
      </c>
      <c r="I610" s="21">
        <f t="shared" si="98"/>
        <v>0</v>
      </c>
      <c r="J610" s="21">
        <f t="shared" si="99"/>
        <v>283324</v>
      </c>
      <c r="K610" s="21">
        <v>92536802</v>
      </c>
      <c r="L610" s="21">
        <v>92536802</v>
      </c>
      <c r="M610" s="21">
        <v>92536802</v>
      </c>
      <c r="N610" s="22">
        <f t="shared" si="92"/>
        <v>0.99694760164406582</v>
      </c>
      <c r="O610" s="22">
        <f t="shared" si="93"/>
        <v>0.99694760164406582</v>
      </c>
    </row>
    <row r="611" spans="1:15" ht="67.5" x14ac:dyDescent="0.25">
      <c r="A611" s="23" t="s">
        <v>107</v>
      </c>
      <c r="B611" s="24" t="s">
        <v>70</v>
      </c>
      <c r="C611" s="25" t="s">
        <v>19</v>
      </c>
      <c r="D611" s="23" t="s">
        <v>71</v>
      </c>
      <c r="E611" s="21">
        <v>518848625</v>
      </c>
      <c r="F611" s="21">
        <v>0</v>
      </c>
      <c r="G611" s="21">
        <f t="shared" si="95"/>
        <v>518848625</v>
      </c>
      <c r="H611" s="21">
        <v>512213944</v>
      </c>
      <c r="I611" s="21">
        <f t="shared" si="98"/>
        <v>0</v>
      </c>
      <c r="J611" s="21">
        <f t="shared" si="99"/>
        <v>6634681</v>
      </c>
      <c r="K611" s="21">
        <v>512213944</v>
      </c>
      <c r="L611" s="21">
        <v>512213944</v>
      </c>
      <c r="M611" s="21">
        <v>512213944</v>
      </c>
      <c r="N611" s="22">
        <f t="shared" si="92"/>
        <v>0.9872126846245376</v>
      </c>
      <c r="O611" s="22">
        <f t="shared" si="93"/>
        <v>0.9872126846245376</v>
      </c>
    </row>
    <row r="612" spans="1:15" ht="20.100000000000001" customHeight="1" x14ac:dyDescent="0.25">
      <c r="A612" s="61" t="s">
        <v>142</v>
      </c>
      <c r="B612" s="28"/>
      <c r="C612" s="29"/>
      <c r="D612" s="30"/>
      <c r="E612" s="31">
        <f>E597+E598+E599+E600+E601+E602+E603+E604+E605+E606+E607+E608+E609+E610+E611</f>
        <v>15206752526</v>
      </c>
      <c r="F612" s="31">
        <f t="shared" ref="F612:M612" si="100">F597+F598+F599+F600+F601+F602+F603+F604+F605+F606+F607+F608+F609+F610+F611</f>
        <v>0</v>
      </c>
      <c r="G612" s="31">
        <f t="shared" si="100"/>
        <v>15206752526</v>
      </c>
      <c r="H612" s="31">
        <f>H597+H598+H599+H600+H601+H602+H603+H604+H605+H606+H607+H608+H609+H610+H611</f>
        <v>15053042288</v>
      </c>
      <c r="I612" s="31">
        <f t="shared" si="100"/>
        <v>0</v>
      </c>
      <c r="J612" s="31">
        <f t="shared" si="100"/>
        <v>153710238</v>
      </c>
      <c r="K612" s="31">
        <f t="shared" si="100"/>
        <v>15053042288</v>
      </c>
      <c r="L612" s="31">
        <f t="shared" si="100"/>
        <v>15053042288</v>
      </c>
      <c r="M612" s="31">
        <f t="shared" si="100"/>
        <v>14751592375</v>
      </c>
      <c r="N612" s="32">
        <f t="shared" si="92"/>
        <v>0.98989197478309776</v>
      </c>
      <c r="O612" s="32">
        <f t="shared" si="93"/>
        <v>0.98989197478309776</v>
      </c>
    </row>
    <row r="613" spans="1:15" ht="22.5" x14ac:dyDescent="0.25">
      <c r="A613" s="13" t="s">
        <v>108</v>
      </c>
      <c r="B613" s="14" t="s">
        <v>33</v>
      </c>
      <c r="C613" s="15" t="s">
        <v>19</v>
      </c>
      <c r="D613" s="13" t="s">
        <v>34</v>
      </c>
      <c r="E613" s="21">
        <v>1231000</v>
      </c>
      <c r="F613" s="21">
        <v>0</v>
      </c>
      <c r="G613" s="21">
        <f t="shared" si="95"/>
        <v>1231000</v>
      </c>
      <c r="H613" s="21">
        <v>1231000</v>
      </c>
      <c r="I613" s="21">
        <f t="shared" ref="I613:I678" si="101">H613-K613</f>
        <v>0</v>
      </c>
      <c r="J613" s="21">
        <f>G613-H613</f>
        <v>0</v>
      </c>
      <c r="K613" s="21">
        <v>1231000</v>
      </c>
      <c r="L613" s="21">
        <v>1231000</v>
      </c>
      <c r="M613" s="21">
        <v>1231000</v>
      </c>
      <c r="N613" s="22">
        <f t="shared" si="92"/>
        <v>1</v>
      </c>
      <c r="O613" s="22">
        <f t="shared" si="93"/>
        <v>1</v>
      </c>
    </row>
    <row r="614" spans="1:15" ht="22.5" x14ac:dyDescent="0.25">
      <c r="A614" s="18" t="s">
        <v>108</v>
      </c>
      <c r="B614" s="19" t="s">
        <v>35</v>
      </c>
      <c r="C614" s="20" t="s">
        <v>19</v>
      </c>
      <c r="D614" s="18" t="s">
        <v>36</v>
      </c>
      <c r="E614" s="21">
        <v>56495712</v>
      </c>
      <c r="F614" s="21">
        <v>0</v>
      </c>
      <c r="G614" s="21">
        <f t="shared" si="95"/>
        <v>56495712</v>
      </c>
      <c r="H614" s="21">
        <v>35265556</v>
      </c>
      <c r="I614" s="21">
        <f t="shared" si="101"/>
        <v>0</v>
      </c>
      <c r="J614" s="21">
        <f t="shared" ref="J614:J628" si="102">G614-H614</f>
        <v>21230156</v>
      </c>
      <c r="K614" s="21">
        <v>35265556</v>
      </c>
      <c r="L614" s="21">
        <v>35265556</v>
      </c>
      <c r="M614" s="21">
        <v>35265556</v>
      </c>
      <c r="N614" s="22">
        <f t="shared" si="92"/>
        <v>0.62421650690940933</v>
      </c>
      <c r="O614" s="22">
        <f t="shared" si="93"/>
        <v>0.62421650690940933</v>
      </c>
    </row>
    <row r="615" spans="1:15" ht="67.5" x14ac:dyDescent="0.25">
      <c r="A615" s="18" t="s">
        <v>108</v>
      </c>
      <c r="B615" s="19" t="s">
        <v>50</v>
      </c>
      <c r="C615" s="20" t="s">
        <v>19</v>
      </c>
      <c r="D615" s="18" t="s">
        <v>51</v>
      </c>
      <c r="E615" s="21">
        <v>190137431</v>
      </c>
      <c r="F615" s="21">
        <v>0</v>
      </c>
      <c r="G615" s="21">
        <f t="shared" si="95"/>
        <v>190137431</v>
      </c>
      <c r="H615" s="21">
        <v>106854339</v>
      </c>
      <c r="I615" s="21">
        <f t="shared" si="101"/>
        <v>0</v>
      </c>
      <c r="J615" s="21">
        <f t="shared" si="102"/>
        <v>83283092</v>
      </c>
      <c r="K615" s="21">
        <v>106854339</v>
      </c>
      <c r="L615" s="21">
        <v>106854339</v>
      </c>
      <c r="M615" s="21">
        <v>90714015</v>
      </c>
      <c r="N615" s="22">
        <f t="shared" si="92"/>
        <v>0.56198476248477347</v>
      </c>
      <c r="O615" s="22">
        <f t="shared" si="93"/>
        <v>0.56198476248477347</v>
      </c>
    </row>
    <row r="616" spans="1:15" ht="45" x14ac:dyDescent="0.25">
      <c r="A616" s="18" t="s">
        <v>108</v>
      </c>
      <c r="B616" s="19" t="s">
        <v>52</v>
      </c>
      <c r="C616" s="20" t="s">
        <v>19</v>
      </c>
      <c r="D616" s="18" t="s">
        <v>53</v>
      </c>
      <c r="E616" s="21">
        <v>43379081</v>
      </c>
      <c r="F616" s="21">
        <v>0</v>
      </c>
      <c r="G616" s="21">
        <f t="shared" si="95"/>
        <v>43379081</v>
      </c>
      <c r="H616" s="21">
        <v>43379081</v>
      </c>
      <c r="I616" s="21">
        <f t="shared" si="101"/>
        <v>0</v>
      </c>
      <c r="J616" s="21">
        <f t="shared" si="102"/>
        <v>0</v>
      </c>
      <c r="K616" s="21">
        <v>43379081</v>
      </c>
      <c r="L616" s="21">
        <v>43379081</v>
      </c>
      <c r="M616" s="21">
        <v>41995977</v>
      </c>
      <c r="N616" s="22">
        <f t="shared" si="92"/>
        <v>1</v>
      </c>
      <c r="O616" s="22">
        <f t="shared" si="93"/>
        <v>1</v>
      </c>
    </row>
    <row r="617" spans="1:15" ht="56.25" x14ac:dyDescent="0.25">
      <c r="A617" s="18" t="s">
        <v>108</v>
      </c>
      <c r="B617" s="19" t="s">
        <v>54</v>
      </c>
      <c r="C617" s="20" t="s">
        <v>19</v>
      </c>
      <c r="D617" s="18" t="s">
        <v>55</v>
      </c>
      <c r="E617" s="21">
        <v>323768933</v>
      </c>
      <c r="F617" s="21">
        <v>0</v>
      </c>
      <c r="G617" s="21">
        <f t="shared" si="95"/>
        <v>323768933</v>
      </c>
      <c r="H617" s="21">
        <v>300630130</v>
      </c>
      <c r="I617" s="21">
        <f t="shared" si="101"/>
        <v>0</v>
      </c>
      <c r="J617" s="21">
        <f t="shared" si="102"/>
        <v>23138803</v>
      </c>
      <c r="K617" s="21">
        <v>300630130</v>
      </c>
      <c r="L617" s="21">
        <v>300630130</v>
      </c>
      <c r="M617" s="21">
        <v>291272371</v>
      </c>
      <c r="N617" s="22">
        <f t="shared" si="92"/>
        <v>0.92853297323619377</v>
      </c>
      <c r="O617" s="22">
        <f t="shared" si="93"/>
        <v>0.92853297323619377</v>
      </c>
    </row>
    <row r="618" spans="1:15" ht="22.5" x14ac:dyDescent="0.25">
      <c r="A618" s="18" t="s">
        <v>108</v>
      </c>
      <c r="B618" s="19" t="s">
        <v>59</v>
      </c>
      <c r="C618" s="20" t="s">
        <v>42</v>
      </c>
      <c r="D618" s="18" t="s">
        <v>61</v>
      </c>
      <c r="E618" s="21">
        <v>0</v>
      </c>
      <c r="F618" s="21">
        <v>0</v>
      </c>
      <c r="G618" s="21">
        <f t="shared" si="95"/>
        <v>0</v>
      </c>
      <c r="H618" s="21">
        <v>0</v>
      </c>
      <c r="I618" s="21">
        <f t="shared" si="101"/>
        <v>0</v>
      </c>
      <c r="J618" s="21">
        <f t="shared" si="102"/>
        <v>0</v>
      </c>
      <c r="K618" s="21">
        <v>0</v>
      </c>
      <c r="L618" s="21">
        <v>0</v>
      </c>
      <c r="M618" s="21">
        <v>0</v>
      </c>
      <c r="N618" s="22" t="e">
        <f t="shared" si="92"/>
        <v>#DIV/0!</v>
      </c>
      <c r="O618" s="22" t="e">
        <f t="shared" si="93"/>
        <v>#DIV/0!</v>
      </c>
    </row>
    <row r="619" spans="1:15" ht="22.5" x14ac:dyDescent="0.25">
      <c r="A619" s="18" t="s">
        <v>108</v>
      </c>
      <c r="B619" s="19" t="s">
        <v>59</v>
      </c>
      <c r="C619" s="20" t="s">
        <v>57</v>
      </c>
      <c r="D619" s="18" t="s">
        <v>61</v>
      </c>
      <c r="E619" s="21">
        <v>3076960647</v>
      </c>
      <c r="F619" s="21">
        <v>0</v>
      </c>
      <c r="G619" s="21">
        <f t="shared" si="95"/>
        <v>3076960647</v>
      </c>
      <c r="H619" s="21">
        <v>2934480493</v>
      </c>
      <c r="I619" s="21">
        <f t="shared" si="101"/>
        <v>0</v>
      </c>
      <c r="J619" s="21">
        <f t="shared" si="102"/>
        <v>142480154</v>
      </c>
      <c r="K619" s="21">
        <v>2934480493</v>
      </c>
      <c r="L619" s="21">
        <v>2912495289</v>
      </c>
      <c r="M619" s="21">
        <v>2865550217</v>
      </c>
      <c r="N619" s="22">
        <f t="shared" si="92"/>
        <v>0.95369451535270156</v>
      </c>
      <c r="O619" s="22">
        <f t="shared" si="93"/>
        <v>0.94654941129638703</v>
      </c>
    </row>
    <row r="620" spans="1:15" ht="22.5" x14ac:dyDescent="0.25">
      <c r="A620" s="18" t="s">
        <v>108</v>
      </c>
      <c r="B620" s="19" t="s">
        <v>59</v>
      </c>
      <c r="C620" s="20" t="s">
        <v>63</v>
      </c>
      <c r="D620" s="18" t="s">
        <v>61</v>
      </c>
      <c r="E620" s="21">
        <v>297981800</v>
      </c>
      <c r="F620" s="21">
        <v>0</v>
      </c>
      <c r="G620" s="21">
        <f t="shared" si="95"/>
        <v>297981800</v>
      </c>
      <c r="H620" s="21">
        <v>297981800</v>
      </c>
      <c r="I620" s="21">
        <f t="shared" si="101"/>
        <v>0</v>
      </c>
      <c r="J620" s="21">
        <f t="shared" si="102"/>
        <v>0</v>
      </c>
      <c r="K620" s="21">
        <v>297981800</v>
      </c>
      <c r="L620" s="21">
        <v>297981800</v>
      </c>
      <c r="M620" s="21">
        <v>297981800</v>
      </c>
      <c r="N620" s="22">
        <f t="shared" si="92"/>
        <v>1</v>
      </c>
      <c r="O620" s="22">
        <f t="shared" si="93"/>
        <v>1</v>
      </c>
    </row>
    <row r="621" spans="1:15" ht="22.5" x14ac:dyDescent="0.25">
      <c r="A621" s="18" t="s">
        <v>108</v>
      </c>
      <c r="B621" s="19" t="s">
        <v>59</v>
      </c>
      <c r="C621" s="20" t="s">
        <v>19</v>
      </c>
      <c r="D621" s="18" t="s">
        <v>61</v>
      </c>
      <c r="E621" s="21">
        <v>213638125</v>
      </c>
      <c r="F621" s="21">
        <v>0</v>
      </c>
      <c r="G621" s="21">
        <f t="shared" si="95"/>
        <v>213638125</v>
      </c>
      <c r="H621" s="21">
        <v>210150831</v>
      </c>
      <c r="I621" s="21">
        <f t="shared" si="101"/>
        <v>0</v>
      </c>
      <c r="J621" s="21">
        <f t="shared" si="102"/>
        <v>3487294</v>
      </c>
      <c r="K621" s="21">
        <v>210150831</v>
      </c>
      <c r="L621" s="21">
        <v>210150831</v>
      </c>
      <c r="M621" s="21">
        <v>207263884</v>
      </c>
      <c r="N621" s="22">
        <f t="shared" si="92"/>
        <v>0.98367663075118261</v>
      </c>
      <c r="O621" s="22">
        <f t="shared" si="93"/>
        <v>0.98367663075118261</v>
      </c>
    </row>
    <row r="622" spans="1:15" ht="33.75" x14ac:dyDescent="0.25">
      <c r="A622" s="18" t="s">
        <v>108</v>
      </c>
      <c r="B622" s="19" t="s">
        <v>64</v>
      </c>
      <c r="C622" s="20" t="s">
        <v>57</v>
      </c>
      <c r="D622" s="18" t="s">
        <v>65</v>
      </c>
      <c r="E622" s="21">
        <v>214303133</v>
      </c>
      <c r="F622" s="21">
        <v>0</v>
      </c>
      <c r="G622" s="21">
        <f t="shared" si="95"/>
        <v>214303133</v>
      </c>
      <c r="H622" s="21">
        <v>214303130</v>
      </c>
      <c r="I622" s="21">
        <f t="shared" si="101"/>
        <v>0</v>
      </c>
      <c r="J622" s="21">
        <f t="shared" si="102"/>
        <v>3</v>
      </c>
      <c r="K622" s="21">
        <v>214303130</v>
      </c>
      <c r="L622" s="21">
        <v>214303130</v>
      </c>
      <c r="M622" s="21">
        <v>213839268</v>
      </c>
      <c r="N622" s="22">
        <f t="shared" si="92"/>
        <v>0.99999998600113793</v>
      </c>
      <c r="O622" s="22">
        <f t="shared" si="93"/>
        <v>0.99999998600113793</v>
      </c>
    </row>
    <row r="623" spans="1:15" ht="56.25" x14ac:dyDescent="0.25">
      <c r="A623" s="18" t="s">
        <v>108</v>
      </c>
      <c r="B623" s="19" t="s">
        <v>66</v>
      </c>
      <c r="C623" s="20" t="s">
        <v>57</v>
      </c>
      <c r="D623" s="18" t="s">
        <v>67</v>
      </c>
      <c r="E623" s="21">
        <v>502310157</v>
      </c>
      <c r="F623" s="21">
        <v>0</v>
      </c>
      <c r="G623" s="21">
        <f t="shared" si="95"/>
        <v>502310157</v>
      </c>
      <c r="H623" s="21">
        <v>435668566</v>
      </c>
      <c r="I623" s="21">
        <f t="shared" si="101"/>
        <v>0</v>
      </c>
      <c r="J623" s="21">
        <f t="shared" si="102"/>
        <v>66641591</v>
      </c>
      <c r="K623" s="21">
        <v>435668566</v>
      </c>
      <c r="L623" s="21">
        <v>435668566</v>
      </c>
      <c r="M623" s="21">
        <v>428998407</v>
      </c>
      <c r="N623" s="22">
        <f t="shared" si="92"/>
        <v>0.86732979600091986</v>
      </c>
      <c r="O623" s="22">
        <f t="shared" si="93"/>
        <v>0.86732979600091986</v>
      </c>
    </row>
    <row r="624" spans="1:15" ht="56.25" x14ac:dyDescent="0.25">
      <c r="A624" s="18" t="s">
        <v>108</v>
      </c>
      <c r="B624" s="19" t="s">
        <v>66</v>
      </c>
      <c r="C624" s="20" t="s">
        <v>19</v>
      </c>
      <c r="D624" s="18" t="s">
        <v>67</v>
      </c>
      <c r="E624" s="21">
        <v>278331676</v>
      </c>
      <c r="F624" s="21">
        <v>0</v>
      </c>
      <c r="G624" s="21">
        <f t="shared" si="95"/>
        <v>278331676</v>
      </c>
      <c r="H624" s="21">
        <v>278331676</v>
      </c>
      <c r="I624" s="21">
        <f t="shared" si="101"/>
        <v>0</v>
      </c>
      <c r="J624" s="21">
        <f t="shared" si="102"/>
        <v>0</v>
      </c>
      <c r="K624" s="21">
        <v>278331676</v>
      </c>
      <c r="L624" s="21">
        <v>278331676</v>
      </c>
      <c r="M624" s="21">
        <v>266079427</v>
      </c>
      <c r="N624" s="22">
        <f t="shared" si="92"/>
        <v>1</v>
      </c>
      <c r="O624" s="22">
        <f t="shared" si="93"/>
        <v>1</v>
      </c>
    </row>
    <row r="625" spans="1:15" ht="56.25" x14ac:dyDescent="0.25">
      <c r="A625" s="18" t="s">
        <v>108</v>
      </c>
      <c r="B625" s="19" t="s">
        <v>68</v>
      </c>
      <c r="C625" s="20" t="s">
        <v>57</v>
      </c>
      <c r="D625" s="18" t="s">
        <v>69</v>
      </c>
      <c r="E625" s="21">
        <v>571156558</v>
      </c>
      <c r="F625" s="21">
        <v>0</v>
      </c>
      <c r="G625" s="21">
        <f t="shared" si="95"/>
        <v>571156558</v>
      </c>
      <c r="H625" s="21">
        <v>565140967</v>
      </c>
      <c r="I625" s="21">
        <f t="shared" si="101"/>
        <v>0</v>
      </c>
      <c r="J625" s="21">
        <f t="shared" si="102"/>
        <v>6015591</v>
      </c>
      <c r="K625" s="21">
        <v>565140967</v>
      </c>
      <c r="L625" s="21">
        <v>565140967</v>
      </c>
      <c r="M625" s="21">
        <v>564068783</v>
      </c>
      <c r="N625" s="22">
        <f t="shared" si="92"/>
        <v>0.98946770212870427</v>
      </c>
      <c r="O625" s="22">
        <f t="shared" si="93"/>
        <v>0.98946770212870427</v>
      </c>
    </row>
    <row r="626" spans="1:15" ht="56.25" x14ac:dyDescent="0.25">
      <c r="A626" s="18" t="s">
        <v>108</v>
      </c>
      <c r="B626" s="19" t="s">
        <v>68</v>
      </c>
      <c r="C626" s="20" t="s">
        <v>19</v>
      </c>
      <c r="D626" s="18" t="s">
        <v>69</v>
      </c>
      <c r="E626" s="21">
        <v>199764700</v>
      </c>
      <c r="F626" s="21">
        <v>0</v>
      </c>
      <c r="G626" s="21">
        <f t="shared" si="95"/>
        <v>199764700</v>
      </c>
      <c r="H626" s="21">
        <v>181927300</v>
      </c>
      <c r="I626" s="21">
        <f t="shared" si="101"/>
        <v>0</v>
      </c>
      <c r="J626" s="21">
        <f t="shared" si="102"/>
        <v>17837400</v>
      </c>
      <c r="K626" s="21">
        <v>181927300</v>
      </c>
      <c r="L626" s="21">
        <v>181927300</v>
      </c>
      <c r="M626" s="21">
        <v>181927300</v>
      </c>
      <c r="N626" s="22">
        <f t="shared" si="92"/>
        <v>0.91070794790070519</v>
      </c>
      <c r="O626" s="22">
        <f t="shared" si="93"/>
        <v>0.91070794790070519</v>
      </c>
    </row>
    <row r="627" spans="1:15" ht="67.5" x14ac:dyDescent="0.25">
      <c r="A627" s="18" t="s">
        <v>108</v>
      </c>
      <c r="B627" s="19" t="s">
        <v>70</v>
      </c>
      <c r="C627" s="20" t="s">
        <v>57</v>
      </c>
      <c r="D627" s="18" t="s">
        <v>71</v>
      </c>
      <c r="E627" s="21">
        <v>140619936</v>
      </c>
      <c r="F627" s="21">
        <v>0</v>
      </c>
      <c r="G627" s="21">
        <f t="shared" si="95"/>
        <v>140619936</v>
      </c>
      <c r="H627" s="21">
        <v>102190973</v>
      </c>
      <c r="I627" s="21">
        <f t="shared" si="101"/>
        <v>0</v>
      </c>
      <c r="J627" s="21">
        <f t="shared" si="102"/>
        <v>38428963</v>
      </c>
      <c r="K627" s="21">
        <v>102190973</v>
      </c>
      <c r="L627" s="21">
        <v>64506472</v>
      </c>
      <c r="M627" s="21">
        <v>64506472</v>
      </c>
      <c r="N627" s="22">
        <f t="shared" si="92"/>
        <v>0.72671753313840226</v>
      </c>
      <c r="O627" s="22">
        <f t="shared" si="93"/>
        <v>0.45872920892241054</v>
      </c>
    </row>
    <row r="628" spans="1:15" ht="67.5" x14ac:dyDescent="0.25">
      <c r="A628" s="23" t="s">
        <v>108</v>
      </c>
      <c r="B628" s="24" t="s">
        <v>70</v>
      </c>
      <c r="C628" s="25" t="s">
        <v>19</v>
      </c>
      <c r="D628" s="23" t="s">
        <v>71</v>
      </c>
      <c r="E628" s="21">
        <v>674837033</v>
      </c>
      <c r="F628" s="21">
        <v>0</v>
      </c>
      <c r="G628" s="21">
        <f t="shared" si="95"/>
        <v>674837033</v>
      </c>
      <c r="H628" s="21">
        <v>562738990</v>
      </c>
      <c r="I628" s="21">
        <f t="shared" si="101"/>
        <v>0</v>
      </c>
      <c r="J628" s="21">
        <f t="shared" si="102"/>
        <v>112098043</v>
      </c>
      <c r="K628" s="21">
        <v>562738990</v>
      </c>
      <c r="L628" s="21">
        <v>562738990</v>
      </c>
      <c r="M628" s="21">
        <v>556583661</v>
      </c>
      <c r="N628" s="22">
        <f t="shared" si="92"/>
        <v>0.83388872050831864</v>
      </c>
      <c r="O628" s="22">
        <f t="shared" si="93"/>
        <v>0.83388872050831864</v>
      </c>
    </row>
    <row r="629" spans="1:15" ht="20.100000000000001" customHeight="1" x14ac:dyDescent="0.25">
      <c r="A629" s="61" t="s">
        <v>143</v>
      </c>
      <c r="B629" s="28"/>
      <c r="C629" s="29"/>
      <c r="D629" s="30"/>
      <c r="E629" s="31">
        <f>E613+E614+E615+E616+E617+E618+E619+E620+E621+E622+E623+E624+E625+E626+E627+E628</f>
        <v>6784915922</v>
      </c>
      <c r="F629" s="31">
        <f t="shared" ref="F629:M629" si="103">F613+F614+F615+F616+F617+F618+F619+F620+F621+F622+F623+F624+F625+F626+F627+F628</f>
        <v>0</v>
      </c>
      <c r="G629" s="31">
        <f t="shared" si="103"/>
        <v>6784915922</v>
      </c>
      <c r="H629" s="31">
        <f t="shared" si="103"/>
        <v>6270274832</v>
      </c>
      <c r="I629" s="31">
        <f t="shared" si="103"/>
        <v>0</v>
      </c>
      <c r="J629" s="31">
        <f t="shared" si="103"/>
        <v>514641090</v>
      </c>
      <c r="K629" s="31">
        <f t="shared" si="103"/>
        <v>6270274832</v>
      </c>
      <c r="L629" s="31">
        <f t="shared" si="103"/>
        <v>6210605127</v>
      </c>
      <c r="M629" s="31">
        <f t="shared" si="103"/>
        <v>6107278138</v>
      </c>
      <c r="N629" s="32">
        <f t="shared" si="92"/>
        <v>0.92414923104186408</v>
      </c>
      <c r="O629" s="32">
        <f t="shared" si="93"/>
        <v>0.91535476613088085</v>
      </c>
    </row>
    <row r="630" spans="1:15" ht="22.5" x14ac:dyDescent="0.25">
      <c r="A630" s="13" t="s">
        <v>109</v>
      </c>
      <c r="B630" s="14" t="s">
        <v>33</v>
      </c>
      <c r="C630" s="15" t="s">
        <v>19</v>
      </c>
      <c r="D630" s="13" t="s">
        <v>34</v>
      </c>
      <c r="E630" s="21">
        <v>1623439</v>
      </c>
      <c r="F630" s="21">
        <v>0</v>
      </c>
      <c r="G630" s="21">
        <f t="shared" si="95"/>
        <v>1623439</v>
      </c>
      <c r="H630" s="21">
        <v>1623432.2</v>
      </c>
      <c r="I630" s="21">
        <f t="shared" si="101"/>
        <v>0</v>
      </c>
      <c r="J630" s="21">
        <f>G630-H630</f>
        <v>6.8000000000465661</v>
      </c>
      <c r="K630" s="21">
        <v>1623432.2</v>
      </c>
      <c r="L630" s="21">
        <v>1623432.2</v>
      </c>
      <c r="M630" s="21">
        <v>1623432.2</v>
      </c>
      <c r="N630" s="22">
        <f t="shared" si="92"/>
        <v>0.99999581136094429</v>
      </c>
      <c r="O630" s="22">
        <f t="shared" si="93"/>
        <v>0.99999581136094429</v>
      </c>
    </row>
    <row r="631" spans="1:15" ht="22.5" x14ac:dyDescent="0.25">
      <c r="A631" s="18" t="s">
        <v>109</v>
      </c>
      <c r="B631" s="19" t="s">
        <v>35</v>
      </c>
      <c r="C631" s="20" t="s">
        <v>19</v>
      </c>
      <c r="D631" s="18" t="s">
        <v>36</v>
      </c>
      <c r="E631" s="21">
        <v>34558782</v>
      </c>
      <c r="F631" s="21">
        <v>0</v>
      </c>
      <c r="G631" s="21">
        <f t="shared" si="95"/>
        <v>34558782</v>
      </c>
      <c r="H631" s="21">
        <v>33443995</v>
      </c>
      <c r="I631" s="21">
        <f t="shared" si="101"/>
        <v>0</v>
      </c>
      <c r="J631" s="21">
        <f t="shared" ref="J631:J646" si="104">G631-H631</f>
        <v>1114787</v>
      </c>
      <c r="K631" s="21">
        <v>33443995</v>
      </c>
      <c r="L631" s="21">
        <v>33443995</v>
      </c>
      <c r="M631" s="21">
        <v>23788937</v>
      </c>
      <c r="N631" s="22">
        <f t="shared" si="92"/>
        <v>0.96774229485286833</v>
      </c>
      <c r="O631" s="22">
        <f t="shared" si="93"/>
        <v>0.96774229485286833</v>
      </c>
    </row>
    <row r="632" spans="1:15" ht="67.5" x14ac:dyDescent="0.25">
      <c r="A632" s="18" t="s">
        <v>109</v>
      </c>
      <c r="B632" s="19" t="s">
        <v>50</v>
      </c>
      <c r="C632" s="20" t="s">
        <v>19</v>
      </c>
      <c r="D632" s="18" t="s">
        <v>51</v>
      </c>
      <c r="E632" s="21">
        <v>177202383</v>
      </c>
      <c r="F632" s="21">
        <v>0</v>
      </c>
      <c r="G632" s="21">
        <f t="shared" si="95"/>
        <v>177202383</v>
      </c>
      <c r="H632" s="21">
        <v>140014282.69</v>
      </c>
      <c r="I632" s="21">
        <f t="shared" si="101"/>
        <v>1.1999994516372681E-2</v>
      </c>
      <c r="J632" s="21">
        <f t="shared" si="104"/>
        <v>37188100.310000002</v>
      </c>
      <c r="K632" s="21">
        <v>140014282.678</v>
      </c>
      <c r="L632" s="21">
        <v>137726282.66999999</v>
      </c>
      <c r="M632" s="21">
        <v>105968502.67</v>
      </c>
      <c r="N632" s="22">
        <f t="shared" si="92"/>
        <v>0.79013769627466013</v>
      </c>
      <c r="O632" s="22">
        <f t="shared" si="93"/>
        <v>0.77722590598569985</v>
      </c>
    </row>
    <row r="633" spans="1:15" ht="45" x14ac:dyDescent="0.25">
      <c r="A633" s="18" t="s">
        <v>109</v>
      </c>
      <c r="B633" s="19" t="s">
        <v>52</v>
      </c>
      <c r="C633" s="20" t="s">
        <v>19</v>
      </c>
      <c r="D633" s="18" t="s">
        <v>53</v>
      </c>
      <c r="E633" s="21">
        <v>45196318</v>
      </c>
      <c r="F633" s="21">
        <v>0</v>
      </c>
      <c r="G633" s="21">
        <f t="shared" si="95"/>
        <v>45196318</v>
      </c>
      <c r="H633" s="21">
        <v>45186318</v>
      </c>
      <c r="I633" s="21">
        <f t="shared" si="101"/>
        <v>0</v>
      </c>
      <c r="J633" s="21">
        <f t="shared" si="104"/>
        <v>10000</v>
      </c>
      <c r="K633" s="21">
        <v>45186318</v>
      </c>
      <c r="L633" s="21">
        <v>45186318</v>
      </c>
      <c r="M633" s="21">
        <v>43762749</v>
      </c>
      <c r="N633" s="22">
        <f t="shared" si="92"/>
        <v>0.9997787430383156</v>
      </c>
      <c r="O633" s="22">
        <f t="shared" si="93"/>
        <v>0.9997787430383156</v>
      </c>
    </row>
    <row r="634" spans="1:15" ht="56.25" x14ac:dyDescent="0.25">
      <c r="A634" s="18" t="s">
        <v>109</v>
      </c>
      <c r="B634" s="19" t="s">
        <v>54</v>
      </c>
      <c r="C634" s="20" t="s">
        <v>19</v>
      </c>
      <c r="D634" s="18" t="s">
        <v>55</v>
      </c>
      <c r="E634" s="21">
        <v>582710203</v>
      </c>
      <c r="F634" s="21">
        <v>0</v>
      </c>
      <c r="G634" s="21">
        <f t="shared" si="95"/>
        <v>582710203</v>
      </c>
      <c r="H634" s="21">
        <v>558673494.00999999</v>
      </c>
      <c r="I634" s="21">
        <f t="shared" si="101"/>
        <v>0</v>
      </c>
      <c r="J634" s="21">
        <f t="shared" si="104"/>
        <v>24036708.99000001</v>
      </c>
      <c r="K634" s="21">
        <v>558673494.00999999</v>
      </c>
      <c r="L634" s="21">
        <v>557560224.00999999</v>
      </c>
      <c r="M634" s="21">
        <v>548266373.00999999</v>
      </c>
      <c r="N634" s="22">
        <f t="shared" si="92"/>
        <v>0.95875014910284662</v>
      </c>
      <c r="O634" s="22">
        <f t="shared" si="93"/>
        <v>0.95683964540088895</v>
      </c>
    </row>
    <row r="635" spans="1:15" ht="22.5" x14ac:dyDescent="0.25">
      <c r="A635" s="18" t="s">
        <v>109</v>
      </c>
      <c r="B635" s="19" t="s">
        <v>59</v>
      </c>
      <c r="C635" s="20" t="s">
        <v>42</v>
      </c>
      <c r="D635" s="18" t="s">
        <v>61</v>
      </c>
      <c r="E635" s="21">
        <v>10278360</v>
      </c>
      <c r="F635" s="21">
        <v>0</v>
      </c>
      <c r="G635" s="21">
        <f t="shared" si="95"/>
        <v>10278360</v>
      </c>
      <c r="H635" s="21">
        <v>10278360</v>
      </c>
      <c r="I635" s="21">
        <f t="shared" si="101"/>
        <v>0</v>
      </c>
      <c r="J635" s="21">
        <f t="shared" si="104"/>
        <v>0</v>
      </c>
      <c r="K635" s="21">
        <v>10278360</v>
      </c>
      <c r="L635" s="21">
        <v>10278360</v>
      </c>
      <c r="M635" s="21">
        <v>10278360</v>
      </c>
      <c r="N635" s="22">
        <f t="shared" si="92"/>
        <v>1</v>
      </c>
      <c r="O635" s="22">
        <f t="shared" si="93"/>
        <v>1</v>
      </c>
    </row>
    <row r="636" spans="1:15" ht="22.5" x14ac:dyDescent="0.25">
      <c r="A636" s="18" t="s">
        <v>109</v>
      </c>
      <c r="B636" s="19" t="s">
        <v>59</v>
      </c>
      <c r="C636" s="20" t="s">
        <v>57</v>
      </c>
      <c r="D636" s="18" t="s">
        <v>61</v>
      </c>
      <c r="E636" s="21">
        <v>8445897062</v>
      </c>
      <c r="F636" s="21">
        <v>0</v>
      </c>
      <c r="G636" s="21">
        <f t="shared" si="95"/>
        <v>8445897062</v>
      </c>
      <c r="H636" s="21">
        <v>8416319066</v>
      </c>
      <c r="I636" s="21">
        <f t="shared" si="101"/>
        <v>0</v>
      </c>
      <c r="J636" s="21">
        <f t="shared" si="104"/>
        <v>29577996</v>
      </c>
      <c r="K636" s="21">
        <v>8416319066</v>
      </c>
      <c r="L636" s="21">
        <v>8236134739</v>
      </c>
      <c r="M636" s="21">
        <v>8230987560</v>
      </c>
      <c r="N636" s="22">
        <f t="shared" si="92"/>
        <v>0.99649794500419875</v>
      </c>
      <c r="O636" s="22">
        <f t="shared" si="93"/>
        <v>0.97516399720951275</v>
      </c>
    </row>
    <row r="637" spans="1:15" ht="22.5" x14ac:dyDescent="0.25">
      <c r="A637" s="18" t="s">
        <v>109</v>
      </c>
      <c r="B637" s="19" t="s">
        <v>59</v>
      </c>
      <c r="C637" s="20" t="s">
        <v>63</v>
      </c>
      <c r="D637" s="18" t="s">
        <v>61</v>
      </c>
      <c r="E637" s="21">
        <v>491337804</v>
      </c>
      <c r="F637" s="21">
        <v>0</v>
      </c>
      <c r="G637" s="21">
        <f t="shared" si="95"/>
        <v>491337804</v>
      </c>
      <c r="H637" s="21">
        <v>491059486</v>
      </c>
      <c r="I637" s="21">
        <f t="shared" si="101"/>
        <v>0</v>
      </c>
      <c r="J637" s="21">
        <f t="shared" si="104"/>
        <v>278318</v>
      </c>
      <c r="K637" s="21">
        <v>491059486</v>
      </c>
      <c r="L637" s="21">
        <v>491059486</v>
      </c>
      <c r="M637" s="21">
        <v>489946216</v>
      </c>
      <c r="N637" s="22">
        <f t="shared" si="92"/>
        <v>0.99943355060869687</v>
      </c>
      <c r="O637" s="22">
        <f t="shared" si="93"/>
        <v>0.99943355060869687</v>
      </c>
    </row>
    <row r="638" spans="1:15" ht="22.5" x14ac:dyDescent="0.25">
      <c r="A638" s="18" t="s">
        <v>109</v>
      </c>
      <c r="B638" s="19" t="s">
        <v>59</v>
      </c>
      <c r="C638" s="20" t="s">
        <v>19</v>
      </c>
      <c r="D638" s="18" t="s">
        <v>61</v>
      </c>
      <c r="E638" s="21">
        <v>25498156</v>
      </c>
      <c r="F638" s="21">
        <v>0</v>
      </c>
      <c r="G638" s="21">
        <f t="shared" si="95"/>
        <v>25498156</v>
      </c>
      <c r="H638" s="21">
        <v>25494156</v>
      </c>
      <c r="I638" s="21">
        <f t="shared" si="101"/>
        <v>0</v>
      </c>
      <c r="J638" s="21">
        <f t="shared" si="104"/>
        <v>4000</v>
      </c>
      <c r="K638" s="21">
        <v>25494156</v>
      </c>
      <c r="L638" s="21">
        <v>25494156</v>
      </c>
      <c r="M638" s="21">
        <v>24473679</v>
      </c>
      <c r="N638" s="22">
        <f t="shared" si="92"/>
        <v>0.99984312591075208</v>
      </c>
      <c r="O638" s="22">
        <f t="shared" si="93"/>
        <v>0.99984312591075208</v>
      </c>
    </row>
    <row r="639" spans="1:15" ht="33.75" x14ac:dyDescent="0.25">
      <c r="A639" s="18" t="s">
        <v>109</v>
      </c>
      <c r="B639" s="19" t="s">
        <v>64</v>
      </c>
      <c r="C639" s="20" t="s">
        <v>57</v>
      </c>
      <c r="D639" s="18" t="s">
        <v>65</v>
      </c>
      <c r="E639" s="21">
        <v>720572732</v>
      </c>
      <c r="F639" s="21">
        <v>0</v>
      </c>
      <c r="G639" s="21">
        <f t="shared" si="95"/>
        <v>720572732</v>
      </c>
      <c r="H639" s="21">
        <v>719933533</v>
      </c>
      <c r="I639" s="21">
        <f t="shared" si="101"/>
        <v>0</v>
      </c>
      <c r="J639" s="21">
        <f t="shared" si="104"/>
        <v>639199</v>
      </c>
      <c r="K639" s="21">
        <v>719933533</v>
      </c>
      <c r="L639" s="21">
        <v>719933533</v>
      </c>
      <c r="M639" s="21">
        <v>718820263</v>
      </c>
      <c r="N639" s="22">
        <f t="shared" si="92"/>
        <v>0.99911292924140238</v>
      </c>
      <c r="O639" s="22">
        <f t="shared" si="93"/>
        <v>0.99911292924140238</v>
      </c>
    </row>
    <row r="640" spans="1:15" ht="56.25" x14ac:dyDescent="0.25">
      <c r="A640" s="18" t="s">
        <v>109</v>
      </c>
      <c r="B640" s="19" t="s">
        <v>66</v>
      </c>
      <c r="C640" s="20" t="s">
        <v>57</v>
      </c>
      <c r="D640" s="18" t="s">
        <v>67</v>
      </c>
      <c r="E640" s="21">
        <v>1297285973</v>
      </c>
      <c r="F640" s="21">
        <v>0</v>
      </c>
      <c r="G640" s="21">
        <f t="shared" si="95"/>
        <v>1297285973</v>
      </c>
      <c r="H640" s="21">
        <v>1118711043</v>
      </c>
      <c r="I640" s="21">
        <f t="shared" si="101"/>
        <v>0</v>
      </c>
      <c r="J640" s="21">
        <f t="shared" si="104"/>
        <v>178574930</v>
      </c>
      <c r="K640" s="21">
        <v>1118711043</v>
      </c>
      <c r="L640" s="21">
        <v>1118711043</v>
      </c>
      <c r="M640" s="21">
        <v>1081604198</v>
      </c>
      <c r="N640" s="22">
        <f t="shared" si="92"/>
        <v>0.86234728986775222</v>
      </c>
      <c r="O640" s="22">
        <f t="shared" si="93"/>
        <v>0.86234728986775222</v>
      </c>
    </row>
    <row r="641" spans="1:15" ht="56.25" x14ac:dyDescent="0.25">
      <c r="A641" s="18" t="s">
        <v>109</v>
      </c>
      <c r="B641" s="19" t="s">
        <v>66</v>
      </c>
      <c r="C641" s="20" t="s">
        <v>19</v>
      </c>
      <c r="D641" s="18" t="s">
        <v>67</v>
      </c>
      <c r="E641" s="21">
        <v>562942700</v>
      </c>
      <c r="F641" s="21">
        <v>0</v>
      </c>
      <c r="G641" s="21">
        <f t="shared" si="95"/>
        <v>562942700</v>
      </c>
      <c r="H641" s="21">
        <v>543172042</v>
      </c>
      <c r="I641" s="21">
        <f t="shared" si="101"/>
        <v>0</v>
      </c>
      <c r="J641" s="21">
        <f t="shared" si="104"/>
        <v>19770658</v>
      </c>
      <c r="K641" s="21">
        <v>543172042</v>
      </c>
      <c r="L641" s="21">
        <v>543172042</v>
      </c>
      <c r="M641" s="21">
        <v>539159093</v>
      </c>
      <c r="N641" s="22">
        <f t="shared" si="92"/>
        <v>0.96487980393031125</v>
      </c>
      <c r="O641" s="22">
        <f t="shared" si="93"/>
        <v>0.96487980393031125</v>
      </c>
    </row>
    <row r="642" spans="1:15" ht="56.25" x14ac:dyDescent="0.25">
      <c r="A642" s="18" t="s">
        <v>109</v>
      </c>
      <c r="B642" s="19" t="s">
        <v>68</v>
      </c>
      <c r="C642" s="20" t="s">
        <v>57</v>
      </c>
      <c r="D642" s="18" t="s">
        <v>69</v>
      </c>
      <c r="E642" s="21">
        <v>804707156</v>
      </c>
      <c r="F642" s="21">
        <v>0</v>
      </c>
      <c r="G642" s="21">
        <f t="shared" si="95"/>
        <v>804707156</v>
      </c>
      <c r="H642" s="21">
        <v>803689052</v>
      </c>
      <c r="I642" s="21">
        <f t="shared" si="101"/>
        <v>0</v>
      </c>
      <c r="J642" s="21">
        <f t="shared" si="104"/>
        <v>1018104</v>
      </c>
      <c r="K642" s="21">
        <v>803689052</v>
      </c>
      <c r="L642" s="21">
        <v>803689052</v>
      </c>
      <c r="M642" s="21">
        <v>730337106</v>
      </c>
      <c r="N642" s="22">
        <f t="shared" si="92"/>
        <v>0.99873481428317257</v>
      </c>
      <c r="O642" s="22">
        <f t="shared" si="93"/>
        <v>0.99873481428317257</v>
      </c>
    </row>
    <row r="643" spans="1:15" ht="56.25" x14ac:dyDescent="0.25">
      <c r="A643" s="18" t="s">
        <v>109</v>
      </c>
      <c r="B643" s="19" t="s">
        <v>68</v>
      </c>
      <c r="C643" s="20" t="s">
        <v>19</v>
      </c>
      <c r="D643" s="18" t="s">
        <v>69</v>
      </c>
      <c r="E643" s="21">
        <v>125942838</v>
      </c>
      <c r="F643" s="21">
        <v>0</v>
      </c>
      <c r="G643" s="21">
        <f t="shared" si="95"/>
        <v>125942838</v>
      </c>
      <c r="H643" s="21">
        <v>125942838</v>
      </c>
      <c r="I643" s="21">
        <f t="shared" si="101"/>
        <v>0</v>
      </c>
      <c r="J643" s="21">
        <f t="shared" si="104"/>
        <v>0</v>
      </c>
      <c r="K643" s="21">
        <v>125942838</v>
      </c>
      <c r="L643" s="21">
        <v>125942838</v>
      </c>
      <c r="M643" s="21">
        <v>122874088</v>
      </c>
      <c r="N643" s="22">
        <f t="shared" si="92"/>
        <v>1</v>
      </c>
      <c r="O643" s="22">
        <f t="shared" si="93"/>
        <v>1</v>
      </c>
    </row>
    <row r="644" spans="1:15" ht="67.5" x14ac:dyDescent="0.25">
      <c r="A644" s="18" t="s">
        <v>109</v>
      </c>
      <c r="B644" s="19" t="s">
        <v>70</v>
      </c>
      <c r="C644" s="20" t="s">
        <v>57</v>
      </c>
      <c r="D644" s="18" t="s">
        <v>71</v>
      </c>
      <c r="E644" s="21">
        <v>34917549</v>
      </c>
      <c r="F644" s="21">
        <v>0</v>
      </c>
      <c r="G644" s="21">
        <f t="shared" si="95"/>
        <v>34917549</v>
      </c>
      <c r="H644" s="21">
        <v>34917549</v>
      </c>
      <c r="I644" s="21">
        <f t="shared" si="101"/>
        <v>0</v>
      </c>
      <c r="J644" s="21">
        <f t="shared" si="104"/>
        <v>0</v>
      </c>
      <c r="K644" s="21">
        <v>34917549</v>
      </c>
      <c r="L644" s="21">
        <v>34917549</v>
      </c>
      <c r="M644" s="21">
        <v>33804279</v>
      </c>
      <c r="N644" s="22">
        <f t="shared" si="92"/>
        <v>1</v>
      </c>
      <c r="O644" s="22">
        <f t="shared" si="93"/>
        <v>1</v>
      </c>
    </row>
    <row r="645" spans="1:15" ht="67.5" x14ac:dyDescent="0.25">
      <c r="A645" s="18" t="s">
        <v>109</v>
      </c>
      <c r="B645" s="19" t="s">
        <v>70</v>
      </c>
      <c r="C645" s="20" t="s">
        <v>19</v>
      </c>
      <c r="D645" s="18" t="s">
        <v>71</v>
      </c>
      <c r="E645" s="21">
        <v>911189473</v>
      </c>
      <c r="F645" s="21">
        <v>0</v>
      </c>
      <c r="G645" s="21">
        <f t="shared" si="95"/>
        <v>911189473</v>
      </c>
      <c r="H645" s="21">
        <v>869882082</v>
      </c>
      <c r="I645" s="21">
        <f t="shared" si="101"/>
        <v>0</v>
      </c>
      <c r="J645" s="21">
        <f t="shared" si="104"/>
        <v>41307391</v>
      </c>
      <c r="K645" s="21">
        <v>869882082</v>
      </c>
      <c r="L645" s="21">
        <v>869882082</v>
      </c>
      <c r="M645" s="21">
        <v>850145662</v>
      </c>
      <c r="N645" s="22">
        <f t="shared" ref="N645:N681" si="105">K645/E645</f>
        <v>0.95466651862866725</v>
      </c>
      <c r="O645" s="22">
        <f t="shared" ref="O645:O681" si="106">L645/E645</f>
        <v>0.95466651862866725</v>
      </c>
    </row>
    <row r="646" spans="1:15" ht="67.5" x14ac:dyDescent="0.25">
      <c r="A646" s="23" t="s">
        <v>109</v>
      </c>
      <c r="B646" s="24" t="s">
        <v>72</v>
      </c>
      <c r="C646" s="25" t="s">
        <v>42</v>
      </c>
      <c r="D646" s="23" t="s">
        <v>73</v>
      </c>
      <c r="E646" s="21">
        <v>20248233</v>
      </c>
      <c r="F646" s="21">
        <v>0</v>
      </c>
      <c r="G646" s="21">
        <f t="shared" ref="G646:G679" si="107">E646-F646</f>
        <v>20248233</v>
      </c>
      <c r="H646" s="21">
        <v>20248233</v>
      </c>
      <c r="I646" s="21">
        <f t="shared" si="101"/>
        <v>0</v>
      </c>
      <c r="J646" s="21">
        <f t="shared" si="104"/>
        <v>0</v>
      </c>
      <c r="K646" s="21">
        <v>20248233</v>
      </c>
      <c r="L646" s="21">
        <v>20248233</v>
      </c>
      <c r="M646" s="21">
        <v>19454184</v>
      </c>
      <c r="N646" s="22">
        <f t="shared" si="105"/>
        <v>1</v>
      </c>
      <c r="O646" s="22">
        <f t="shared" si="106"/>
        <v>1</v>
      </c>
    </row>
    <row r="647" spans="1:15" ht="20.100000000000001" customHeight="1" x14ac:dyDescent="0.25">
      <c r="A647" s="61" t="s">
        <v>144</v>
      </c>
      <c r="B647" s="28"/>
      <c r="C647" s="29"/>
      <c r="D647" s="30"/>
      <c r="E647" s="31">
        <f>E630+E631+E632+E633+E634+E635+E636+E637+E638+E639+E640+E641+E642+E643+E644+E645+E646</f>
        <v>14292109161</v>
      </c>
      <c r="F647" s="31">
        <f t="shared" ref="F647:M647" si="108">F630+F631+F632+F633+F634+F635+F636+F637+F638+F639+F640+F641+F642+F643+F644+F645+F646</f>
        <v>0</v>
      </c>
      <c r="G647" s="31">
        <f t="shared" si="108"/>
        <v>14292109161</v>
      </c>
      <c r="H647" s="31">
        <f t="shared" si="108"/>
        <v>13958588961.9</v>
      </c>
      <c r="I647" s="31">
        <f t="shared" si="108"/>
        <v>1.1999994516372681E-2</v>
      </c>
      <c r="J647" s="31">
        <f t="shared" si="108"/>
        <v>333520199.10000002</v>
      </c>
      <c r="K647" s="31">
        <f t="shared" si="108"/>
        <v>13958588961.888</v>
      </c>
      <c r="L647" s="31">
        <f t="shared" si="108"/>
        <v>13775003364.879999</v>
      </c>
      <c r="M647" s="31">
        <f t="shared" si="108"/>
        <v>13575294681.879999</v>
      </c>
      <c r="N647" s="32">
        <f t="shared" si="105"/>
        <v>0.97666403220442077</v>
      </c>
      <c r="O647" s="32">
        <f t="shared" si="106"/>
        <v>0.96381879047418217</v>
      </c>
    </row>
    <row r="648" spans="1:15" ht="22.5" x14ac:dyDescent="0.25">
      <c r="A648" s="13" t="s">
        <v>110</v>
      </c>
      <c r="B648" s="14" t="s">
        <v>29</v>
      </c>
      <c r="C648" s="15" t="s">
        <v>19</v>
      </c>
      <c r="D648" s="13" t="s">
        <v>30</v>
      </c>
      <c r="E648" s="21">
        <v>32934238</v>
      </c>
      <c r="F648" s="21">
        <v>0</v>
      </c>
      <c r="G648" s="21">
        <f t="shared" si="107"/>
        <v>32934238</v>
      </c>
      <c r="H648" s="21">
        <v>32841445</v>
      </c>
      <c r="I648" s="21">
        <f t="shared" si="101"/>
        <v>0</v>
      </c>
      <c r="J648" s="21">
        <f>G648-H648</f>
        <v>92793</v>
      </c>
      <c r="K648" s="21">
        <v>32841445</v>
      </c>
      <c r="L648" s="21">
        <v>32841445</v>
      </c>
      <c r="M648" s="21">
        <v>31820957</v>
      </c>
      <c r="N648" s="22">
        <f t="shared" si="105"/>
        <v>0.9971824761817778</v>
      </c>
      <c r="O648" s="22">
        <f t="shared" si="106"/>
        <v>0.9971824761817778</v>
      </c>
    </row>
    <row r="649" spans="1:15" ht="22.5" x14ac:dyDescent="0.25">
      <c r="A649" s="18" t="s">
        <v>110</v>
      </c>
      <c r="B649" s="19" t="s">
        <v>33</v>
      </c>
      <c r="C649" s="20" t="s">
        <v>19</v>
      </c>
      <c r="D649" s="18" t="s">
        <v>34</v>
      </c>
      <c r="E649" s="21">
        <v>329336</v>
      </c>
      <c r="F649" s="21">
        <v>0</v>
      </c>
      <c r="G649" s="21">
        <f t="shared" si="107"/>
        <v>329336</v>
      </c>
      <c r="H649" s="21">
        <v>329200</v>
      </c>
      <c r="I649" s="21">
        <f t="shared" si="101"/>
        <v>0</v>
      </c>
      <c r="J649" s="21">
        <f t="shared" ref="J649:J662" si="109">G649-H649</f>
        <v>136</v>
      </c>
      <c r="K649" s="21">
        <v>329200</v>
      </c>
      <c r="L649" s="21">
        <v>329200</v>
      </c>
      <c r="M649" s="21">
        <v>329200</v>
      </c>
      <c r="N649" s="22">
        <f t="shared" si="105"/>
        <v>0.99958704787815478</v>
      </c>
      <c r="O649" s="22">
        <f t="shared" si="106"/>
        <v>0.99958704787815478</v>
      </c>
    </row>
    <row r="650" spans="1:15" ht="22.5" x14ac:dyDescent="0.25">
      <c r="A650" s="18" t="s">
        <v>110</v>
      </c>
      <c r="B650" s="19" t="s">
        <v>35</v>
      </c>
      <c r="C650" s="20" t="s">
        <v>19</v>
      </c>
      <c r="D650" s="18" t="s">
        <v>36</v>
      </c>
      <c r="E650" s="21">
        <v>50248739</v>
      </c>
      <c r="F650" s="21">
        <v>0</v>
      </c>
      <c r="G650" s="21">
        <f t="shared" si="107"/>
        <v>50248739</v>
      </c>
      <c r="H650" s="21">
        <v>50248738</v>
      </c>
      <c r="I650" s="21">
        <f t="shared" si="101"/>
        <v>0</v>
      </c>
      <c r="J650" s="21">
        <f t="shared" si="109"/>
        <v>1</v>
      </c>
      <c r="K650" s="21">
        <v>50248738</v>
      </c>
      <c r="L650" s="21">
        <v>50248738</v>
      </c>
      <c r="M650" s="21">
        <v>32001400</v>
      </c>
      <c r="N650" s="22">
        <f t="shared" si="105"/>
        <v>0.99999998009900304</v>
      </c>
      <c r="O650" s="22">
        <f t="shared" si="106"/>
        <v>0.99999998009900304</v>
      </c>
    </row>
    <row r="651" spans="1:15" ht="67.5" x14ac:dyDescent="0.25">
      <c r="A651" s="18" t="s">
        <v>110</v>
      </c>
      <c r="B651" s="19" t="s">
        <v>50</v>
      </c>
      <c r="C651" s="20" t="s">
        <v>19</v>
      </c>
      <c r="D651" s="18" t="s">
        <v>51</v>
      </c>
      <c r="E651" s="21">
        <v>208766026</v>
      </c>
      <c r="F651" s="21">
        <v>0</v>
      </c>
      <c r="G651" s="21">
        <f t="shared" si="107"/>
        <v>208766026</v>
      </c>
      <c r="H651" s="21">
        <v>207520448</v>
      </c>
      <c r="I651" s="21">
        <f t="shared" si="101"/>
        <v>0</v>
      </c>
      <c r="J651" s="21">
        <f t="shared" si="109"/>
        <v>1245578</v>
      </c>
      <c r="K651" s="21">
        <v>207520448</v>
      </c>
      <c r="L651" s="21">
        <v>207520448</v>
      </c>
      <c r="M651" s="21">
        <v>112596285</v>
      </c>
      <c r="N651" s="22">
        <f t="shared" si="105"/>
        <v>0.99403361732813744</v>
      </c>
      <c r="O651" s="22">
        <f t="shared" si="106"/>
        <v>0.99403361732813744</v>
      </c>
    </row>
    <row r="652" spans="1:15" ht="45" x14ac:dyDescent="0.25">
      <c r="A652" s="18" t="s">
        <v>110</v>
      </c>
      <c r="B652" s="19" t="s">
        <v>52</v>
      </c>
      <c r="C652" s="20" t="s">
        <v>19</v>
      </c>
      <c r="D652" s="18" t="s">
        <v>53</v>
      </c>
      <c r="E652" s="21">
        <v>43514888</v>
      </c>
      <c r="F652" s="21">
        <v>0</v>
      </c>
      <c r="G652" s="21">
        <f t="shared" si="107"/>
        <v>43514888</v>
      </c>
      <c r="H652" s="21">
        <v>43514887</v>
      </c>
      <c r="I652" s="21">
        <f t="shared" si="101"/>
        <v>0</v>
      </c>
      <c r="J652" s="21">
        <f t="shared" si="109"/>
        <v>1</v>
      </c>
      <c r="K652" s="21">
        <v>43514887</v>
      </c>
      <c r="L652" s="21">
        <v>43514887</v>
      </c>
      <c r="M652" s="21">
        <v>42135452</v>
      </c>
      <c r="N652" s="22">
        <f t="shared" si="105"/>
        <v>0.9999999770193595</v>
      </c>
      <c r="O652" s="22">
        <f t="shared" si="106"/>
        <v>0.9999999770193595</v>
      </c>
    </row>
    <row r="653" spans="1:15" ht="56.25" x14ac:dyDescent="0.25">
      <c r="A653" s="18" t="s">
        <v>110</v>
      </c>
      <c r="B653" s="19" t="s">
        <v>54</v>
      </c>
      <c r="C653" s="20" t="s">
        <v>19</v>
      </c>
      <c r="D653" s="18" t="s">
        <v>55</v>
      </c>
      <c r="E653" s="21">
        <v>530023661</v>
      </c>
      <c r="F653" s="21">
        <v>0</v>
      </c>
      <c r="G653" s="21">
        <f t="shared" si="107"/>
        <v>530023661</v>
      </c>
      <c r="H653" s="21">
        <v>492139143</v>
      </c>
      <c r="I653" s="21">
        <f t="shared" si="101"/>
        <v>0</v>
      </c>
      <c r="J653" s="21">
        <f t="shared" si="109"/>
        <v>37884518</v>
      </c>
      <c r="K653" s="21">
        <v>492139143</v>
      </c>
      <c r="L653" s="21">
        <v>492139143</v>
      </c>
      <c r="M653" s="21">
        <v>424097158</v>
      </c>
      <c r="N653" s="22">
        <f t="shared" si="105"/>
        <v>0.92852296833593628</v>
      </c>
      <c r="O653" s="22">
        <f t="shared" si="106"/>
        <v>0.92852296833593628</v>
      </c>
    </row>
    <row r="654" spans="1:15" ht="22.5" x14ac:dyDescent="0.25">
      <c r="A654" s="18" t="s">
        <v>110</v>
      </c>
      <c r="B654" s="19" t="s">
        <v>59</v>
      </c>
      <c r="C654" s="20" t="s">
        <v>57</v>
      </c>
      <c r="D654" s="18" t="s">
        <v>61</v>
      </c>
      <c r="E654" s="21">
        <v>2748876025</v>
      </c>
      <c r="F654" s="21">
        <v>0</v>
      </c>
      <c r="G654" s="21">
        <f t="shared" si="107"/>
        <v>2748876025</v>
      </c>
      <c r="H654" s="21">
        <v>2748876025</v>
      </c>
      <c r="I654" s="21">
        <f t="shared" si="101"/>
        <v>0</v>
      </c>
      <c r="J654" s="21">
        <f t="shared" si="109"/>
        <v>0</v>
      </c>
      <c r="K654" s="21">
        <v>2748876025</v>
      </c>
      <c r="L654" s="21">
        <v>2748876025</v>
      </c>
      <c r="M654" s="21">
        <v>2742354962</v>
      </c>
      <c r="N654" s="22">
        <f t="shared" si="105"/>
        <v>1</v>
      </c>
      <c r="O654" s="22">
        <f t="shared" si="106"/>
        <v>1</v>
      </c>
    </row>
    <row r="655" spans="1:15" ht="22.5" x14ac:dyDescent="0.25">
      <c r="A655" s="18" t="s">
        <v>110</v>
      </c>
      <c r="B655" s="19" t="s">
        <v>59</v>
      </c>
      <c r="C655" s="20" t="s">
        <v>19</v>
      </c>
      <c r="D655" s="18" t="s">
        <v>61</v>
      </c>
      <c r="E655" s="21">
        <v>62686044</v>
      </c>
      <c r="F655" s="21">
        <v>0</v>
      </c>
      <c r="G655" s="21">
        <f t="shared" si="107"/>
        <v>62686044</v>
      </c>
      <c r="H655" s="21">
        <v>62087723</v>
      </c>
      <c r="I655" s="21">
        <f t="shared" si="101"/>
        <v>0</v>
      </c>
      <c r="J655" s="21">
        <f t="shared" si="109"/>
        <v>598321</v>
      </c>
      <c r="K655" s="21">
        <v>62087723</v>
      </c>
      <c r="L655" s="21">
        <v>62087723</v>
      </c>
      <c r="M655" s="21">
        <v>59954641</v>
      </c>
      <c r="N655" s="22">
        <f t="shared" si="105"/>
        <v>0.99045527581864956</v>
      </c>
      <c r="O655" s="22">
        <f t="shared" si="106"/>
        <v>0.99045527581864956</v>
      </c>
    </row>
    <row r="656" spans="1:15" ht="33.75" x14ac:dyDescent="0.25">
      <c r="A656" s="18" t="s">
        <v>110</v>
      </c>
      <c r="B656" s="19" t="s">
        <v>64</v>
      </c>
      <c r="C656" s="20" t="s">
        <v>57</v>
      </c>
      <c r="D656" s="18" t="s">
        <v>65</v>
      </c>
      <c r="E656" s="21">
        <v>317875002</v>
      </c>
      <c r="F656" s="21">
        <v>0</v>
      </c>
      <c r="G656" s="21">
        <f t="shared" si="107"/>
        <v>317875002</v>
      </c>
      <c r="H656" s="21">
        <v>315005014</v>
      </c>
      <c r="I656" s="21">
        <f t="shared" si="101"/>
        <v>0</v>
      </c>
      <c r="J656" s="21">
        <f t="shared" si="109"/>
        <v>2869988</v>
      </c>
      <c r="K656" s="21">
        <v>315005014</v>
      </c>
      <c r="L656" s="21">
        <v>315005014</v>
      </c>
      <c r="M656" s="21">
        <v>256443481</v>
      </c>
      <c r="N656" s="22">
        <f t="shared" si="105"/>
        <v>0.99097133155503681</v>
      </c>
      <c r="O656" s="22">
        <f t="shared" si="106"/>
        <v>0.99097133155503681</v>
      </c>
    </row>
    <row r="657" spans="1:15" ht="56.25" x14ac:dyDescent="0.25">
      <c r="A657" s="18" t="s">
        <v>110</v>
      </c>
      <c r="B657" s="19" t="s">
        <v>66</v>
      </c>
      <c r="C657" s="20" t="s">
        <v>57</v>
      </c>
      <c r="D657" s="18" t="s">
        <v>67</v>
      </c>
      <c r="E657" s="21">
        <v>614031139</v>
      </c>
      <c r="F657" s="21">
        <v>0</v>
      </c>
      <c r="G657" s="21">
        <f t="shared" si="107"/>
        <v>614031139</v>
      </c>
      <c r="H657" s="21">
        <v>613025390</v>
      </c>
      <c r="I657" s="21">
        <f t="shared" si="101"/>
        <v>0</v>
      </c>
      <c r="J657" s="21">
        <f t="shared" si="109"/>
        <v>1005749</v>
      </c>
      <c r="K657" s="21">
        <v>613025390</v>
      </c>
      <c r="L657" s="21">
        <v>613025390</v>
      </c>
      <c r="M657" s="21">
        <v>566179184</v>
      </c>
      <c r="N657" s="22">
        <f t="shared" si="105"/>
        <v>0.99836205538103828</v>
      </c>
      <c r="O657" s="22">
        <f t="shared" si="106"/>
        <v>0.99836205538103828</v>
      </c>
    </row>
    <row r="658" spans="1:15" ht="56.25" x14ac:dyDescent="0.25">
      <c r="A658" s="18" t="s">
        <v>110</v>
      </c>
      <c r="B658" s="19" t="s">
        <v>66</v>
      </c>
      <c r="C658" s="20" t="s">
        <v>19</v>
      </c>
      <c r="D658" s="18" t="s">
        <v>67</v>
      </c>
      <c r="E658" s="21">
        <v>236868799</v>
      </c>
      <c r="F658" s="21">
        <v>0</v>
      </c>
      <c r="G658" s="21">
        <f t="shared" si="107"/>
        <v>236868799</v>
      </c>
      <c r="H658" s="21">
        <v>236863680</v>
      </c>
      <c r="I658" s="21">
        <f t="shared" si="101"/>
        <v>0</v>
      </c>
      <c r="J658" s="21">
        <f t="shared" si="109"/>
        <v>5119</v>
      </c>
      <c r="K658" s="21">
        <v>236863680</v>
      </c>
      <c r="L658" s="21">
        <v>236863680</v>
      </c>
      <c r="M658" s="21">
        <v>229072649</v>
      </c>
      <c r="N658" s="22">
        <f t="shared" si="105"/>
        <v>0.99997838888016655</v>
      </c>
      <c r="O658" s="22">
        <f t="shared" si="106"/>
        <v>0.99997838888016655</v>
      </c>
    </row>
    <row r="659" spans="1:15" ht="56.25" x14ac:dyDescent="0.25">
      <c r="A659" s="18" t="s">
        <v>110</v>
      </c>
      <c r="B659" s="19" t="s">
        <v>68</v>
      </c>
      <c r="C659" s="20" t="s">
        <v>57</v>
      </c>
      <c r="D659" s="18" t="s">
        <v>69</v>
      </c>
      <c r="E659" s="21">
        <v>657685559</v>
      </c>
      <c r="F659" s="21">
        <v>0</v>
      </c>
      <c r="G659" s="21">
        <f t="shared" si="107"/>
        <v>657685559</v>
      </c>
      <c r="H659" s="21">
        <v>655393146</v>
      </c>
      <c r="I659" s="21">
        <f t="shared" si="101"/>
        <v>0</v>
      </c>
      <c r="J659" s="21">
        <f t="shared" si="109"/>
        <v>2292413</v>
      </c>
      <c r="K659" s="21">
        <v>655393146</v>
      </c>
      <c r="L659" s="21">
        <v>655393146</v>
      </c>
      <c r="M659" s="21">
        <v>599319954</v>
      </c>
      <c r="N659" s="22">
        <f t="shared" si="105"/>
        <v>0.99651442399999546</v>
      </c>
      <c r="O659" s="22">
        <f t="shared" si="106"/>
        <v>0.99651442399999546</v>
      </c>
    </row>
    <row r="660" spans="1:15" ht="56.25" x14ac:dyDescent="0.25">
      <c r="A660" s="18" t="s">
        <v>110</v>
      </c>
      <c r="B660" s="19" t="s">
        <v>68</v>
      </c>
      <c r="C660" s="20" t="s">
        <v>19</v>
      </c>
      <c r="D660" s="18" t="s">
        <v>69</v>
      </c>
      <c r="E660" s="21">
        <v>63077950</v>
      </c>
      <c r="F660" s="21">
        <v>0</v>
      </c>
      <c r="G660" s="21">
        <f t="shared" si="107"/>
        <v>63077950</v>
      </c>
      <c r="H660" s="21">
        <v>63077950</v>
      </c>
      <c r="I660" s="21">
        <f t="shared" si="101"/>
        <v>0</v>
      </c>
      <c r="J660" s="21">
        <f t="shared" si="109"/>
        <v>0</v>
      </c>
      <c r="K660" s="21">
        <v>63077950</v>
      </c>
      <c r="L660" s="21">
        <v>63077950</v>
      </c>
      <c r="M660" s="21">
        <v>56506575</v>
      </c>
      <c r="N660" s="22">
        <f t="shared" si="105"/>
        <v>1</v>
      </c>
      <c r="O660" s="22">
        <f t="shared" si="106"/>
        <v>1</v>
      </c>
    </row>
    <row r="661" spans="1:15" ht="67.5" x14ac:dyDescent="0.25">
      <c r="A661" s="18" t="s">
        <v>110</v>
      </c>
      <c r="B661" s="19" t="s">
        <v>70</v>
      </c>
      <c r="C661" s="20" t="s">
        <v>57</v>
      </c>
      <c r="D661" s="18" t="s">
        <v>71</v>
      </c>
      <c r="E661" s="21">
        <v>4698927</v>
      </c>
      <c r="F661" s="21">
        <v>0</v>
      </c>
      <c r="G661" s="21">
        <f t="shared" si="107"/>
        <v>4698927</v>
      </c>
      <c r="H661" s="21">
        <v>3834788</v>
      </c>
      <c r="I661" s="21">
        <f t="shared" si="101"/>
        <v>0</v>
      </c>
      <c r="J661" s="21">
        <f t="shared" si="109"/>
        <v>864139</v>
      </c>
      <c r="K661" s="21">
        <v>3834788</v>
      </c>
      <c r="L661" s="21">
        <v>3834788</v>
      </c>
      <c r="M661" s="21">
        <v>3834788</v>
      </c>
      <c r="N661" s="22">
        <f t="shared" si="105"/>
        <v>0.81609865401186266</v>
      </c>
      <c r="O661" s="22">
        <f t="shared" si="106"/>
        <v>0.81609865401186266</v>
      </c>
    </row>
    <row r="662" spans="1:15" ht="67.5" x14ac:dyDescent="0.25">
      <c r="A662" s="23" t="s">
        <v>110</v>
      </c>
      <c r="B662" s="24" t="s">
        <v>70</v>
      </c>
      <c r="C662" s="25" t="s">
        <v>19</v>
      </c>
      <c r="D662" s="23" t="s">
        <v>71</v>
      </c>
      <c r="E662" s="21">
        <v>549137049</v>
      </c>
      <c r="F662" s="21">
        <v>0</v>
      </c>
      <c r="G662" s="21">
        <f t="shared" si="107"/>
        <v>549137049</v>
      </c>
      <c r="H662" s="21">
        <v>535984031</v>
      </c>
      <c r="I662" s="21">
        <f t="shared" si="101"/>
        <v>0</v>
      </c>
      <c r="J662" s="21">
        <f t="shared" si="109"/>
        <v>13153018</v>
      </c>
      <c r="K662" s="21">
        <v>535984031</v>
      </c>
      <c r="L662" s="21">
        <v>535984031</v>
      </c>
      <c r="M662" s="21">
        <v>515116156</v>
      </c>
      <c r="N662" s="22">
        <f t="shared" si="105"/>
        <v>0.97604784083690554</v>
      </c>
      <c r="O662" s="22">
        <f t="shared" si="106"/>
        <v>0.97604784083690554</v>
      </c>
    </row>
    <row r="663" spans="1:15" ht="20.100000000000001" customHeight="1" x14ac:dyDescent="0.25">
      <c r="A663" s="61" t="s">
        <v>145</v>
      </c>
      <c r="B663" s="28"/>
      <c r="C663" s="29"/>
      <c r="D663" s="30"/>
      <c r="E663" s="31">
        <f>E648+E649+E650+E651+E652+E653+E654+E655+E656+E657+E658+E659+E660+E661+E662</f>
        <v>6120753382</v>
      </c>
      <c r="F663" s="31">
        <f t="shared" ref="F663:M663" si="110">F648+F649+F650+F651+F652+F653+F654+F655+F656+F657+F658+F659+F660+F661+F662</f>
        <v>0</v>
      </c>
      <c r="G663" s="31">
        <f t="shared" si="110"/>
        <v>6120753382</v>
      </c>
      <c r="H663" s="31">
        <f t="shared" si="110"/>
        <v>6060741608</v>
      </c>
      <c r="I663" s="31">
        <f t="shared" si="110"/>
        <v>0</v>
      </c>
      <c r="J663" s="31">
        <f t="shared" si="110"/>
        <v>60011774</v>
      </c>
      <c r="K663" s="31">
        <f t="shared" si="110"/>
        <v>6060741608</v>
      </c>
      <c r="L663" s="31">
        <f t="shared" si="110"/>
        <v>6060741608</v>
      </c>
      <c r="M663" s="31">
        <f t="shared" si="110"/>
        <v>5671762842</v>
      </c>
      <c r="N663" s="32">
        <f t="shared" si="105"/>
        <v>0.99019536154217824</v>
      </c>
      <c r="O663" s="32">
        <f t="shared" si="106"/>
        <v>0.99019536154217824</v>
      </c>
    </row>
    <row r="664" spans="1:15" ht="22.5" x14ac:dyDescent="0.25">
      <c r="A664" s="13" t="s">
        <v>111</v>
      </c>
      <c r="B664" s="14" t="s">
        <v>33</v>
      </c>
      <c r="C664" s="15" t="s">
        <v>19</v>
      </c>
      <c r="D664" s="13" t="s">
        <v>34</v>
      </c>
      <c r="E664" s="21">
        <v>3660819</v>
      </c>
      <c r="F664" s="21">
        <v>0</v>
      </c>
      <c r="G664" s="21">
        <f t="shared" si="107"/>
        <v>3660819</v>
      </c>
      <c r="H664" s="21">
        <v>3660818.3</v>
      </c>
      <c r="I664" s="21">
        <f t="shared" si="101"/>
        <v>0</v>
      </c>
      <c r="J664" s="21">
        <f>G664-H664</f>
        <v>0.70000000018626451</v>
      </c>
      <c r="K664" s="21">
        <v>3660818.3</v>
      </c>
      <c r="L664" s="21">
        <v>3660818.3</v>
      </c>
      <c r="M664" s="21">
        <v>3660818.3</v>
      </c>
      <c r="N664" s="22">
        <f t="shared" si="105"/>
        <v>0.9999998087859574</v>
      </c>
      <c r="O664" s="22">
        <f t="shared" si="106"/>
        <v>0.9999998087859574</v>
      </c>
    </row>
    <row r="665" spans="1:15" ht="22.5" x14ac:dyDescent="0.25">
      <c r="A665" s="18" t="s">
        <v>111</v>
      </c>
      <c r="B665" s="19" t="s">
        <v>35</v>
      </c>
      <c r="C665" s="20" t="s">
        <v>19</v>
      </c>
      <c r="D665" s="18" t="s">
        <v>36</v>
      </c>
      <c r="E665" s="21">
        <v>50753611</v>
      </c>
      <c r="F665" s="21">
        <v>0</v>
      </c>
      <c r="G665" s="21">
        <f t="shared" si="107"/>
        <v>50753611</v>
      </c>
      <c r="H665" s="21">
        <v>40472676</v>
      </c>
      <c r="I665" s="21">
        <f t="shared" si="101"/>
        <v>0</v>
      </c>
      <c r="J665" s="21">
        <f t="shared" ref="J665:J679" si="111">G665-H665</f>
        <v>10280935</v>
      </c>
      <c r="K665" s="21">
        <v>40472676</v>
      </c>
      <c r="L665" s="21">
        <v>40472676</v>
      </c>
      <c r="M665" s="21">
        <v>34258676</v>
      </c>
      <c r="N665" s="22">
        <f t="shared" si="105"/>
        <v>0.7974344130903317</v>
      </c>
      <c r="O665" s="22">
        <f t="shared" si="106"/>
        <v>0.7974344130903317</v>
      </c>
    </row>
    <row r="666" spans="1:15" ht="67.5" x14ac:dyDescent="0.25">
      <c r="A666" s="18" t="s">
        <v>111</v>
      </c>
      <c r="B666" s="19" t="s">
        <v>50</v>
      </c>
      <c r="C666" s="20" t="s">
        <v>19</v>
      </c>
      <c r="D666" s="18" t="s">
        <v>51</v>
      </c>
      <c r="E666" s="21">
        <v>327588767</v>
      </c>
      <c r="F666" s="21">
        <v>0</v>
      </c>
      <c r="G666" s="21">
        <f t="shared" si="107"/>
        <v>327588767</v>
      </c>
      <c r="H666" s="21">
        <v>319524750.22000003</v>
      </c>
      <c r="I666" s="21">
        <f t="shared" si="101"/>
        <v>0</v>
      </c>
      <c r="J666" s="21">
        <f t="shared" si="111"/>
        <v>8064016.7799999714</v>
      </c>
      <c r="K666" s="21">
        <v>319524750.22000003</v>
      </c>
      <c r="L666" s="21">
        <v>315275750.22000003</v>
      </c>
      <c r="M666" s="21">
        <v>270667673.22000003</v>
      </c>
      <c r="N666" s="22">
        <f t="shared" si="105"/>
        <v>0.97538372010173358</v>
      </c>
      <c r="O666" s="22">
        <f t="shared" si="106"/>
        <v>0.96241318988816249</v>
      </c>
    </row>
    <row r="667" spans="1:15" ht="45" x14ac:dyDescent="0.25">
      <c r="A667" s="18" t="s">
        <v>111</v>
      </c>
      <c r="B667" s="19" t="s">
        <v>52</v>
      </c>
      <c r="C667" s="20" t="s">
        <v>19</v>
      </c>
      <c r="D667" s="18" t="s">
        <v>53</v>
      </c>
      <c r="E667" s="21">
        <v>42399131</v>
      </c>
      <c r="F667" s="21">
        <v>0</v>
      </c>
      <c r="G667" s="21">
        <f t="shared" si="107"/>
        <v>42399131</v>
      </c>
      <c r="H667" s="21">
        <v>38048374</v>
      </c>
      <c r="I667" s="21">
        <f t="shared" si="101"/>
        <v>0</v>
      </c>
      <c r="J667" s="21">
        <f t="shared" si="111"/>
        <v>4350757</v>
      </c>
      <c r="K667" s="21">
        <v>38048374</v>
      </c>
      <c r="L667" s="21">
        <v>38048374</v>
      </c>
      <c r="M667" s="21">
        <v>32501652</v>
      </c>
      <c r="N667" s="22">
        <f t="shared" si="105"/>
        <v>0.89738570349472491</v>
      </c>
      <c r="O667" s="22">
        <f t="shared" si="106"/>
        <v>0.89738570349472491</v>
      </c>
    </row>
    <row r="668" spans="1:15" ht="56.25" x14ac:dyDescent="0.25">
      <c r="A668" s="18" t="s">
        <v>111</v>
      </c>
      <c r="B668" s="19" t="s">
        <v>54</v>
      </c>
      <c r="C668" s="20" t="s">
        <v>19</v>
      </c>
      <c r="D668" s="18" t="s">
        <v>55</v>
      </c>
      <c r="E668" s="21">
        <v>476195242</v>
      </c>
      <c r="F668" s="21">
        <v>0</v>
      </c>
      <c r="G668" s="21">
        <f t="shared" si="107"/>
        <v>476195242</v>
      </c>
      <c r="H668" s="21">
        <v>464050036</v>
      </c>
      <c r="I668" s="21">
        <f t="shared" si="101"/>
        <v>0</v>
      </c>
      <c r="J668" s="21">
        <f t="shared" si="111"/>
        <v>12145206</v>
      </c>
      <c r="K668" s="21">
        <v>464050036</v>
      </c>
      <c r="L668" s="21">
        <v>450550036</v>
      </c>
      <c r="M668" s="21">
        <v>435609790</v>
      </c>
      <c r="N668" s="22">
        <f t="shared" si="105"/>
        <v>0.97449532265591177</v>
      </c>
      <c r="O668" s="22">
        <f t="shared" si="106"/>
        <v>0.94614560638554213</v>
      </c>
    </row>
    <row r="669" spans="1:15" ht="22.5" x14ac:dyDescent="0.25">
      <c r="A669" s="18" t="s">
        <v>111</v>
      </c>
      <c r="B669" s="19" t="s">
        <v>59</v>
      </c>
      <c r="C669" s="20" t="s">
        <v>42</v>
      </c>
      <c r="D669" s="18" t="s">
        <v>61</v>
      </c>
      <c r="E669" s="21">
        <v>6000000</v>
      </c>
      <c r="F669" s="21">
        <v>0</v>
      </c>
      <c r="G669" s="21">
        <f t="shared" si="107"/>
        <v>6000000</v>
      </c>
      <c r="H669" s="21">
        <v>2359135</v>
      </c>
      <c r="I669" s="21">
        <f t="shared" si="101"/>
        <v>0</v>
      </c>
      <c r="J669" s="21">
        <f t="shared" si="111"/>
        <v>3640865</v>
      </c>
      <c r="K669" s="21">
        <v>2359135</v>
      </c>
      <c r="L669" s="21">
        <v>2359135</v>
      </c>
      <c r="M669" s="21">
        <v>2333535</v>
      </c>
      <c r="N669" s="22">
        <f t="shared" si="105"/>
        <v>0.39318916666666665</v>
      </c>
      <c r="O669" s="22">
        <f t="shared" si="106"/>
        <v>0.39318916666666665</v>
      </c>
    </row>
    <row r="670" spans="1:15" ht="22.5" x14ac:dyDescent="0.25">
      <c r="A670" s="18" t="s">
        <v>111</v>
      </c>
      <c r="B670" s="19" t="s">
        <v>59</v>
      </c>
      <c r="C670" s="20" t="s">
        <v>57</v>
      </c>
      <c r="D670" s="18" t="s">
        <v>61</v>
      </c>
      <c r="E670" s="21">
        <v>2729717754</v>
      </c>
      <c r="F670" s="21">
        <v>0</v>
      </c>
      <c r="G670" s="21">
        <f t="shared" si="107"/>
        <v>2729717754</v>
      </c>
      <c r="H670" s="21">
        <v>2712359219</v>
      </c>
      <c r="I670" s="21">
        <f t="shared" si="101"/>
        <v>0</v>
      </c>
      <c r="J670" s="21">
        <f t="shared" si="111"/>
        <v>17358535</v>
      </c>
      <c r="K670" s="21">
        <v>2712359219</v>
      </c>
      <c r="L670" s="21">
        <v>2712359219</v>
      </c>
      <c r="M670" s="21">
        <v>2705628234</v>
      </c>
      <c r="N670" s="22">
        <f t="shared" si="105"/>
        <v>0.99364090482447731</v>
      </c>
      <c r="O670" s="22">
        <f t="shared" si="106"/>
        <v>0.99364090482447731</v>
      </c>
    </row>
    <row r="671" spans="1:15" ht="22.5" x14ac:dyDescent="0.25">
      <c r="A671" s="18" t="s">
        <v>111</v>
      </c>
      <c r="B671" s="19" t="s">
        <v>59</v>
      </c>
      <c r="C671" s="20" t="s">
        <v>63</v>
      </c>
      <c r="D671" s="18" t="s">
        <v>61</v>
      </c>
      <c r="E671" s="21">
        <v>170574606</v>
      </c>
      <c r="F671" s="21">
        <v>0</v>
      </c>
      <c r="G671" s="21">
        <f t="shared" si="107"/>
        <v>170574606</v>
      </c>
      <c r="H671" s="21">
        <v>162013628</v>
      </c>
      <c r="I671" s="21">
        <f t="shared" si="101"/>
        <v>0</v>
      </c>
      <c r="J671" s="21">
        <f t="shared" si="111"/>
        <v>8560978</v>
      </c>
      <c r="K671" s="21">
        <v>162013628</v>
      </c>
      <c r="L671" s="21">
        <v>162013628</v>
      </c>
      <c r="M671" s="21">
        <v>162013628</v>
      </c>
      <c r="N671" s="22">
        <f t="shared" si="105"/>
        <v>0.94981094665404064</v>
      </c>
      <c r="O671" s="22">
        <f t="shared" si="106"/>
        <v>0.94981094665404064</v>
      </c>
    </row>
    <row r="672" spans="1:15" ht="22.5" x14ac:dyDescent="0.25">
      <c r="A672" s="18" t="s">
        <v>111</v>
      </c>
      <c r="B672" s="19" t="s">
        <v>59</v>
      </c>
      <c r="C672" s="20" t="s">
        <v>19</v>
      </c>
      <c r="D672" s="18" t="s">
        <v>61</v>
      </c>
      <c r="E672" s="21">
        <v>426864739</v>
      </c>
      <c r="F672" s="21">
        <v>0</v>
      </c>
      <c r="G672" s="21">
        <f t="shared" si="107"/>
        <v>426864739</v>
      </c>
      <c r="H672" s="21">
        <v>414708990</v>
      </c>
      <c r="I672" s="21">
        <f t="shared" si="101"/>
        <v>0</v>
      </c>
      <c r="J672" s="21">
        <f t="shared" si="111"/>
        <v>12155749</v>
      </c>
      <c r="K672" s="21">
        <v>414708990</v>
      </c>
      <c r="L672" s="21">
        <v>414708990</v>
      </c>
      <c r="M672" s="21">
        <v>413131857</v>
      </c>
      <c r="N672" s="22">
        <f t="shared" si="105"/>
        <v>0.97152318313178831</v>
      </c>
      <c r="O672" s="22">
        <f t="shared" si="106"/>
        <v>0.97152318313178831</v>
      </c>
    </row>
    <row r="673" spans="1:15" ht="33.75" x14ac:dyDescent="0.25">
      <c r="A673" s="18" t="s">
        <v>111</v>
      </c>
      <c r="B673" s="19" t="s">
        <v>64</v>
      </c>
      <c r="C673" s="20" t="s">
        <v>57</v>
      </c>
      <c r="D673" s="18" t="s">
        <v>65</v>
      </c>
      <c r="E673" s="21">
        <v>351904172</v>
      </c>
      <c r="F673" s="21">
        <v>0</v>
      </c>
      <c r="G673" s="21">
        <f t="shared" si="107"/>
        <v>351904172</v>
      </c>
      <c r="H673" s="21">
        <v>351872654</v>
      </c>
      <c r="I673" s="21">
        <f t="shared" si="101"/>
        <v>0</v>
      </c>
      <c r="J673" s="21">
        <f t="shared" si="111"/>
        <v>31518</v>
      </c>
      <c r="K673" s="21">
        <v>351872654</v>
      </c>
      <c r="L673" s="21">
        <v>351872654</v>
      </c>
      <c r="M673" s="21">
        <v>337669909</v>
      </c>
      <c r="N673" s="22">
        <f t="shared" si="105"/>
        <v>0.99991043584444916</v>
      </c>
      <c r="O673" s="22">
        <f t="shared" si="106"/>
        <v>0.99991043584444916</v>
      </c>
    </row>
    <row r="674" spans="1:15" ht="56.25" x14ac:dyDescent="0.25">
      <c r="A674" s="18" t="s">
        <v>111</v>
      </c>
      <c r="B674" s="19" t="s">
        <v>66</v>
      </c>
      <c r="C674" s="20" t="s">
        <v>57</v>
      </c>
      <c r="D674" s="18" t="s">
        <v>67</v>
      </c>
      <c r="E674" s="21">
        <v>574421046</v>
      </c>
      <c r="F674" s="21">
        <v>0</v>
      </c>
      <c r="G674" s="21">
        <f t="shared" si="107"/>
        <v>574421046</v>
      </c>
      <c r="H674" s="21">
        <v>532022918</v>
      </c>
      <c r="I674" s="21">
        <f t="shared" si="101"/>
        <v>0</v>
      </c>
      <c r="J674" s="21">
        <f t="shared" si="111"/>
        <v>42398128</v>
      </c>
      <c r="K674" s="21">
        <v>532022918</v>
      </c>
      <c r="L674" s="21">
        <v>532022918</v>
      </c>
      <c r="M674" s="21">
        <v>513637008</v>
      </c>
      <c r="N674" s="22">
        <f t="shared" si="105"/>
        <v>0.92618980746746526</v>
      </c>
      <c r="O674" s="22">
        <f t="shared" si="106"/>
        <v>0.92618980746746526</v>
      </c>
    </row>
    <row r="675" spans="1:15" ht="56.25" x14ac:dyDescent="0.25">
      <c r="A675" s="18" t="s">
        <v>111</v>
      </c>
      <c r="B675" s="19" t="s">
        <v>66</v>
      </c>
      <c r="C675" s="20" t="s">
        <v>19</v>
      </c>
      <c r="D675" s="18" t="s">
        <v>67</v>
      </c>
      <c r="E675" s="21">
        <v>260609790</v>
      </c>
      <c r="F675" s="21">
        <v>0</v>
      </c>
      <c r="G675" s="21">
        <f t="shared" si="107"/>
        <v>260609790</v>
      </c>
      <c r="H675" s="21">
        <v>249470531</v>
      </c>
      <c r="I675" s="21">
        <f t="shared" si="101"/>
        <v>0</v>
      </c>
      <c r="J675" s="21">
        <f t="shared" si="111"/>
        <v>11139259</v>
      </c>
      <c r="K675" s="21">
        <v>249470531</v>
      </c>
      <c r="L675" s="21">
        <v>249470531</v>
      </c>
      <c r="M675" s="21">
        <v>242017024</v>
      </c>
      <c r="N675" s="22">
        <f t="shared" si="105"/>
        <v>0.95725694341720624</v>
      </c>
      <c r="O675" s="22">
        <f t="shared" si="106"/>
        <v>0.95725694341720624</v>
      </c>
    </row>
    <row r="676" spans="1:15" ht="56.25" x14ac:dyDescent="0.25">
      <c r="A676" s="18" t="s">
        <v>111</v>
      </c>
      <c r="B676" s="19" t="s">
        <v>68</v>
      </c>
      <c r="C676" s="20" t="s">
        <v>57</v>
      </c>
      <c r="D676" s="18" t="s">
        <v>69</v>
      </c>
      <c r="E676" s="21">
        <v>483336133</v>
      </c>
      <c r="F676" s="21">
        <v>0</v>
      </c>
      <c r="G676" s="21">
        <f t="shared" si="107"/>
        <v>483336133</v>
      </c>
      <c r="H676" s="21">
        <v>479437556</v>
      </c>
      <c r="I676" s="21">
        <f t="shared" si="101"/>
        <v>0</v>
      </c>
      <c r="J676" s="21">
        <f t="shared" si="111"/>
        <v>3898577</v>
      </c>
      <c r="K676" s="21">
        <v>479437556</v>
      </c>
      <c r="L676" s="21">
        <v>479437556</v>
      </c>
      <c r="M676" s="21">
        <v>475805505</v>
      </c>
      <c r="N676" s="22">
        <f t="shared" si="105"/>
        <v>0.99193402534215247</v>
      </c>
      <c r="O676" s="22">
        <f t="shared" si="106"/>
        <v>0.99193402534215247</v>
      </c>
    </row>
    <row r="677" spans="1:15" ht="56.25" x14ac:dyDescent="0.25">
      <c r="A677" s="18" t="s">
        <v>111</v>
      </c>
      <c r="B677" s="19" t="s">
        <v>68</v>
      </c>
      <c r="C677" s="20" t="s">
        <v>19</v>
      </c>
      <c r="D677" s="18" t="s">
        <v>69</v>
      </c>
      <c r="E677" s="21">
        <v>68256922</v>
      </c>
      <c r="F677" s="21">
        <v>0</v>
      </c>
      <c r="G677" s="21">
        <f t="shared" si="107"/>
        <v>68256922</v>
      </c>
      <c r="H677" s="21">
        <v>56359886</v>
      </c>
      <c r="I677" s="21">
        <f t="shared" si="101"/>
        <v>0</v>
      </c>
      <c r="J677" s="21">
        <f t="shared" si="111"/>
        <v>11897036</v>
      </c>
      <c r="K677" s="21">
        <v>56359886</v>
      </c>
      <c r="L677" s="21">
        <v>56359886</v>
      </c>
      <c r="M677" s="21">
        <v>56359886</v>
      </c>
      <c r="N677" s="22">
        <f t="shared" si="105"/>
        <v>0.82570213171932949</v>
      </c>
      <c r="O677" s="22">
        <f t="shared" si="106"/>
        <v>0.82570213171932949</v>
      </c>
    </row>
    <row r="678" spans="1:15" ht="67.5" x14ac:dyDescent="0.25">
      <c r="A678" s="18" t="s">
        <v>111</v>
      </c>
      <c r="B678" s="19" t="s">
        <v>70</v>
      </c>
      <c r="C678" s="20" t="s">
        <v>57</v>
      </c>
      <c r="D678" s="18" t="s">
        <v>71</v>
      </c>
      <c r="E678" s="21">
        <v>10200335</v>
      </c>
      <c r="F678" s="21">
        <v>0</v>
      </c>
      <c r="G678" s="21">
        <f t="shared" si="107"/>
        <v>10200335</v>
      </c>
      <c r="H678" s="21">
        <v>10200335</v>
      </c>
      <c r="I678" s="21">
        <f t="shared" si="101"/>
        <v>0</v>
      </c>
      <c r="J678" s="21">
        <f t="shared" si="111"/>
        <v>0</v>
      </c>
      <c r="K678" s="21">
        <v>10200335</v>
      </c>
      <c r="L678" s="21">
        <v>10200335</v>
      </c>
      <c r="M678" s="21">
        <v>10200335</v>
      </c>
      <c r="N678" s="22">
        <f t="shared" si="105"/>
        <v>1</v>
      </c>
      <c r="O678" s="22">
        <f t="shared" si="106"/>
        <v>1</v>
      </c>
    </row>
    <row r="679" spans="1:15" ht="67.5" x14ac:dyDescent="0.25">
      <c r="A679" s="23" t="s">
        <v>111</v>
      </c>
      <c r="B679" s="24" t="s">
        <v>70</v>
      </c>
      <c r="C679" s="25" t="s">
        <v>19</v>
      </c>
      <c r="D679" s="23" t="s">
        <v>71</v>
      </c>
      <c r="E679" s="26">
        <v>1045452862</v>
      </c>
      <c r="F679" s="26">
        <v>0</v>
      </c>
      <c r="G679" s="26">
        <f t="shared" si="107"/>
        <v>1045452862</v>
      </c>
      <c r="H679" s="26">
        <v>1021882302</v>
      </c>
      <c r="I679" s="26">
        <f t="shared" ref="I679" si="112">H679-K679</f>
        <v>0</v>
      </c>
      <c r="J679" s="21">
        <f t="shared" si="111"/>
        <v>23570560</v>
      </c>
      <c r="K679" s="26">
        <v>1021882302</v>
      </c>
      <c r="L679" s="26">
        <v>1021882302</v>
      </c>
      <c r="M679" s="26">
        <v>1019399796</v>
      </c>
      <c r="N679" s="27">
        <f t="shared" si="105"/>
        <v>0.9774542106519194</v>
      </c>
      <c r="O679" s="27">
        <f t="shared" si="106"/>
        <v>0.9774542106519194</v>
      </c>
    </row>
    <row r="680" spans="1:15" ht="20.100000000000001" customHeight="1" x14ac:dyDescent="0.25">
      <c r="A680" s="61" t="s">
        <v>146</v>
      </c>
      <c r="B680" s="28"/>
      <c r="C680" s="29"/>
      <c r="D680" s="30"/>
      <c r="E680" s="31">
        <f>E664+E665+E666+E667+E668+E669+E670+E671+E672+E673+E674+E675+E676+E677+E678+E679</f>
        <v>7027935929</v>
      </c>
      <c r="F680" s="31">
        <f t="shared" ref="F680:M680" si="113">F664+F665+F666+F667+F668+F669+F670+F671+F672+F673+F674+F675+F676+F677+F678+F679</f>
        <v>0</v>
      </c>
      <c r="G680" s="31">
        <f t="shared" si="113"/>
        <v>7027935929</v>
      </c>
      <c r="H680" s="31">
        <f t="shared" si="113"/>
        <v>6858443808.5200005</v>
      </c>
      <c r="I680" s="31">
        <f t="shared" si="113"/>
        <v>0</v>
      </c>
      <c r="J680" s="31">
        <f t="shared" si="113"/>
        <v>169492120.47999996</v>
      </c>
      <c r="K680" s="31">
        <f t="shared" si="113"/>
        <v>6858443808.5200005</v>
      </c>
      <c r="L680" s="31">
        <f t="shared" si="113"/>
        <v>6840694808.5200005</v>
      </c>
      <c r="M680" s="31">
        <f t="shared" si="113"/>
        <v>6714895326.5200005</v>
      </c>
      <c r="N680" s="32">
        <f t="shared" si="105"/>
        <v>0.97588308684195468</v>
      </c>
      <c r="O680" s="32">
        <f t="shared" si="106"/>
        <v>0.97335759426784618</v>
      </c>
    </row>
    <row r="681" spans="1:15" ht="20.100000000000001" customHeight="1" x14ac:dyDescent="0.25">
      <c r="A681" s="62" t="s">
        <v>147</v>
      </c>
      <c r="B681" s="4" t="s">
        <v>1</v>
      </c>
      <c r="C681" s="5" t="s">
        <v>1</v>
      </c>
      <c r="D681" s="38" t="s">
        <v>1</v>
      </c>
      <c r="E681" s="31">
        <f t="shared" ref="E681:M681" si="114">E41+E63+E84+E106+E125+E144+E164+E185+E206+E225+E245+E266+E288+E308+E329+E348+E366+E386+E406+E426+E447+E464+E484+E503+E525+E544+E563+E582+E596+E612+E629+E647+E663+E680</f>
        <v>5293686478286.5</v>
      </c>
      <c r="F681" s="31">
        <f t="shared" si="114"/>
        <v>0</v>
      </c>
      <c r="G681" s="31">
        <f t="shared" si="114"/>
        <v>5293686478286.5</v>
      </c>
      <c r="H681" s="31">
        <f t="shared" si="114"/>
        <v>5224422281143.7803</v>
      </c>
      <c r="I681" s="31">
        <f t="shared" si="114"/>
        <v>3548087.0119999945</v>
      </c>
      <c r="J681" s="31">
        <f t="shared" si="114"/>
        <v>69264197142.719986</v>
      </c>
      <c r="K681" s="31">
        <f t="shared" si="114"/>
        <v>5224418733056.7676</v>
      </c>
      <c r="L681" s="31">
        <f t="shared" si="114"/>
        <v>5137426938657.3984</v>
      </c>
      <c r="M681" s="31">
        <f t="shared" si="114"/>
        <v>5018142891941.9795</v>
      </c>
      <c r="N681" s="32">
        <f t="shared" si="105"/>
        <v>0.98691502688837862</v>
      </c>
      <c r="O681" s="32">
        <f t="shared" si="106"/>
        <v>0.97048190513925547</v>
      </c>
    </row>
    <row r="682" spans="1:15" ht="20.100000000000001" customHeight="1" x14ac:dyDescent="0.25">
      <c r="A682" s="63" t="s">
        <v>148</v>
      </c>
      <c r="B682" s="12"/>
      <c r="C682" s="9"/>
      <c r="D682" s="39"/>
      <c r="E682" s="36">
        <v>9928316441.5</v>
      </c>
      <c r="F682" s="36">
        <v>1000000000</v>
      </c>
      <c r="G682" s="36">
        <f t="shared" ref="G682" si="115">E682-F682</f>
        <v>8928316441.5</v>
      </c>
      <c r="H682" s="36">
        <v>0</v>
      </c>
      <c r="I682" s="36">
        <v>0</v>
      </c>
      <c r="J682" s="36">
        <f>E682-F682</f>
        <v>8928316441.5</v>
      </c>
      <c r="K682" s="36">
        <v>0</v>
      </c>
      <c r="L682" s="36">
        <v>0</v>
      </c>
      <c r="M682" s="36">
        <v>0</v>
      </c>
      <c r="N682" s="37"/>
      <c r="O682" s="37"/>
    </row>
    <row r="683" spans="1:15" ht="20.100000000000001" customHeight="1" x14ac:dyDescent="0.25">
      <c r="A683" s="62" t="s">
        <v>149</v>
      </c>
      <c r="B683" s="4"/>
      <c r="C683" s="5"/>
      <c r="D683" s="38"/>
      <c r="E683" s="31">
        <f>E681+E682</f>
        <v>5303614794728</v>
      </c>
      <c r="F683" s="31">
        <f t="shared" ref="F683:M683" si="116">F681+F682</f>
        <v>1000000000</v>
      </c>
      <c r="G683" s="31">
        <f t="shared" si="116"/>
        <v>5302614794728</v>
      </c>
      <c r="H683" s="31">
        <f t="shared" si="116"/>
        <v>5224422281143.7803</v>
      </c>
      <c r="I683" s="31">
        <f t="shared" si="116"/>
        <v>3548087.0119999945</v>
      </c>
      <c r="J683" s="31">
        <f t="shared" si="116"/>
        <v>78192513584.219986</v>
      </c>
      <c r="K683" s="31">
        <f t="shared" si="116"/>
        <v>5224418733056.7676</v>
      </c>
      <c r="L683" s="31">
        <f t="shared" si="116"/>
        <v>5137426938657.3984</v>
      </c>
      <c r="M683" s="31">
        <f t="shared" si="116"/>
        <v>5018142891941.9795</v>
      </c>
      <c r="N683" s="32">
        <f>K683/E683</f>
        <v>0.98506753134674174</v>
      </c>
      <c r="O683" s="32">
        <f>L683/E683</f>
        <v>0.96866517224520177</v>
      </c>
    </row>
    <row r="684" spans="1:15" ht="20.100000000000001" customHeight="1" x14ac:dyDescent="0.25">
      <c r="D684" s="60"/>
      <c r="E684" s="10">
        <f>E681/E683</f>
        <v>0.99812800951317782</v>
      </c>
      <c r="F684" s="58">
        <f>F683/E683</f>
        <v>1.8855064681432728E-4</v>
      </c>
      <c r="G684" s="57"/>
      <c r="H684" s="57"/>
      <c r="I684" s="10">
        <f>I683/E683</f>
        <v>6.6899410106611279E-7</v>
      </c>
      <c r="J684" s="11">
        <f>J683/E683</f>
        <v>1.474324901234275E-2</v>
      </c>
      <c r="K684" s="11">
        <f>K681/E681</f>
        <v>0.98691502688837862</v>
      </c>
      <c r="L684" s="11">
        <f>L681/E681</f>
        <v>0.97048190513925547</v>
      </c>
      <c r="M684" s="11"/>
    </row>
  </sheetData>
  <autoFilter ref="A4:P684"/>
  <printOptions horizontalCentered="1"/>
  <pageMargins left="0.78740157480314965" right="0.78740157480314965" top="0.78740157480314965" bottom="0.78740157480314965" header="0.78740157480314965" footer="0.78740157480314965"/>
  <pageSetup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tabSelected="1" workbookViewId="0">
      <selection activeCell="D53" sqref="D53"/>
    </sheetView>
  </sheetViews>
  <sheetFormatPr baseColWidth="10" defaultRowHeight="15" x14ac:dyDescent="0.25"/>
  <cols>
    <col min="1" max="1" width="23.5703125" customWidth="1"/>
    <col min="2" max="2" width="22.5703125" bestFit="1" customWidth="1"/>
    <col min="3" max="3" width="21.140625" customWidth="1"/>
    <col min="4" max="5" width="17.42578125" bestFit="1" customWidth="1"/>
    <col min="7" max="7" width="20.28515625" customWidth="1"/>
    <col min="8" max="8" width="22.5703125" bestFit="1" customWidth="1"/>
    <col min="9" max="9" width="27.7109375" customWidth="1"/>
    <col min="10" max="10" width="21.140625" customWidth="1"/>
  </cols>
  <sheetData>
    <row r="2" spans="1:12" ht="24" x14ac:dyDescent="0.25">
      <c r="A2" s="7" t="s">
        <v>6</v>
      </c>
      <c r="B2" s="7" t="s">
        <v>152</v>
      </c>
      <c r="C2" s="7" t="s">
        <v>11</v>
      </c>
      <c r="D2" s="7" t="s">
        <v>10</v>
      </c>
      <c r="E2" s="7" t="s">
        <v>12</v>
      </c>
      <c r="F2" s="6" t="s">
        <v>112</v>
      </c>
      <c r="G2" s="7" t="s">
        <v>13</v>
      </c>
      <c r="H2" s="7" t="s">
        <v>14</v>
      </c>
      <c r="I2" s="7" t="s">
        <v>15</v>
      </c>
      <c r="J2" s="7" t="s">
        <v>16</v>
      </c>
      <c r="K2" s="6" t="s">
        <v>150</v>
      </c>
      <c r="L2" s="6" t="s">
        <v>151</v>
      </c>
    </row>
    <row r="3" spans="1:12" x14ac:dyDescent="0.25">
      <c r="A3" s="61" t="s">
        <v>113</v>
      </c>
      <c r="B3" s="31">
        <v>1594902603009.5</v>
      </c>
      <c r="C3" s="31">
        <v>0</v>
      </c>
      <c r="D3" s="31">
        <v>1594902603009.5</v>
      </c>
      <c r="E3" s="31">
        <v>1555455602897.76</v>
      </c>
      <c r="F3" s="31">
        <v>0</v>
      </c>
      <c r="G3" s="31">
        <v>39447000111.740005</v>
      </c>
      <c r="H3" s="31">
        <v>1555455602897.76</v>
      </c>
      <c r="I3" s="31">
        <v>1481635966515.76</v>
      </c>
      <c r="J3" s="31">
        <v>1420577609089.76</v>
      </c>
      <c r="K3" s="32">
        <v>0.97526682818292132</v>
      </c>
      <c r="L3" s="32">
        <v>0.92898209816699051</v>
      </c>
    </row>
    <row r="4" spans="1:12" x14ac:dyDescent="0.25">
      <c r="A4" s="61" t="s">
        <v>114</v>
      </c>
      <c r="B4" s="31">
        <v>305661668833</v>
      </c>
      <c r="C4" s="31">
        <v>0</v>
      </c>
      <c r="D4" s="31">
        <v>305661668833</v>
      </c>
      <c r="E4" s="31">
        <v>303510669001</v>
      </c>
      <c r="F4" s="31">
        <v>0</v>
      </c>
      <c r="G4" s="31">
        <v>2150999832</v>
      </c>
      <c r="H4" s="31">
        <v>303510669001</v>
      </c>
      <c r="I4" s="31">
        <v>303470546909</v>
      </c>
      <c r="J4" s="31">
        <v>295247077282</v>
      </c>
      <c r="K4" s="32">
        <v>0.99296280806091131</v>
      </c>
      <c r="L4" s="32">
        <v>0.9928315449812023</v>
      </c>
    </row>
    <row r="5" spans="1:12" x14ac:dyDescent="0.25">
      <c r="A5" s="61" t="s">
        <v>115</v>
      </c>
      <c r="B5" s="31">
        <v>148395129041</v>
      </c>
      <c r="C5" s="31">
        <v>0</v>
      </c>
      <c r="D5" s="31">
        <v>148395129041</v>
      </c>
      <c r="E5" s="31">
        <v>148018761778.47</v>
      </c>
      <c r="F5" s="31">
        <v>0</v>
      </c>
      <c r="G5" s="31">
        <v>376367262.52999926</v>
      </c>
      <c r="H5" s="31">
        <v>148018761778.47</v>
      </c>
      <c r="I5" s="31">
        <v>147998637130.86002</v>
      </c>
      <c r="J5" s="31">
        <v>147031425863.5</v>
      </c>
      <c r="K5" s="32">
        <v>0.99746374921493541</v>
      </c>
      <c r="L5" s="32">
        <v>0.99732813393066</v>
      </c>
    </row>
    <row r="6" spans="1:12" x14ac:dyDescent="0.25">
      <c r="A6" s="61" t="s">
        <v>116</v>
      </c>
      <c r="B6" s="31">
        <v>330733618044</v>
      </c>
      <c r="C6" s="31">
        <v>0</v>
      </c>
      <c r="D6" s="31">
        <v>330733618044</v>
      </c>
      <c r="E6" s="31">
        <v>327985252176.71997</v>
      </c>
      <c r="F6" s="31">
        <v>0</v>
      </c>
      <c r="G6" s="31">
        <v>2748365867.2799911</v>
      </c>
      <c r="H6" s="31">
        <v>327985252176.71997</v>
      </c>
      <c r="I6" s="31">
        <v>326026507065.71997</v>
      </c>
      <c r="J6" s="31">
        <v>319506805256.71997</v>
      </c>
      <c r="K6" s="32">
        <v>0.99169009221519655</v>
      </c>
      <c r="L6" s="32">
        <v>0.98576766702424001</v>
      </c>
    </row>
    <row r="7" spans="1:12" x14ac:dyDescent="0.25">
      <c r="A7" s="61" t="s">
        <v>117</v>
      </c>
      <c r="B7" s="31">
        <v>187088209976</v>
      </c>
      <c r="C7" s="31">
        <v>0</v>
      </c>
      <c r="D7" s="31">
        <v>187088209976</v>
      </c>
      <c r="E7" s="31">
        <v>186658020793</v>
      </c>
      <c r="F7" s="31">
        <v>0</v>
      </c>
      <c r="G7" s="31">
        <v>430189183</v>
      </c>
      <c r="H7" s="31">
        <v>186658020793</v>
      </c>
      <c r="I7" s="31">
        <v>184505958747</v>
      </c>
      <c r="J7" s="31">
        <v>180725021975</v>
      </c>
      <c r="K7" s="32">
        <v>0.99770060773442015</v>
      </c>
      <c r="L7" s="32">
        <v>0.98619768060568191</v>
      </c>
    </row>
    <row r="8" spans="1:12" x14ac:dyDescent="0.25">
      <c r="A8" s="61" t="s">
        <v>118</v>
      </c>
      <c r="B8" s="31">
        <v>84343693089</v>
      </c>
      <c r="C8" s="31">
        <v>0</v>
      </c>
      <c r="D8" s="31">
        <v>84343693089</v>
      </c>
      <c r="E8" s="31">
        <v>82813202895</v>
      </c>
      <c r="F8" s="31">
        <v>0</v>
      </c>
      <c r="G8" s="31">
        <v>1530490194</v>
      </c>
      <c r="H8" s="31">
        <v>82813202895</v>
      </c>
      <c r="I8" s="31">
        <v>81042027019</v>
      </c>
      <c r="J8" s="31">
        <v>80342192451</v>
      </c>
      <c r="K8" s="32">
        <v>0.98185412402578798</v>
      </c>
      <c r="L8" s="32">
        <v>0.96085461818092244</v>
      </c>
    </row>
    <row r="9" spans="1:12" x14ac:dyDescent="0.25">
      <c r="A9" s="61" t="s">
        <v>119</v>
      </c>
      <c r="B9" s="31">
        <v>129245196876</v>
      </c>
      <c r="C9" s="31">
        <v>0</v>
      </c>
      <c r="D9" s="31">
        <v>129245196876</v>
      </c>
      <c r="E9" s="31">
        <v>128397066909.53</v>
      </c>
      <c r="F9" s="31">
        <v>0</v>
      </c>
      <c r="G9" s="31">
        <v>848129966.47000003</v>
      </c>
      <c r="H9" s="31">
        <v>128397066909.53</v>
      </c>
      <c r="I9" s="31">
        <v>128334929942.53</v>
      </c>
      <c r="J9" s="31">
        <v>125984449454.14</v>
      </c>
      <c r="K9" s="32">
        <v>0.99343782216306487</v>
      </c>
      <c r="L9" s="32">
        <v>0.992957054068761</v>
      </c>
    </row>
    <row r="10" spans="1:12" x14ac:dyDescent="0.25">
      <c r="A10" s="61" t="s">
        <v>120</v>
      </c>
      <c r="B10" s="31">
        <v>46993880140</v>
      </c>
      <c r="C10" s="31">
        <v>0</v>
      </c>
      <c r="D10" s="31">
        <v>46993880140</v>
      </c>
      <c r="E10" s="31">
        <v>46934695071.279999</v>
      </c>
      <c r="F10" s="31">
        <v>0</v>
      </c>
      <c r="G10" s="31">
        <v>59185068.719999999</v>
      </c>
      <c r="H10" s="31">
        <v>46934695071.279999</v>
      </c>
      <c r="I10" s="31">
        <v>46934695071.279999</v>
      </c>
      <c r="J10" s="31">
        <v>46603846966.279999</v>
      </c>
      <c r="K10" s="32">
        <v>0.99874057922981285</v>
      </c>
      <c r="L10" s="32">
        <v>0.99874057922981285</v>
      </c>
    </row>
    <row r="11" spans="1:12" x14ac:dyDescent="0.25">
      <c r="A11" s="61" t="s">
        <v>121</v>
      </c>
      <c r="B11" s="31">
        <v>176684493895</v>
      </c>
      <c r="C11" s="31">
        <v>0</v>
      </c>
      <c r="D11" s="31">
        <v>176684493895</v>
      </c>
      <c r="E11" s="31">
        <v>176113278663</v>
      </c>
      <c r="F11" s="31">
        <v>0</v>
      </c>
      <c r="G11" s="31">
        <v>571215232</v>
      </c>
      <c r="H11" s="31">
        <v>176113278663</v>
      </c>
      <c r="I11" s="31">
        <v>176113278663</v>
      </c>
      <c r="J11" s="31">
        <v>174416105829</v>
      </c>
      <c r="K11" s="32">
        <v>0.99676703246896436</v>
      </c>
      <c r="L11" s="32">
        <v>0.99676703246896436</v>
      </c>
    </row>
    <row r="12" spans="1:12" x14ac:dyDescent="0.25">
      <c r="A12" s="61" t="s">
        <v>122</v>
      </c>
      <c r="B12" s="31">
        <v>131790007624</v>
      </c>
      <c r="C12" s="31">
        <v>0</v>
      </c>
      <c r="D12" s="31">
        <v>131790007624</v>
      </c>
      <c r="E12" s="31">
        <v>131578365029</v>
      </c>
      <c r="F12" s="31">
        <v>0</v>
      </c>
      <c r="G12" s="31">
        <v>211642595</v>
      </c>
      <c r="H12" s="31">
        <v>131578365029</v>
      </c>
      <c r="I12" s="31">
        <v>131510501507</v>
      </c>
      <c r="J12" s="31">
        <v>131139237402</v>
      </c>
      <c r="K12" s="32">
        <v>0.99839409224708586</v>
      </c>
      <c r="L12" s="32">
        <v>0.99787915546831563</v>
      </c>
    </row>
    <row r="13" spans="1:12" x14ac:dyDescent="0.25">
      <c r="A13" s="61" t="s">
        <v>123</v>
      </c>
      <c r="B13" s="31">
        <v>192347551818</v>
      </c>
      <c r="C13" s="31">
        <v>0</v>
      </c>
      <c r="D13" s="31">
        <v>192347551818</v>
      </c>
      <c r="E13" s="31">
        <v>191721519593.83002</v>
      </c>
      <c r="F13" s="31">
        <v>0</v>
      </c>
      <c r="G13" s="31">
        <v>626032224.16999996</v>
      </c>
      <c r="H13" s="31">
        <v>191721519593.83002</v>
      </c>
      <c r="I13" s="31">
        <v>191718710589.83002</v>
      </c>
      <c r="J13" s="31">
        <v>190929755888.72</v>
      </c>
      <c r="K13" s="32">
        <v>0.996745307032749</v>
      </c>
      <c r="L13" s="32">
        <v>0.99673070323886948</v>
      </c>
    </row>
    <row r="14" spans="1:12" x14ac:dyDescent="0.25">
      <c r="A14" s="61" t="s">
        <v>124</v>
      </c>
      <c r="B14" s="31">
        <v>139183630525</v>
      </c>
      <c r="C14" s="31">
        <v>0</v>
      </c>
      <c r="D14" s="31">
        <v>139183630525</v>
      </c>
      <c r="E14" s="31">
        <v>134833756053.53</v>
      </c>
      <c r="F14" s="31">
        <v>3412914</v>
      </c>
      <c r="G14" s="31">
        <v>4349874471.4699984</v>
      </c>
      <c r="H14" s="31">
        <v>134830343139.53</v>
      </c>
      <c r="I14" s="31">
        <v>133247685251.53</v>
      </c>
      <c r="J14" s="31">
        <v>131539881348.53</v>
      </c>
      <c r="K14" s="32">
        <v>0.96872270561524065</v>
      </c>
      <c r="L14" s="32">
        <v>0.95735169968566247</v>
      </c>
    </row>
    <row r="15" spans="1:12" x14ac:dyDescent="0.25">
      <c r="A15" s="61" t="s">
        <v>125</v>
      </c>
      <c r="B15" s="31">
        <v>114128684871</v>
      </c>
      <c r="C15" s="31">
        <v>0</v>
      </c>
      <c r="D15" s="31">
        <v>114128684871</v>
      </c>
      <c r="E15" s="31">
        <v>112829445264</v>
      </c>
      <c r="F15" s="31">
        <v>0</v>
      </c>
      <c r="G15" s="31">
        <v>1299239607</v>
      </c>
      <c r="H15" s="31">
        <v>112829445264</v>
      </c>
      <c r="I15" s="31">
        <v>112829445264</v>
      </c>
      <c r="J15" s="31">
        <v>111896322394</v>
      </c>
      <c r="K15" s="32">
        <v>0.98861601175490166</v>
      </c>
      <c r="L15" s="32">
        <v>0.98861601175490166</v>
      </c>
    </row>
    <row r="16" spans="1:12" x14ac:dyDescent="0.25">
      <c r="A16" s="61" t="s">
        <v>126</v>
      </c>
      <c r="B16" s="31">
        <v>108995551306</v>
      </c>
      <c r="C16" s="31">
        <v>0</v>
      </c>
      <c r="D16" s="31">
        <v>108995551306</v>
      </c>
      <c r="E16" s="31">
        <v>108516515930.19</v>
      </c>
      <c r="F16" s="31">
        <v>0</v>
      </c>
      <c r="G16" s="31">
        <v>479035375.81</v>
      </c>
      <c r="H16" s="31">
        <v>108516515930.19</v>
      </c>
      <c r="I16" s="31">
        <v>108516515930.19</v>
      </c>
      <c r="J16" s="31">
        <v>107610671794.69</v>
      </c>
      <c r="K16" s="32">
        <v>0.99560500066222768</v>
      </c>
      <c r="L16" s="32">
        <v>0.99560500066222768</v>
      </c>
    </row>
    <row r="17" spans="1:12" x14ac:dyDescent="0.25">
      <c r="A17" s="61" t="s">
        <v>127</v>
      </c>
      <c r="B17" s="31">
        <v>160298695154.5</v>
      </c>
      <c r="C17" s="31">
        <v>0</v>
      </c>
      <c r="D17" s="31">
        <v>160298695154.5</v>
      </c>
      <c r="E17" s="31">
        <v>157470525781.35001</v>
      </c>
      <c r="F17" s="31">
        <v>135173</v>
      </c>
      <c r="G17" s="31">
        <v>2828169373.1500001</v>
      </c>
      <c r="H17" s="31">
        <v>157470390608.35001</v>
      </c>
      <c r="I17" s="31">
        <v>157349916608.35001</v>
      </c>
      <c r="J17" s="31">
        <v>152377076721.35001</v>
      </c>
      <c r="K17" s="32">
        <v>0.98235603512914438</v>
      </c>
      <c r="L17" s="32">
        <v>0.98160447567394182</v>
      </c>
    </row>
    <row r="18" spans="1:12" x14ac:dyDescent="0.25">
      <c r="A18" s="61" t="s">
        <v>128</v>
      </c>
      <c r="B18" s="31">
        <v>148024724508</v>
      </c>
      <c r="C18" s="31">
        <v>0</v>
      </c>
      <c r="D18" s="31">
        <v>148024724508</v>
      </c>
      <c r="E18" s="31">
        <v>147489795389.29999</v>
      </c>
      <c r="F18" s="31">
        <v>0</v>
      </c>
      <c r="G18" s="31">
        <v>534929118.70000011</v>
      </c>
      <c r="H18" s="31">
        <v>147489795389.29999</v>
      </c>
      <c r="I18" s="31">
        <v>147121979766.38</v>
      </c>
      <c r="J18" s="31">
        <v>146212921693.44998</v>
      </c>
      <c r="K18" s="32">
        <v>0.99638621777221348</v>
      </c>
      <c r="L18" s="32">
        <v>0.99390139218552498</v>
      </c>
    </row>
    <row r="19" spans="1:12" x14ac:dyDescent="0.25">
      <c r="A19" s="61" t="s">
        <v>129</v>
      </c>
      <c r="B19" s="31">
        <v>66453768862.5</v>
      </c>
      <c r="C19" s="31">
        <v>0</v>
      </c>
      <c r="D19" s="31">
        <v>66453768862.5</v>
      </c>
      <c r="E19" s="31">
        <v>65790189929.139999</v>
      </c>
      <c r="F19" s="31">
        <v>0</v>
      </c>
      <c r="G19" s="31">
        <v>663578933.36000001</v>
      </c>
      <c r="H19" s="31">
        <v>65790189929.139999</v>
      </c>
      <c r="I19" s="31">
        <v>65666391130.139999</v>
      </c>
      <c r="J19" s="31">
        <v>64705224847.779999</v>
      </c>
      <c r="K19" s="32">
        <v>0.99001442740240941</v>
      </c>
      <c r="L19" s="32">
        <v>0.98815149620800036</v>
      </c>
    </row>
    <row r="20" spans="1:12" x14ac:dyDescent="0.25">
      <c r="A20" s="61" t="s">
        <v>130</v>
      </c>
      <c r="B20" s="31">
        <v>173959503288</v>
      </c>
      <c r="C20" s="31">
        <v>0</v>
      </c>
      <c r="D20" s="31">
        <v>173959503288</v>
      </c>
      <c r="E20" s="31">
        <v>172366170144.79001</v>
      </c>
      <c r="F20" s="31">
        <v>0</v>
      </c>
      <c r="G20" s="31">
        <v>1593333143.21</v>
      </c>
      <c r="H20" s="31">
        <v>172366170144.79001</v>
      </c>
      <c r="I20" s="31">
        <v>171163167360.79001</v>
      </c>
      <c r="J20" s="31">
        <v>169666385883.79001</v>
      </c>
      <c r="K20" s="32">
        <v>0.99084078125601371</v>
      </c>
      <c r="L20" s="32">
        <v>0.98392536265994912</v>
      </c>
    </row>
    <row r="21" spans="1:12" ht="21" x14ac:dyDescent="0.25">
      <c r="A21" s="61" t="s">
        <v>131</v>
      </c>
      <c r="B21" s="31">
        <v>100889784788</v>
      </c>
      <c r="C21" s="31">
        <v>0</v>
      </c>
      <c r="D21" s="31">
        <v>100889784788</v>
      </c>
      <c r="E21" s="31">
        <v>100514999419.77</v>
      </c>
      <c r="F21" s="31">
        <v>0</v>
      </c>
      <c r="G21" s="31">
        <v>374785368.23000014</v>
      </c>
      <c r="H21" s="31">
        <v>100514999419.77</v>
      </c>
      <c r="I21" s="31">
        <v>100158638285.77</v>
      </c>
      <c r="J21" s="31">
        <v>99718685094.470001</v>
      </c>
      <c r="K21" s="32">
        <v>0.99628520004262544</v>
      </c>
      <c r="L21" s="32">
        <v>0.9927530175253485</v>
      </c>
    </row>
    <row r="22" spans="1:12" x14ac:dyDescent="0.25">
      <c r="A22" s="61" t="s">
        <v>132</v>
      </c>
      <c r="B22" s="31">
        <v>50875618928</v>
      </c>
      <c r="C22" s="31">
        <v>0</v>
      </c>
      <c r="D22" s="31">
        <v>50875618928</v>
      </c>
      <c r="E22" s="31">
        <v>50623194231</v>
      </c>
      <c r="F22" s="31">
        <v>0</v>
      </c>
      <c r="G22" s="31">
        <v>252424697</v>
      </c>
      <c r="H22" s="31">
        <v>50623194231</v>
      </c>
      <c r="I22" s="31">
        <v>50607853182</v>
      </c>
      <c r="J22" s="31">
        <v>49350020024</v>
      </c>
      <c r="K22" s="32">
        <v>0.9950383955553006</v>
      </c>
      <c r="L22" s="32">
        <v>0.99473685526304956</v>
      </c>
    </row>
    <row r="23" spans="1:12" x14ac:dyDescent="0.25">
      <c r="A23" s="61" t="s">
        <v>133</v>
      </c>
      <c r="B23" s="31">
        <v>70230583386</v>
      </c>
      <c r="C23" s="31">
        <v>0</v>
      </c>
      <c r="D23" s="31">
        <v>70230583386</v>
      </c>
      <c r="E23" s="31">
        <v>69115695980</v>
      </c>
      <c r="F23" s="31">
        <v>0</v>
      </c>
      <c r="G23" s="31">
        <v>1114887406</v>
      </c>
      <c r="H23" s="31">
        <v>69115695980</v>
      </c>
      <c r="I23" s="31">
        <v>69069010763</v>
      </c>
      <c r="J23" s="31">
        <v>68018115093</v>
      </c>
      <c r="K23" s="32">
        <v>0.98412532899132599</v>
      </c>
      <c r="L23" s="32">
        <v>0.98346058701213135</v>
      </c>
    </row>
    <row r="24" spans="1:12" x14ac:dyDescent="0.25">
      <c r="A24" s="61" t="s">
        <v>134</v>
      </c>
      <c r="B24" s="31">
        <v>138586032185</v>
      </c>
      <c r="C24" s="31">
        <v>0</v>
      </c>
      <c r="D24" s="31">
        <v>138586032185</v>
      </c>
      <c r="E24" s="31">
        <v>136418871055.35999</v>
      </c>
      <c r="F24" s="31">
        <v>0</v>
      </c>
      <c r="G24" s="31">
        <v>2167161129.6400003</v>
      </c>
      <c r="H24" s="31">
        <v>136418871055.35999</v>
      </c>
      <c r="I24" s="31">
        <v>136376043181.35999</v>
      </c>
      <c r="J24" s="31">
        <v>134570214820.35999</v>
      </c>
      <c r="K24" s="32">
        <v>0.9843623408833363</v>
      </c>
      <c r="L24" s="32">
        <v>0.98405330631957288</v>
      </c>
    </row>
    <row r="25" spans="1:12" x14ac:dyDescent="0.25">
      <c r="A25" s="61" t="s">
        <v>135</v>
      </c>
      <c r="B25" s="31">
        <v>104250464183</v>
      </c>
      <c r="C25" s="31">
        <v>0</v>
      </c>
      <c r="D25" s="31">
        <v>104250464183</v>
      </c>
      <c r="E25" s="31">
        <v>103999715918</v>
      </c>
      <c r="F25" s="31">
        <v>0</v>
      </c>
      <c r="G25" s="31">
        <v>250748265</v>
      </c>
      <c r="H25" s="31">
        <v>103999715918</v>
      </c>
      <c r="I25" s="31">
        <v>103793732377.73999</v>
      </c>
      <c r="J25" s="31">
        <v>103282868765.73999</v>
      </c>
      <c r="K25" s="32">
        <v>0.99759475157290578</v>
      </c>
      <c r="L25" s="32">
        <v>0.99561889907311807</v>
      </c>
    </row>
    <row r="26" spans="1:12" x14ac:dyDescent="0.25">
      <c r="A26" s="61" t="s">
        <v>136</v>
      </c>
      <c r="B26" s="31">
        <v>130996140292</v>
      </c>
      <c r="C26" s="31">
        <v>0</v>
      </c>
      <c r="D26" s="31">
        <v>130996140292</v>
      </c>
      <c r="E26" s="31">
        <v>129644329771.53999</v>
      </c>
      <c r="F26" s="31">
        <v>0</v>
      </c>
      <c r="G26" s="31">
        <v>1351810520.46</v>
      </c>
      <c r="H26" s="31">
        <v>129644329771.53999</v>
      </c>
      <c r="I26" s="31">
        <v>129305517691.53999</v>
      </c>
      <c r="J26" s="31">
        <v>127533559637.53999</v>
      </c>
      <c r="K26" s="32">
        <v>0.98968053167485148</v>
      </c>
      <c r="L26" s="32">
        <v>0.98709410371411332</v>
      </c>
    </row>
    <row r="27" spans="1:12" x14ac:dyDescent="0.25">
      <c r="A27" s="61" t="s">
        <v>137</v>
      </c>
      <c r="B27" s="31">
        <v>295965231777</v>
      </c>
      <c r="C27" s="31">
        <v>0</v>
      </c>
      <c r="D27" s="31">
        <v>295965231777</v>
      </c>
      <c r="E27" s="31">
        <v>294803575054.40002</v>
      </c>
      <c r="F27" s="31">
        <v>0</v>
      </c>
      <c r="G27" s="31">
        <v>1161656722.5999999</v>
      </c>
      <c r="H27" s="31">
        <v>294803575054.40002</v>
      </c>
      <c r="I27" s="31">
        <v>292425114838.83002</v>
      </c>
      <c r="J27" s="31">
        <v>281579238717.76001</v>
      </c>
      <c r="K27" s="32">
        <v>0.99607502301663853</v>
      </c>
      <c r="L27" s="32">
        <v>0.98803874050706963</v>
      </c>
    </row>
    <row r="28" spans="1:12" x14ac:dyDescent="0.25">
      <c r="A28" s="61" t="s">
        <v>138</v>
      </c>
      <c r="B28" s="31">
        <v>33079638764</v>
      </c>
      <c r="C28" s="31">
        <v>0</v>
      </c>
      <c r="D28" s="31">
        <v>33079638764</v>
      </c>
      <c r="E28" s="31">
        <v>32893697168.810001</v>
      </c>
      <c r="F28" s="31">
        <v>0</v>
      </c>
      <c r="G28" s="31">
        <v>185941595.19</v>
      </c>
      <c r="H28" s="31">
        <v>32893697168.810001</v>
      </c>
      <c r="I28" s="31">
        <v>32893697168.810001</v>
      </c>
      <c r="J28" s="31">
        <v>32360299555.41</v>
      </c>
      <c r="K28" s="32">
        <v>0.9943789714114909</v>
      </c>
      <c r="L28" s="32">
        <v>0.9943789714114909</v>
      </c>
    </row>
    <row r="29" spans="1:12" x14ac:dyDescent="0.25">
      <c r="A29" s="61" t="s">
        <v>139</v>
      </c>
      <c r="B29" s="31">
        <v>32711988414</v>
      </c>
      <c r="C29" s="31">
        <v>0</v>
      </c>
      <c r="D29" s="31">
        <v>32711988414</v>
      </c>
      <c r="E29" s="31">
        <v>32518009079</v>
      </c>
      <c r="F29" s="31">
        <v>0</v>
      </c>
      <c r="G29" s="31">
        <v>193979335</v>
      </c>
      <c r="H29" s="31">
        <v>32518009079</v>
      </c>
      <c r="I29" s="31">
        <v>32477274826</v>
      </c>
      <c r="J29" s="31">
        <v>31903117131</v>
      </c>
      <c r="K29" s="32">
        <v>0.99407008425947652</v>
      </c>
      <c r="L29" s="32">
        <v>0.9928248449764201</v>
      </c>
    </row>
    <row r="30" spans="1:12" x14ac:dyDescent="0.25">
      <c r="A30" s="61" t="s">
        <v>140</v>
      </c>
      <c r="B30" s="31">
        <v>37474003999</v>
      </c>
      <c r="C30" s="31">
        <v>0</v>
      </c>
      <c r="D30" s="31">
        <v>37474003999</v>
      </c>
      <c r="E30" s="31">
        <v>37339377371.660004</v>
      </c>
      <c r="F30" s="31">
        <v>0</v>
      </c>
      <c r="G30" s="31">
        <v>134626627.33999991</v>
      </c>
      <c r="H30" s="31">
        <v>37339377371.660004</v>
      </c>
      <c r="I30" s="31">
        <v>37326217378.660004</v>
      </c>
      <c r="J30" s="31">
        <v>36752652964.660004</v>
      </c>
      <c r="K30" s="32">
        <v>0.99640746616391485</v>
      </c>
      <c r="L30" s="32">
        <v>0.99605628957226078</v>
      </c>
    </row>
    <row r="31" spans="1:12" x14ac:dyDescent="0.25">
      <c r="A31" s="61" t="s">
        <v>141</v>
      </c>
      <c r="B31" s="31">
        <v>9963913790</v>
      </c>
      <c r="C31" s="31">
        <v>0</v>
      </c>
      <c r="D31" s="31">
        <v>9963913790</v>
      </c>
      <c r="E31" s="31">
        <v>9866891294.9300003</v>
      </c>
      <c r="F31" s="31">
        <v>0</v>
      </c>
      <c r="G31" s="31">
        <v>97022495.069999993</v>
      </c>
      <c r="H31" s="31">
        <v>9866891294.9300003</v>
      </c>
      <c r="I31" s="31">
        <v>9866891294.9300003</v>
      </c>
      <c r="J31" s="31">
        <v>9741284632.9300003</v>
      </c>
      <c r="K31" s="32">
        <v>0.99026261194999765</v>
      </c>
      <c r="L31" s="32">
        <v>0.99026261194999765</v>
      </c>
    </row>
    <row r="32" spans="1:12" x14ac:dyDescent="0.25">
      <c r="A32" s="61" t="s">
        <v>142</v>
      </c>
      <c r="B32" s="31">
        <v>15206752526</v>
      </c>
      <c r="C32" s="31">
        <v>0</v>
      </c>
      <c r="D32" s="31">
        <v>15206752526</v>
      </c>
      <c r="E32" s="31">
        <v>15053042288</v>
      </c>
      <c r="F32" s="31">
        <v>0</v>
      </c>
      <c r="G32" s="31">
        <v>153710238</v>
      </c>
      <c r="H32" s="31">
        <v>15053042288</v>
      </c>
      <c r="I32" s="31">
        <v>15053042288</v>
      </c>
      <c r="J32" s="31">
        <v>14751592375</v>
      </c>
      <c r="K32" s="32">
        <v>0.98989197478309776</v>
      </c>
      <c r="L32" s="32">
        <v>0.98989197478309776</v>
      </c>
    </row>
    <row r="33" spans="1:12" x14ac:dyDescent="0.25">
      <c r="A33" s="61" t="s">
        <v>143</v>
      </c>
      <c r="B33" s="31">
        <v>6784915922</v>
      </c>
      <c r="C33" s="31">
        <v>0</v>
      </c>
      <c r="D33" s="31">
        <v>6784915922</v>
      </c>
      <c r="E33" s="31">
        <v>6270274832</v>
      </c>
      <c r="F33" s="31">
        <v>0</v>
      </c>
      <c r="G33" s="31">
        <v>514641090</v>
      </c>
      <c r="H33" s="31">
        <v>6270274832</v>
      </c>
      <c r="I33" s="31">
        <v>6210605127</v>
      </c>
      <c r="J33" s="31">
        <v>6107278138</v>
      </c>
      <c r="K33" s="32">
        <v>0.92414923104186408</v>
      </c>
      <c r="L33" s="32">
        <v>0.91535476613088085</v>
      </c>
    </row>
    <row r="34" spans="1:12" x14ac:dyDescent="0.25">
      <c r="A34" s="61" t="s">
        <v>144</v>
      </c>
      <c r="B34" s="31">
        <v>14292109161</v>
      </c>
      <c r="C34" s="31">
        <v>0</v>
      </c>
      <c r="D34" s="31">
        <v>14292109161</v>
      </c>
      <c r="E34" s="31">
        <v>13958588961.9</v>
      </c>
      <c r="F34" s="31">
        <v>1.1999994516372681E-2</v>
      </c>
      <c r="G34" s="31">
        <v>333520199.10000002</v>
      </c>
      <c r="H34" s="31">
        <v>13958588961.888</v>
      </c>
      <c r="I34" s="31">
        <v>13775003364.879999</v>
      </c>
      <c r="J34" s="31">
        <v>13575294681.879999</v>
      </c>
      <c r="K34" s="32">
        <v>0.97666403220442077</v>
      </c>
      <c r="L34" s="32">
        <v>0.96381879047418217</v>
      </c>
    </row>
    <row r="35" spans="1:12" x14ac:dyDescent="0.25">
      <c r="A35" s="61" t="s">
        <v>145</v>
      </c>
      <c r="B35" s="31">
        <v>6120753382</v>
      </c>
      <c r="C35" s="31">
        <v>0</v>
      </c>
      <c r="D35" s="31">
        <v>6120753382</v>
      </c>
      <c r="E35" s="31">
        <v>6060741608</v>
      </c>
      <c r="F35" s="31">
        <v>0</v>
      </c>
      <c r="G35" s="31">
        <v>60011774</v>
      </c>
      <c r="H35" s="31">
        <v>6060741608</v>
      </c>
      <c r="I35" s="31">
        <v>6060741608</v>
      </c>
      <c r="J35" s="31">
        <v>5671762842</v>
      </c>
      <c r="K35" s="32">
        <v>0.99019536154217824</v>
      </c>
      <c r="L35" s="32">
        <v>0.99019536154217824</v>
      </c>
    </row>
    <row r="36" spans="1:12" x14ac:dyDescent="0.25">
      <c r="A36" s="61" t="s">
        <v>146</v>
      </c>
      <c r="B36" s="31">
        <v>7027935929</v>
      </c>
      <c r="C36" s="31">
        <v>0</v>
      </c>
      <c r="D36" s="31">
        <v>7027935929</v>
      </c>
      <c r="E36" s="31">
        <v>6858443808.5200005</v>
      </c>
      <c r="F36" s="31">
        <v>0</v>
      </c>
      <c r="G36" s="31">
        <v>169492120.47999996</v>
      </c>
      <c r="H36" s="31">
        <v>6858443808.5200005</v>
      </c>
      <c r="I36" s="31">
        <v>6840694808.5200005</v>
      </c>
      <c r="J36" s="31">
        <v>6714895326.5200005</v>
      </c>
      <c r="K36" s="32">
        <v>0.97588308684195468</v>
      </c>
      <c r="L36" s="32">
        <v>0.97335759426784618</v>
      </c>
    </row>
    <row r="37" spans="1:12" x14ac:dyDescent="0.25">
      <c r="A37" s="62" t="s">
        <v>147</v>
      </c>
      <c r="B37" s="31">
        <v>5293686478286.5</v>
      </c>
      <c r="C37" s="31">
        <v>0</v>
      </c>
      <c r="D37" s="31">
        <v>5293686478286.5</v>
      </c>
      <c r="E37" s="31">
        <v>5224422281143.7803</v>
      </c>
      <c r="F37" s="31">
        <v>3548087.0119999945</v>
      </c>
      <c r="G37" s="31">
        <v>69264197142.719986</v>
      </c>
      <c r="H37" s="31">
        <v>5224418733056.7676</v>
      </c>
      <c r="I37" s="31">
        <v>5137426938657.3984</v>
      </c>
      <c r="J37" s="31">
        <v>5018142891941.9795</v>
      </c>
      <c r="K37" s="32">
        <v>0.98691502688837862</v>
      </c>
      <c r="L37" s="32">
        <v>0.97048190513925547</v>
      </c>
    </row>
    <row r="38" spans="1:12" x14ac:dyDescent="0.25">
      <c r="A38" s="63" t="s">
        <v>148</v>
      </c>
      <c r="B38" s="36">
        <v>9928316441.5</v>
      </c>
      <c r="C38" s="36">
        <v>1000000000</v>
      </c>
      <c r="D38" s="36">
        <v>8928316441.5</v>
      </c>
      <c r="E38" s="36">
        <v>0</v>
      </c>
      <c r="F38" s="36">
        <v>0</v>
      </c>
      <c r="G38" s="36">
        <v>8928316441.5</v>
      </c>
      <c r="H38" s="36">
        <v>0</v>
      </c>
      <c r="I38" s="36">
        <v>0</v>
      </c>
      <c r="J38" s="36">
        <v>0</v>
      </c>
      <c r="K38" s="37"/>
      <c r="L38" s="37"/>
    </row>
    <row r="39" spans="1:12" x14ac:dyDescent="0.25">
      <c r="A39" s="62" t="s">
        <v>149</v>
      </c>
      <c r="B39" s="31">
        <v>5303614794728</v>
      </c>
      <c r="C39" s="31">
        <v>1000000000</v>
      </c>
      <c r="D39" s="31">
        <v>5302614794728</v>
      </c>
      <c r="E39" s="31">
        <v>5224422281143.7803</v>
      </c>
      <c r="F39" s="31">
        <v>3548087.0119999945</v>
      </c>
      <c r="G39" s="31">
        <v>78192513584.219986</v>
      </c>
      <c r="H39" s="31">
        <v>5224418733056.7676</v>
      </c>
      <c r="I39" s="31">
        <v>5137426938657.3984</v>
      </c>
      <c r="J39" s="31">
        <v>5018142891941.9795</v>
      </c>
      <c r="K39" s="32">
        <v>0.98506753134674174</v>
      </c>
      <c r="L39" s="32">
        <v>0.96866517224520177</v>
      </c>
    </row>
    <row r="41" spans="1:12" x14ac:dyDescent="0.25">
      <c r="H41" s="64"/>
      <c r="I41" s="64"/>
    </row>
    <row r="45" spans="1:12" x14ac:dyDescent="0.25">
      <c r="B4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DECRETO TOTAL</vt:lpstr>
      <vt:lpstr>Hoja1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Saray de Lima</dc:creator>
  <cp:lastModifiedBy>Cristina Mahecha Parra</cp:lastModifiedBy>
  <cp:lastPrinted>2016-01-25T13:11:12Z</cp:lastPrinted>
  <dcterms:created xsi:type="dcterms:W3CDTF">2016-01-01T01:17:37Z</dcterms:created>
  <dcterms:modified xsi:type="dcterms:W3CDTF">2016-03-14T18:57:55Z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