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5456" windowHeight="7908" tabRatio="774" activeTab="1"/>
  </bookViews>
  <sheets>
    <sheet name="INFO GENERAL Y FINANCIERA" sheetId="2" r:id="rId1"/>
    <sheet name="OP LOGISTICA" sheetId="5" r:id="rId2"/>
    <sheet name="POLIZAS" sheetId="3" r:id="rId3"/>
    <sheet name="INFO EXPERIENCIA" sheetId="4"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'OP LOGISTICA'!$B:$Z</definedName>
    <definedName name="x">[2]lista!$A$11:$A$13</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Q33" i="5"/>
  <c r="AQ34"/>
  <c r="BB34" s="1"/>
  <c r="AQ35"/>
  <c r="BB35" s="1"/>
  <c r="AP33"/>
  <c r="AO33"/>
  <c r="AO34"/>
  <c r="AZ34" s="1"/>
  <c r="AO35"/>
  <c r="AZ35" s="1"/>
  <c r="AO37"/>
  <c r="AO38"/>
  <c r="AZ38" s="1"/>
  <c r="AO39"/>
  <c r="AZ39" s="1"/>
  <c r="AO41"/>
  <c r="AO43" s="1"/>
  <c r="AO42"/>
  <c r="AZ42" s="1"/>
  <c r="AO44"/>
  <c r="AZ44" s="1"/>
  <c r="AO45"/>
  <c r="AZ45" s="1"/>
  <c r="AO46"/>
  <c r="AZ46" s="1"/>
  <c r="AO47"/>
  <c r="AZ47" s="1"/>
  <c r="AO48"/>
  <c r="AZ48" s="1"/>
  <c r="AO49"/>
  <c r="AZ49" s="1"/>
  <c r="AO50"/>
  <c r="AZ50" s="1"/>
  <c r="AO52"/>
  <c r="AZ52" s="1"/>
  <c r="AO53"/>
  <c r="AZ53" s="1"/>
  <c r="AO54"/>
  <c r="AZ54" s="1"/>
  <c r="AO55"/>
  <c r="AZ55" s="1"/>
  <c r="AO57"/>
  <c r="AZ57" s="1"/>
  <c r="AO58"/>
  <c r="AZ58" s="1"/>
  <c r="AO59"/>
  <c r="AO61"/>
  <c r="AZ61" s="1"/>
  <c r="AO62"/>
  <c r="AZ62" s="1"/>
  <c r="AO63"/>
  <c r="AZ63" s="1"/>
  <c r="AO64"/>
  <c r="AZ64" s="1"/>
  <c r="AO65"/>
  <c r="AZ65" s="1"/>
  <c r="AO66"/>
  <c r="AZ66" s="1"/>
  <c r="AO68"/>
  <c r="AZ68" s="1"/>
  <c r="AO69"/>
  <c r="AO70"/>
  <c r="AZ70" s="1"/>
  <c r="AO71"/>
  <c r="AZ71" s="1"/>
  <c r="AN71"/>
  <c r="AY71" s="1"/>
  <c r="AN70"/>
  <c r="AY70" s="1"/>
  <c r="AN69"/>
  <c r="AY69" s="1"/>
  <c r="AN68"/>
  <c r="AN66"/>
  <c r="AY66" s="1"/>
  <c r="AN65"/>
  <c r="AN64"/>
  <c r="AY64" s="1"/>
  <c r="AN63"/>
  <c r="AY63" s="1"/>
  <c r="AN62"/>
  <c r="AY62" s="1"/>
  <c r="AN61"/>
  <c r="AY61" s="1"/>
  <c r="AN59"/>
  <c r="AY59" s="1"/>
  <c r="AN58"/>
  <c r="AY58" s="1"/>
  <c r="AN57"/>
  <c r="AN60" s="1"/>
  <c r="AN55"/>
  <c r="AY55" s="1"/>
  <c r="AN54"/>
  <c r="AY54" s="1"/>
  <c r="AN53"/>
  <c r="AY53" s="1"/>
  <c r="AN52"/>
  <c r="AN56" s="1"/>
  <c r="AN50"/>
  <c r="AY50" s="1"/>
  <c r="AN49"/>
  <c r="AY49" s="1"/>
  <c r="AN48"/>
  <c r="AY48" s="1"/>
  <c r="AN47"/>
  <c r="AY47" s="1"/>
  <c r="AN46"/>
  <c r="AY46" s="1"/>
  <c r="AN45"/>
  <c r="AY45" s="1"/>
  <c r="AN44"/>
  <c r="AN42"/>
  <c r="AY42" s="1"/>
  <c r="AN41"/>
  <c r="AN39"/>
  <c r="AY39" s="1"/>
  <c r="AN38"/>
  <c r="AY38" s="1"/>
  <c r="AN37"/>
  <c r="AN40" s="1"/>
  <c r="AN35"/>
  <c r="AY35" s="1"/>
  <c r="AN34"/>
  <c r="AY34" s="1"/>
  <c r="AN33"/>
  <c r="AY33" s="1"/>
  <c r="AM71"/>
  <c r="AX71" s="1"/>
  <c r="AM70"/>
  <c r="AX70" s="1"/>
  <c r="AM69"/>
  <c r="AX69" s="1"/>
  <c r="AM68"/>
  <c r="AM72" s="1"/>
  <c r="AM66"/>
  <c r="AX66" s="1"/>
  <c r="AM65"/>
  <c r="AX65" s="1"/>
  <c r="AM64"/>
  <c r="AX64" s="1"/>
  <c r="AM63"/>
  <c r="AX63" s="1"/>
  <c r="AM62"/>
  <c r="AX62" s="1"/>
  <c r="AM61"/>
  <c r="AM67" s="1"/>
  <c r="AM59"/>
  <c r="AX59" s="1"/>
  <c r="AM58"/>
  <c r="AM60" s="1"/>
  <c r="AM57"/>
  <c r="AX57" s="1"/>
  <c r="AM55"/>
  <c r="AM54"/>
  <c r="AX54" s="1"/>
  <c r="AM53"/>
  <c r="AX53" s="1"/>
  <c r="AM52"/>
  <c r="AX52" s="1"/>
  <c r="AM50"/>
  <c r="AX50" s="1"/>
  <c r="AM49"/>
  <c r="AX49" s="1"/>
  <c r="AM48"/>
  <c r="AX48" s="1"/>
  <c r="AM47"/>
  <c r="AX47" s="1"/>
  <c r="AM46"/>
  <c r="AM45"/>
  <c r="AX45" s="1"/>
  <c r="AM44"/>
  <c r="AX44" s="1"/>
  <c r="AM42"/>
  <c r="AX42" s="1"/>
  <c r="AM41"/>
  <c r="AM43" s="1"/>
  <c r="AM39"/>
  <c r="AX39" s="1"/>
  <c r="AM38"/>
  <c r="AX38" s="1"/>
  <c r="AM37"/>
  <c r="AM35"/>
  <c r="AX35" s="1"/>
  <c r="AM34"/>
  <c r="AX34" s="1"/>
  <c r="AM33"/>
  <c r="AM36" s="1"/>
  <c r="AL33"/>
  <c r="AL34"/>
  <c r="AW34" s="1"/>
  <c r="AL35"/>
  <c r="AW35" s="1"/>
  <c r="AL37"/>
  <c r="AL38"/>
  <c r="AW38" s="1"/>
  <c r="AL39"/>
  <c r="AW39" s="1"/>
  <c r="AL41"/>
  <c r="AL42"/>
  <c r="AW42" s="1"/>
  <c r="AL44"/>
  <c r="AL45"/>
  <c r="AW45" s="1"/>
  <c r="AL46"/>
  <c r="AW46" s="1"/>
  <c r="AL47"/>
  <c r="AW47" s="1"/>
  <c r="AL48"/>
  <c r="AW48" s="1"/>
  <c r="AL49"/>
  <c r="AW49" s="1"/>
  <c r="AL50"/>
  <c r="AW50" s="1"/>
  <c r="AL52"/>
  <c r="AL53"/>
  <c r="AW53" s="1"/>
  <c r="AL54"/>
  <c r="AW54" s="1"/>
  <c r="AL55"/>
  <c r="AW55" s="1"/>
  <c r="AL57"/>
  <c r="AL58"/>
  <c r="AW58" s="1"/>
  <c r="AL59"/>
  <c r="AW59" s="1"/>
  <c r="AL61"/>
  <c r="AL62"/>
  <c r="AW62" s="1"/>
  <c r="AL63"/>
  <c r="AW63" s="1"/>
  <c r="AL64"/>
  <c r="AW64" s="1"/>
  <c r="AL65"/>
  <c r="AW65" s="1"/>
  <c r="AL66"/>
  <c r="AW66" s="1"/>
  <c r="AL68"/>
  <c r="AL69"/>
  <c r="AW69" s="1"/>
  <c r="AL70"/>
  <c r="AW70" s="1"/>
  <c r="AL71"/>
  <c r="AW71" s="1"/>
  <c r="Z36"/>
  <c r="Z40"/>
  <c r="Z43"/>
  <c r="Z51"/>
  <c r="Z56"/>
  <c r="Z60"/>
  <c r="Z67"/>
  <c r="Z72"/>
  <c r="U72"/>
  <c r="V72"/>
  <c r="U67"/>
  <c r="V67"/>
  <c r="U60"/>
  <c r="V60"/>
  <c r="U56"/>
  <c r="U51"/>
  <c r="V51"/>
  <c r="U43"/>
  <c r="V43"/>
  <c r="U40"/>
  <c r="U36"/>
  <c r="L72"/>
  <c r="K72"/>
  <c r="J72"/>
  <c r="G72"/>
  <c r="F72"/>
  <c r="E72"/>
  <c r="D72"/>
  <c r="AQ71"/>
  <c r="BB71" s="1"/>
  <c r="AP71"/>
  <c r="BA71" s="1"/>
  <c r="AQ70"/>
  <c r="BB70" s="1"/>
  <c r="AP70"/>
  <c r="BA70" s="1"/>
  <c r="AQ69"/>
  <c r="BB69" s="1"/>
  <c r="AP69"/>
  <c r="BA69" s="1"/>
  <c r="AQ68"/>
  <c r="AQ72" s="1"/>
  <c r="AP68"/>
  <c r="AP72" s="1"/>
  <c r="AQ66"/>
  <c r="BB66" s="1"/>
  <c r="AP66"/>
  <c r="BA66" s="1"/>
  <c r="AQ65"/>
  <c r="BB65" s="1"/>
  <c r="AP65"/>
  <c r="BA65" s="1"/>
  <c r="AQ64"/>
  <c r="BB64" s="1"/>
  <c r="AP64"/>
  <c r="BA64" s="1"/>
  <c r="AQ63"/>
  <c r="BB63" s="1"/>
  <c r="AP63"/>
  <c r="BA63" s="1"/>
  <c r="AQ62"/>
  <c r="BB62" s="1"/>
  <c r="AP62"/>
  <c r="BA62" s="1"/>
  <c r="AQ61"/>
  <c r="AQ67" s="1"/>
  <c r="AP61"/>
  <c r="BA61" s="1"/>
  <c r="BA67" s="1"/>
  <c r="AQ59"/>
  <c r="BB59" s="1"/>
  <c r="AP59"/>
  <c r="BA59" s="1"/>
  <c r="AQ58"/>
  <c r="BB58" s="1"/>
  <c r="AP58"/>
  <c r="BA58" s="1"/>
  <c r="AQ57"/>
  <c r="AQ60" s="1"/>
  <c r="AP57"/>
  <c r="AP60" s="1"/>
  <c r="AQ55"/>
  <c r="BB55" s="1"/>
  <c r="AP55"/>
  <c r="BA55" s="1"/>
  <c r="AQ54"/>
  <c r="BB54" s="1"/>
  <c r="AP54"/>
  <c r="BA54" s="1"/>
  <c r="AQ53"/>
  <c r="BB53" s="1"/>
  <c r="AP53"/>
  <c r="BA53" s="1"/>
  <c r="AQ52"/>
  <c r="AQ56" s="1"/>
  <c r="AP52"/>
  <c r="AP56" s="1"/>
  <c r="AQ50"/>
  <c r="BB50" s="1"/>
  <c r="AP50"/>
  <c r="BA50" s="1"/>
  <c r="AQ49"/>
  <c r="BB49" s="1"/>
  <c r="AP49"/>
  <c r="BA49" s="1"/>
  <c r="AQ48"/>
  <c r="BB48" s="1"/>
  <c r="AP48"/>
  <c r="BA48" s="1"/>
  <c r="AQ47"/>
  <c r="BB47" s="1"/>
  <c r="AP47"/>
  <c r="BA47" s="1"/>
  <c r="AQ46"/>
  <c r="BB46" s="1"/>
  <c r="AP46"/>
  <c r="BA46" s="1"/>
  <c r="AQ45"/>
  <c r="BB45" s="1"/>
  <c r="AP45"/>
  <c r="BA45" s="1"/>
  <c r="AQ44"/>
  <c r="AQ51" s="1"/>
  <c r="AP44"/>
  <c r="AP51" s="1"/>
  <c r="AQ42"/>
  <c r="BB42" s="1"/>
  <c r="AP42"/>
  <c r="BA42" s="1"/>
  <c r="AQ41"/>
  <c r="AQ43" s="1"/>
  <c r="AP41"/>
  <c r="AP43" s="1"/>
  <c r="AQ39"/>
  <c r="BB39" s="1"/>
  <c r="AP39"/>
  <c r="BA39" s="1"/>
  <c r="AQ38"/>
  <c r="BB38" s="1"/>
  <c r="AP38"/>
  <c r="BA38" s="1"/>
  <c r="AQ37"/>
  <c r="BB37" s="1"/>
  <c r="BB40" s="1"/>
  <c r="AP37"/>
  <c r="AP40" s="1"/>
  <c r="AP35"/>
  <c r="BA35" s="1"/>
  <c r="AP34"/>
  <c r="BA34" s="1"/>
  <c r="Q33"/>
  <c r="AS33" s="1"/>
  <c r="BD33" s="1"/>
  <c r="R33"/>
  <c r="AT33" s="1"/>
  <c r="P34"/>
  <c r="AR34" s="1"/>
  <c r="BC34" s="1"/>
  <c r="Q34"/>
  <c r="AS34" s="1"/>
  <c r="BD34" s="1"/>
  <c r="R34"/>
  <c r="AT34" s="1"/>
  <c r="BE34" s="1"/>
  <c r="P35"/>
  <c r="AR35" s="1"/>
  <c r="BC35" s="1"/>
  <c r="Q35"/>
  <c r="AS35" s="1"/>
  <c r="BD35" s="1"/>
  <c r="R35"/>
  <c r="AT35" s="1"/>
  <c r="BE35" s="1"/>
  <c r="P37"/>
  <c r="AR37" s="1"/>
  <c r="BC37" s="1"/>
  <c r="Q37"/>
  <c r="AS37" s="1"/>
  <c r="BD37" s="1"/>
  <c r="R37"/>
  <c r="AT37" s="1"/>
  <c r="P38"/>
  <c r="AR38" s="1"/>
  <c r="BC38" s="1"/>
  <c r="Q38"/>
  <c r="AS38" s="1"/>
  <c r="BD38" s="1"/>
  <c r="R38"/>
  <c r="AT38" s="1"/>
  <c r="BE38" s="1"/>
  <c r="P39"/>
  <c r="AR39" s="1"/>
  <c r="BC39" s="1"/>
  <c r="Q39"/>
  <c r="AS39" s="1"/>
  <c r="BD39" s="1"/>
  <c r="R39"/>
  <c r="AT39" s="1"/>
  <c r="BE39" s="1"/>
  <c r="P41"/>
  <c r="AA41" s="1"/>
  <c r="Q41"/>
  <c r="AS41" s="1"/>
  <c r="BD41" s="1"/>
  <c r="BD43" s="1"/>
  <c r="R41"/>
  <c r="AT41" s="1"/>
  <c r="BE41" s="1"/>
  <c r="P42"/>
  <c r="AR42" s="1"/>
  <c r="BC42" s="1"/>
  <c r="Q42"/>
  <c r="AS42" s="1"/>
  <c r="BD42" s="1"/>
  <c r="R42"/>
  <c r="AT42" s="1"/>
  <c r="BE42" s="1"/>
  <c r="P44"/>
  <c r="AR44" s="1"/>
  <c r="BC44" s="1"/>
  <c r="Q44"/>
  <c r="AS44" s="1"/>
  <c r="BD44" s="1"/>
  <c r="R44"/>
  <c r="AT44" s="1"/>
  <c r="BE44" s="1"/>
  <c r="P45"/>
  <c r="AR45" s="1"/>
  <c r="BC45" s="1"/>
  <c r="Q45"/>
  <c r="AS45" s="1"/>
  <c r="BD45" s="1"/>
  <c r="R45"/>
  <c r="AT45" s="1"/>
  <c r="BE45" s="1"/>
  <c r="P46"/>
  <c r="AR46" s="1"/>
  <c r="BC46" s="1"/>
  <c r="Q46"/>
  <c r="AS46" s="1"/>
  <c r="BD46" s="1"/>
  <c r="R46"/>
  <c r="AT46" s="1"/>
  <c r="BE46" s="1"/>
  <c r="P47"/>
  <c r="AR47" s="1"/>
  <c r="BC47" s="1"/>
  <c r="Q47"/>
  <c r="AS47" s="1"/>
  <c r="BD47" s="1"/>
  <c r="R47"/>
  <c r="AT47" s="1"/>
  <c r="BE47" s="1"/>
  <c r="P48"/>
  <c r="AR48" s="1"/>
  <c r="BC48" s="1"/>
  <c r="Q48"/>
  <c r="AS48" s="1"/>
  <c r="BD48" s="1"/>
  <c r="R48"/>
  <c r="AT48" s="1"/>
  <c r="BE48" s="1"/>
  <c r="P49"/>
  <c r="AR49" s="1"/>
  <c r="BC49" s="1"/>
  <c r="Q49"/>
  <c r="AS49" s="1"/>
  <c r="BD49" s="1"/>
  <c r="R49"/>
  <c r="AT49" s="1"/>
  <c r="BE49" s="1"/>
  <c r="P50"/>
  <c r="AR50" s="1"/>
  <c r="BC50" s="1"/>
  <c r="Q50"/>
  <c r="AS50" s="1"/>
  <c r="BD50" s="1"/>
  <c r="R50"/>
  <c r="AT50" s="1"/>
  <c r="BE50" s="1"/>
  <c r="P52"/>
  <c r="AR52" s="1"/>
  <c r="BC52" s="1"/>
  <c r="Q52"/>
  <c r="AS52" s="1"/>
  <c r="BD52" s="1"/>
  <c r="R52"/>
  <c r="AT52" s="1"/>
  <c r="AT56" s="1"/>
  <c r="P53"/>
  <c r="AR53" s="1"/>
  <c r="BC53" s="1"/>
  <c r="Q53"/>
  <c r="AS53" s="1"/>
  <c r="BD53" s="1"/>
  <c r="R53"/>
  <c r="AT53" s="1"/>
  <c r="BE53" s="1"/>
  <c r="P54"/>
  <c r="AR54" s="1"/>
  <c r="BC54" s="1"/>
  <c r="Q54"/>
  <c r="AS54" s="1"/>
  <c r="BD54" s="1"/>
  <c r="R54"/>
  <c r="AT54" s="1"/>
  <c r="BE54" s="1"/>
  <c r="P55"/>
  <c r="AR55" s="1"/>
  <c r="BC55" s="1"/>
  <c r="Q55"/>
  <c r="AS55" s="1"/>
  <c r="BD55" s="1"/>
  <c r="R55"/>
  <c r="AT55" s="1"/>
  <c r="BE55" s="1"/>
  <c r="P57"/>
  <c r="AR57" s="1"/>
  <c r="BC57" s="1"/>
  <c r="Q57"/>
  <c r="AS57" s="1"/>
  <c r="BD57" s="1"/>
  <c r="R57"/>
  <c r="AT57" s="1"/>
  <c r="P58"/>
  <c r="AR58" s="1"/>
  <c r="BC58" s="1"/>
  <c r="Q58"/>
  <c r="AS58" s="1"/>
  <c r="BD58" s="1"/>
  <c r="R58"/>
  <c r="AT58" s="1"/>
  <c r="BE58" s="1"/>
  <c r="P59"/>
  <c r="AR59" s="1"/>
  <c r="BC59" s="1"/>
  <c r="Q59"/>
  <c r="AS59" s="1"/>
  <c r="BD59" s="1"/>
  <c r="R59"/>
  <c r="AT59" s="1"/>
  <c r="BE59" s="1"/>
  <c r="P61"/>
  <c r="AR61" s="1"/>
  <c r="BC61" s="1"/>
  <c r="Q61"/>
  <c r="AS61" s="1"/>
  <c r="BD61" s="1"/>
  <c r="R61"/>
  <c r="AT61" s="1"/>
  <c r="BE61" s="1"/>
  <c r="P62"/>
  <c r="AR62" s="1"/>
  <c r="BC62" s="1"/>
  <c r="Q62"/>
  <c r="AS62" s="1"/>
  <c r="BD62" s="1"/>
  <c r="R62"/>
  <c r="AT62" s="1"/>
  <c r="BE62" s="1"/>
  <c r="P63"/>
  <c r="AR63" s="1"/>
  <c r="BC63" s="1"/>
  <c r="Q63"/>
  <c r="AS63" s="1"/>
  <c r="BD63" s="1"/>
  <c r="R63"/>
  <c r="AT63" s="1"/>
  <c r="BE63" s="1"/>
  <c r="P64"/>
  <c r="AR64" s="1"/>
  <c r="BC64" s="1"/>
  <c r="Q64"/>
  <c r="AS64" s="1"/>
  <c r="BD64" s="1"/>
  <c r="R64"/>
  <c r="AT64" s="1"/>
  <c r="BE64" s="1"/>
  <c r="P65"/>
  <c r="AR65" s="1"/>
  <c r="BC65" s="1"/>
  <c r="Q65"/>
  <c r="AS65" s="1"/>
  <c r="BD65" s="1"/>
  <c r="R65"/>
  <c r="AT65" s="1"/>
  <c r="BE65" s="1"/>
  <c r="P66"/>
  <c r="AR66" s="1"/>
  <c r="BC66" s="1"/>
  <c r="Q66"/>
  <c r="AS66" s="1"/>
  <c r="BD66" s="1"/>
  <c r="R66"/>
  <c r="AT66" s="1"/>
  <c r="BE66" s="1"/>
  <c r="P68"/>
  <c r="AR68" s="1"/>
  <c r="BC68" s="1"/>
  <c r="Q68"/>
  <c r="AS68" s="1"/>
  <c r="BD68" s="1"/>
  <c r="R68"/>
  <c r="AT68" s="1"/>
  <c r="BE68" s="1"/>
  <c r="P69"/>
  <c r="AR69" s="1"/>
  <c r="BC69" s="1"/>
  <c r="Q69"/>
  <c r="AS69" s="1"/>
  <c r="BD69" s="1"/>
  <c r="R69"/>
  <c r="AT69" s="1"/>
  <c r="BE69" s="1"/>
  <c r="P70"/>
  <c r="AR70" s="1"/>
  <c r="BC70" s="1"/>
  <c r="Q70"/>
  <c r="AS70" s="1"/>
  <c r="BD70" s="1"/>
  <c r="R70"/>
  <c r="AT70" s="1"/>
  <c r="BE70" s="1"/>
  <c r="P71"/>
  <c r="AR71" s="1"/>
  <c r="BC71" s="1"/>
  <c r="Q71"/>
  <c r="AS71" s="1"/>
  <c r="BD71" s="1"/>
  <c r="R71"/>
  <c r="AT71" s="1"/>
  <c r="BE71" s="1"/>
  <c r="P33"/>
  <c r="AR33" s="1"/>
  <c r="BC33" s="1"/>
  <c r="O72"/>
  <c r="O67"/>
  <c r="O60"/>
  <c r="O56"/>
  <c r="O51"/>
  <c r="O43"/>
  <c r="O40"/>
  <c r="O36"/>
  <c r="F67"/>
  <c r="G67"/>
  <c r="J67"/>
  <c r="K67"/>
  <c r="F60"/>
  <c r="G60"/>
  <c r="J60"/>
  <c r="K60"/>
  <c r="F56"/>
  <c r="G56"/>
  <c r="J56"/>
  <c r="K56"/>
  <c r="L56"/>
  <c r="F51"/>
  <c r="G51"/>
  <c r="J51"/>
  <c r="F43"/>
  <c r="G43"/>
  <c r="J43"/>
  <c r="F40"/>
  <c r="G40"/>
  <c r="J40"/>
  <c r="K40"/>
  <c r="F36"/>
  <c r="G36"/>
  <c r="J36"/>
  <c r="K36"/>
  <c r="I33"/>
  <c r="AK33" s="1"/>
  <c r="AV33" s="1"/>
  <c r="I34"/>
  <c r="T34" s="1"/>
  <c r="I35"/>
  <c r="AK35" s="1"/>
  <c r="AV35" s="1"/>
  <c r="I37"/>
  <c r="T37" s="1"/>
  <c r="I38"/>
  <c r="AK38" s="1"/>
  <c r="AV38" s="1"/>
  <c r="I39"/>
  <c r="AK39" s="1"/>
  <c r="AV39" s="1"/>
  <c r="I41"/>
  <c r="AK41" s="1"/>
  <c r="AK43" s="1"/>
  <c r="I42"/>
  <c r="AK42" s="1"/>
  <c r="AV42" s="1"/>
  <c r="I44"/>
  <c r="AK44" s="1"/>
  <c r="AV44" s="1"/>
  <c r="I45"/>
  <c r="T45" s="1"/>
  <c r="I46"/>
  <c r="AK46" s="1"/>
  <c r="AV46" s="1"/>
  <c r="I47"/>
  <c r="AK47" s="1"/>
  <c r="AV47" s="1"/>
  <c r="I48"/>
  <c r="AK48" s="1"/>
  <c r="AV48" s="1"/>
  <c r="I49"/>
  <c r="AK49" s="1"/>
  <c r="AV49" s="1"/>
  <c r="I50"/>
  <c r="AK50" s="1"/>
  <c r="AV50" s="1"/>
  <c r="I52"/>
  <c r="AK52" s="1"/>
  <c r="AV52" s="1"/>
  <c r="I53"/>
  <c r="AK53" s="1"/>
  <c r="AV53" s="1"/>
  <c r="I54"/>
  <c r="T54" s="1"/>
  <c r="I55"/>
  <c r="AK55" s="1"/>
  <c r="AV55" s="1"/>
  <c r="I57"/>
  <c r="AK57" s="1"/>
  <c r="I58"/>
  <c r="AK58" s="1"/>
  <c r="AV58" s="1"/>
  <c r="I59"/>
  <c r="AK59" s="1"/>
  <c r="AV59" s="1"/>
  <c r="I61"/>
  <c r="AK61" s="1"/>
  <c r="AV61" s="1"/>
  <c r="I62"/>
  <c r="AK62" s="1"/>
  <c r="AV62" s="1"/>
  <c r="I63"/>
  <c r="AK63" s="1"/>
  <c r="AV63" s="1"/>
  <c r="I64"/>
  <c r="T64" s="1"/>
  <c r="I65"/>
  <c r="AK65" s="1"/>
  <c r="AV65" s="1"/>
  <c r="I66"/>
  <c r="T66" s="1"/>
  <c r="I68"/>
  <c r="AK68" s="1"/>
  <c r="I69"/>
  <c r="AK69" s="1"/>
  <c r="AV69" s="1"/>
  <c r="I70"/>
  <c r="AK70" s="1"/>
  <c r="AV70" s="1"/>
  <c r="I71"/>
  <c r="AK71" s="1"/>
  <c r="AV71" s="1"/>
  <c r="H33"/>
  <c r="AJ33" s="1"/>
  <c r="AU33" s="1"/>
  <c r="H34"/>
  <c r="AJ34" s="1"/>
  <c r="AU34" s="1"/>
  <c r="H35"/>
  <c r="AJ35" s="1"/>
  <c r="AU35" s="1"/>
  <c r="H37"/>
  <c r="S37" s="1"/>
  <c r="H38"/>
  <c r="AJ38" s="1"/>
  <c r="AU38" s="1"/>
  <c r="H39"/>
  <c r="AJ39" s="1"/>
  <c r="AU39" s="1"/>
  <c r="H41"/>
  <c r="AJ41" s="1"/>
  <c r="AU41" s="1"/>
  <c r="H42"/>
  <c r="AJ42" s="1"/>
  <c r="AU42" s="1"/>
  <c r="H44"/>
  <c r="AJ44" s="1"/>
  <c r="AU44" s="1"/>
  <c r="H45"/>
  <c r="AJ45" s="1"/>
  <c r="AU45" s="1"/>
  <c r="H46"/>
  <c r="AJ46" s="1"/>
  <c r="AU46" s="1"/>
  <c r="H47"/>
  <c r="AJ47" s="1"/>
  <c r="AU47" s="1"/>
  <c r="H48"/>
  <c r="AJ48" s="1"/>
  <c r="AU48" s="1"/>
  <c r="H49"/>
  <c r="AJ49" s="1"/>
  <c r="AU49" s="1"/>
  <c r="H50"/>
  <c r="AJ50" s="1"/>
  <c r="AU50" s="1"/>
  <c r="H52"/>
  <c r="AJ52" s="1"/>
  <c r="AU52" s="1"/>
  <c r="AU56" s="1"/>
  <c r="H53"/>
  <c r="AJ53" s="1"/>
  <c r="AU53" s="1"/>
  <c r="H54"/>
  <c r="AJ54" s="1"/>
  <c r="AU54" s="1"/>
  <c r="H55"/>
  <c r="AJ55" s="1"/>
  <c r="AU55" s="1"/>
  <c r="H57"/>
  <c r="AJ57" s="1"/>
  <c r="H58"/>
  <c r="AJ58" s="1"/>
  <c r="AU58" s="1"/>
  <c r="H59"/>
  <c r="AJ59" s="1"/>
  <c r="AU59" s="1"/>
  <c r="H61"/>
  <c r="AJ61" s="1"/>
  <c r="AU61" s="1"/>
  <c r="H62"/>
  <c r="AJ62" s="1"/>
  <c r="AU62" s="1"/>
  <c r="H63"/>
  <c r="AJ63" s="1"/>
  <c r="AU63" s="1"/>
  <c r="H64"/>
  <c r="AJ64" s="1"/>
  <c r="AU64" s="1"/>
  <c r="H65"/>
  <c r="AJ65" s="1"/>
  <c r="AU65" s="1"/>
  <c r="H66"/>
  <c r="S66" s="1"/>
  <c r="H68"/>
  <c r="AJ68" s="1"/>
  <c r="H69"/>
  <c r="AJ69" s="1"/>
  <c r="AU69" s="1"/>
  <c r="H70"/>
  <c r="AJ70" s="1"/>
  <c r="AU70" s="1"/>
  <c r="H71"/>
  <c r="AJ71" s="1"/>
  <c r="AU71" s="1"/>
  <c r="M72"/>
  <c r="N72"/>
  <c r="W72"/>
  <c r="L67"/>
  <c r="M67"/>
  <c r="N67"/>
  <c r="W67"/>
  <c r="X67"/>
  <c r="Y67"/>
  <c r="L60"/>
  <c r="M60"/>
  <c r="N60"/>
  <c r="W60"/>
  <c r="X60"/>
  <c r="Y60"/>
  <c r="M56"/>
  <c r="N56"/>
  <c r="V56"/>
  <c r="K51"/>
  <c r="L51"/>
  <c r="M51"/>
  <c r="N51"/>
  <c r="W51"/>
  <c r="X51"/>
  <c r="Y51"/>
  <c r="K43"/>
  <c r="L43"/>
  <c r="M43"/>
  <c r="N43"/>
  <c r="L40"/>
  <c r="M40"/>
  <c r="N40"/>
  <c r="V40"/>
  <c r="L36"/>
  <c r="M36"/>
  <c r="N36"/>
  <c r="D67"/>
  <c r="E67"/>
  <c r="D60"/>
  <c r="E60"/>
  <c r="D56"/>
  <c r="E56"/>
  <c r="D51"/>
  <c r="E51"/>
  <c r="D43"/>
  <c r="E43"/>
  <c r="D40"/>
  <c r="E40"/>
  <c r="D36"/>
  <c r="E36"/>
  <c r="AT60" l="1"/>
  <c r="BE57"/>
  <c r="BE60" s="1"/>
  <c r="AT40"/>
  <c r="BE37"/>
  <c r="BE40" s="1"/>
  <c r="BD72"/>
  <c r="BD67"/>
  <c r="BC60"/>
  <c r="BC56"/>
  <c r="BD51"/>
  <c r="BC40"/>
  <c r="BD36"/>
  <c r="AZ67"/>
  <c r="AZ51"/>
  <c r="AK72"/>
  <c r="AV68"/>
  <c r="AV72" s="1"/>
  <c r="AU51"/>
  <c r="AU43"/>
  <c r="AU36"/>
  <c r="BE72"/>
  <c r="BC72"/>
  <c r="BE67"/>
  <c r="BC67"/>
  <c r="BD60"/>
  <c r="BD56"/>
  <c r="BE51"/>
  <c r="BC51"/>
  <c r="BE43"/>
  <c r="BD40"/>
  <c r="AZ56"/>
  <c r="AJ60"/>
  <c r="AK60"/>
  <c r="AL60"/>
  <c r="AL56"/>
  <c r="AL40"/>
  <c r="AM51"/>
  <c r="AM56"/>
  <c r="AM73" s="1"/>
  <c r="AY36"/>
  <c r="AN43"/>
  <c r="AN51"/>
  <c r="AN67"/>
  <c r="AN72"/>
  <c r="AO72"/>
  <c r="AO60"/>
  <c r="AO40"/>
  <c r="AQ40"/>
  <c r="AO56"/>
  <c r="AP36"/>
  <c r="BB68"/>
  <c r="BB72" s="1"/>
  <c r="AX68"/>
  <c r="AX72" s="1"/>
  <c r="BB61"/>
  <c r="BB67" s="1"/>
  <c r="AX61"/>
  <c r="AX67" s="1"/>
  <c r="AX58"/>
  <c r="AX60" s="1"/>
  <c r="BA57"/>
  <c r="BA60" s="1"/>
  <c r="AY57"/>
  <c r="AY60" s="1"/>
  <c r="AW57"/>
  <c r="AW60" s="1"/>
  <c r="AU57"/>
  <c r="AU60" s="1"/>
  <c r="AX55"/>
  <c r="AX56" s="1"/>
  <c r="BE52"/>
  <c r="BE56" s="1"/>
  <c r="BA52"/>
  <c r="BA56" s="1"/>
  <c r="AY52"/>
  <c r="AY56" s="1"/>
  <c r="AW52"/>
  <c r="AW56" s="1"/>
  <c r="AX46"/>
  <c r="AX51" s="1"/>
  <c r="BB44"/>
  <c r="BB51" s="1"/>
  <c r="BB41"/>
  <c r="BB43" s="1"/>
  <c r="AZ41"/>
  <c r="AZ43" s="1"/>
  <c r="AX41"/>
  <c r="AX43" s="1"/>
  <c r="AV41"/>
  <c r="AV43" s="1"/>
  <c r="BA37"/>
  <c r="BA40" s="1"/>
  <c r="AY37"/>
  <c r="AY40" s="1"/>
  <c r="AW37"/>
  <c r="AW40" s="1"/>
  <c r="AT43"/>
  <c r="AT51"/>
  <c r="AT67"/>
  <c r="AT72"/>
  <c r="AJ72"/>
  <c r="BC36"/>
  <c r="AT36"/>
  <c r="AP67"/>
  <c r="AL72"/>
  <c r="AL67"/>
  <c r="AL51"/>
  <c r="AL43"/>
  <c r="AL36"/>
  <c r="AM40"/>
  <c r="AO67"/>
  <c r="AO51"/>
  <c r="AO36"/>
  <c r="AQ36"/>
  <c r="AZ69"/>
  <c r="AZ72" s="1"/>
  <c r="BA68"/>
  <c r="BA72" s="1"/>
  <c r="AY68"/>
  <c r="AY72" s="1"/>
  <c r="AW68"/>
  <c r="AW72" s="1"/>
  <c r="AU68"/>
  <c r="AU72" s="1"/>
  <c r="AY65"/>
  <c r="AY67" s="1"/>
  <c r="AY73" s="1"/>
  <c r="AW61"/>
  <c r="AW67" s="1"/>
  <c r="AZ59"/>
  <c r="AZ60" s="1"/>
  <c r="BB57"/>
  <c r="BB60" s="1"/>
  <c r="AV57"/>
  <c r="AV60" s="1"/>
  <c r="BB52"/>
  <c r="BB56" s="1"/>
  <c r="BA44"/>
  <c r="BA51" s="1"/>
  <c r="AY44"/>
  <c r="AY51" s="1"/>
  <c r="AW44"/>
  <c r="AW51" s="1"/>
  <c r="BA41"/>
  <c r="BA43" s="1"/>
  <c r="AY41"/>
  <c r="AY43" s="1"/>
  <c r="AW41"/>
  <c r="AW43" s="1"/>
  <c r="AZ37"/>
  <c r="AZ40" s="1"/>
  <c r="AX37"/>
  <c r="AX40" s="1"/>
  <c r="BB33"/>
  <c r="BB36" s="1"/>
  <c r="BB73" s="1"/>
  <c r="AW33"/>
  <c r="AW36" s="1"/>
  <c r="AW73" s="1"/>
  <c r="BE33"/>
  <c r="BE36" s="1"/>
  <c r="BE73" s="1"/>
  <c r="BA33"/>
  <c r="BA36" s="1"/>
  <c r="BA73" s="1"/>
  <c r="AZ33"/>
  <c r="AZ36" s="1"/>
  <c r="AN36"/>
  <c r="AN73" s="1"/>
  <c r="AX33"/>
  <c r="AX36" s="1"/>
  <c r="BD73"/>
  <c r="AR60"/>
  <c r="AO73"/>
  <c r="AS67"/>
  <c r="AJ51"/>
  <c r="AR72"/>
  <c r="AR67"/>
  <c r="AS60"/>
  <c r="AS40"/>
  <c r="AL73"/>
  <c r="AR40"/>
  <c r="AJ43"/>
  <c r="AS72"/>
  <c r="AR51"/>
  <c r="AJ36"/>
  <c r="AS43"/>
  <c r="AS51"/>
  <c r="AR56"/>
  <c r="AT73"/>
  <c r="AJ56"/>
  <c r="AS36"/>
  <c r="AS56"/>
  <c r="AK37"/>
  <c r="AK66"/>
  <c r="AV66" s="1"/>
  <c r="AR41"/>
  <c r="AJ37"/>
  <c r="AP73"/>
  <c r="AJ66"/>
  <c r="AU66" s="1"/>
  <c r="AU67" s="1"/>
  <c r="AK34"/>
  <c r="AK45"/>
  <c r="AK54"/>
  <c r="AK64"/>
  <c r="AR36"/>
  <c r="AQ73"/>
  <c r="S59"/>
  <c r="AC46"/>
  <c r="S69"/>
  <c r="AA53"/>
  <c r="S64"/>
  <c r="AB49"/>
  <c r="S54"/>
  <c r="AC55"/>
  <c r="S49"/>
  <c r="AB59"/>
  <c r="S45"/>
  <c r="AC35"/>
  <c r="AA63"/>
  <c r="S39"/>
  <c r="AB39"/>
  <c r="AC65"/>
  <c r="S34"/>
  <c r="AA44"/>
  <c r="AB69"/>
  <c r="T68"/>
  <c r="T63"/>
  <c r="T58"/>
  <c r="T53"/>
  <c r="T48"/>
  <c r="T44"/>
  <c r="T38"/>
  <c r="T33"/>
  <c r="R43"/>
  <c r="R60"/>
  <c r="AB33"/>
  <c r="AA37"/>
  <c r="AC39"/>
  <c r="AB44"/>
  <c r="AA47"/>
  <c r="AC49"/>
  <c r="AB53"/>
  <c r="AA57"/>
  <c r="AC59"/>
  <c r="AB63"/>
  <c r="AA66"/>
  <c r="AC69"/>
  <c r="AC33"/>
  <c r="S68"/>
  <c r="S63"/>
  <c r="S58"/>
  <c r="S53"/>
  <c r="S48"/>
  <c r="S44"/>
  <c r="S38"/>
  <c r="S33"/>
  <c r="AA33"/>
  <c r="AB37"/>
  <c r="AC44"/>
  <c r="AB47"/>
  <c r="AA50"/>
  <c r="AC53"/>
  <c r="AB57"/>
  <c r="AA61"/>
  <c r="AC63"/>
  <c r="AB66"/>
  <c r="AA70"/>
  <c r="T71"/>
  <c r="T62"/>
  <c r="T57"/>
  <c r="T52"/>
  <c r="T47"/>
  <c r="T42"/>
  <c r="AA34"/>
  <c r="AC37"/>
  <c r="AB41"/>
  <c r="AA45"/>
  <c r="AC47"/>
  <c r="AB50"/>
  <c r="AA54"/>
  <c r="AC57"/>
  <c r="AB61"/>
  <c r="AA64"/>
  <c r="AC66"/>
  <c r="AB70"/>
  <c r="Q43"/>
  <c r="S71"/>
  <c r="S62"/>
  <c r="S57"/>
  <c r="S52"/>
  <c r="S47"/>
  <c r="S42"/>
  <c r="R36"/>
  <c r="R51"/>
  <c r="R67"/>
  <c r="AB34"/>
  <c r="AA38"/>
  <c r="AC41"/>
  <c r="AB45"/>
  <c r="AA48"/>
  <c r="AC50"/>
  <c r="AB54"/>
  <c r="AA58"/>
  <c r="AC61"/>
  <c r="AB64"/>
  <c r="AA68"/>
  <c r="AC70"/>
  <c r="T70"/>
  <c r="T65"/>
  <c r="T61"/>
  <c r="T55"/>
  <c r="T56" s="1"/>
  <c r="T50"/>
  <c r="T46"/>
  <c r="T41"/>
  <c r="T35"/>
  <c r="T36" s="1"/>
  <c r="AC34"/>
  <c r="AB38"/>
  <c r="AA42"/>
  <c r="AA43" s="1"/>
  <c r="AC45"/>
  <c r="AB48"/>
  <c r="AA52"/>
  <c r="AC54"/>
  <c r="AB58"/>
  <c r="AA62"/>
  <c r="AC64"/>
  <c r="AB68"/>
  <c r="AA71"/>
  <c r="H72"/>
  <c r="S70"/>
  <c r="S65"/>
  <c r="S61"/>
  <c r="S55"/>
  <c r="S50"/>
  <c r="S46"/>
  <c r="S41"/>
  <c r="S35"/>
  <c r="R40"/>
  <c r="R56"/>
  <c r="AA35"/>
  <c r="AC38"/>
  <c r="AB42"/>
  <c r="AA46"/>
  <c r="AC48"/>
  <c r="AB52"/>
  <c r="AA55"/>
  <c r="AC58"/>
  <c r="AB62"/>
  <c r="AA65"/>
  <c r="AC68"/>
  <c r="AB71"/>
  <c r="I72"/>
  <c r="T69"/>
  <c r="T59"/>
  <c r="T49"/>
  <c r="T39"/>
  <c r="R72"/>
  <c r="AB35"/>
  <c r="AA39"/>
  <c r="AC42"/>
  <c r="AB46"/>
  <c r="AA49"/>
  <c r="AC52"/>
  <c r="AB55"/>
  <c r="AA59"/>
  <c r="AC62"/>
  <c r="AB65"/>
  <c r="AA69"/>
  <c r="AC71"/>
  <c r="Z73"/>
  <c r="U73"/>
  <c r="P43"/>
  <c r="Q72"/>
  <c r="Q67"/>
  <c r="F73"/>
  <c r="O73"/>
  <c r="P72"/>
  <c r="H36"/>
  <c r="H56"/>
  <c r="I36"/>
  <c r="I51"/>
  <c r="P60"/>
  <c r="P36"/>
  <c r="Q60"/>
  <c r="Q40"/>
  <c r="Q51"/>
  <c r="Q36"/>
  <c r="Q56"/>
  <c r="P56"/>
  <c r="P51"/>
  <c r="P40"/>
  <c r="P67"/>
  <c r="H67"/>
  <c r="H43"/>
  <c r="I67"/>
  <c r="I43"/>
  <c r="M73"/>
  <c r="H51"/>
  <c r="H60"/>
  <c r="H40"/>
  <c r="I60"/>
  <c r="I40"/>
  <c r="I56"/>
  <c r="L73"/>
  <c r="K73"/>
  <c r="J73"/>
  <c r="G73"/>
  <c r="D73"/>
  <c r="E73"/>
  <c r="N73"/>
  <c r="AX73" l="1"/>
  <c r="AK56"/>
  <c r="AV54"/>
  <c r="AV56" s="1"/>
  <c r="AK36"/>
  <c r="AV34"/>
  <c r="AV36" s="1"/>
  <c r="AR43"/>
  <c r="BC41"/>
  <c r="BC43" s="1"/>
  <c r="BC73" s="1"/>
  <c r="AK40"/>
  <c r="AV37"/>
  <c r="AV40" s="1"/>
  <c r="AS73"/>
  <c r="AK67"/>
  <c r="AV64"/>
  <c r="AV67" s="1"/>
  <c r="AK51"/>
  <c r="AV45"/>
  <c r="AV51" s="1"/>
  <c r="AJ40"/>
  <c r="AU37"/>
  <c r="AU40" s="1"/>
  <c r="AU73" s="1"/>
  <c r="AJ67"/>
  <c r="AZ73"/>
  <c r="AR73"/>
  <c r="AJ73"/>
  <c r="AK73"/>
  <c r="T60"/>
  <c r="S36"/>
  <c r="T67"/>
  <c r="T40"/>
  <c r="S67"/>
  <c r="S60"/>
  <c r="S40"/>
  <c r="AA51"/>
  <c r="AB60"/>
  <c r="AC36"/>
  <c r="S56"/>
  <c r="AA40"/>
  <c r="AB56"/>
  <c r="AA56"/>
  <c r="T51"/>
  <c r="AA36"/>
  <c r="S72"/>
  <c r="AA60"/>
  <c r="R73"/>
  <c r="T72"/>
  <c r="T43"/>
  <c r="S51"/>
  <c r="S43"/>
  <c r="AA67"/>
  <c r="AC72"/>
  <c r="AB72"/>
  <c r="AB43"/>
  <c r="AA72"/>
  <c r="AC43"/>
  <c r="AC40"/>
  <c r="AB51"/>
  <c r="AC56"/>
  <c r="AB67"/>
  <c r="AC67"/>
  <c r="AC60"/>
  <c r="AC51"/>
  <c r="AB40"/>
  <c r="AB36"/>
  <c r="I73"/>
  <c r="Q73"/>
  <c r="P73"/>
  <c r="H73"/>
  <c r="AV73" l="1"/>
  <c r="S73"/>
  <c r="AA73"/>
  <c r="T73"/>
  <c r="AB73"/>
  <c r="AC73"/>
  <c r="Y72" l="1"/>
  <c r="X72"/>
  <c r="Y56"/>
  <c r="X56"/>
  <c r="W56"/>
  <c r="Y43"/>
  <c r="X43"/>
  <c r="W43"/>
  <c r="Y40"/>
  <c r="X40"/>
  <c r="W40"/>
  <c r="Y36"/>
  <c r="X36"/>
  <c r="W36"/>
  <c r="V36"/>
  <c r="V73" s="1"/>
  <c r="C23"/>
  <c r="W73" l="1"/>
  <c r="X73"/>
  <c r="Y73"/>
  <c r="J11" i="4" l="1"/>
  <c r="J12"/>
  <c r="J13"/>
  <c r="G11"/>
  <c r="G12"/>
  <c r="G13"/>
  <c r="C11"/>
  <c r="C12"/>
  <c r="C13"/>
  <c r="AD51" i="2"/>
  <c r="AD49"/>
  <c r="AD47"/>
  <c r="AD45"/>
  <c r="AD43"/>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<sst xmlns="http://schemas.openxmlformats.org/spreadsheetml/2006/main" count="253" uniqueCount="189">
  <si>
    <t>Instrucciones para el diligenciamiento del formato de cotización</t>
  </si>
  <si>
    <t>MACRO</t>
  </si>
  <si>
    <t xml:space="preserve">Regional </t>
  </si>
  <si>
    <t>Cantidad total de Puntos de Entrega</t>
  </si>
  <si>
    <t>FLEXIBLE</t>
  </si>
  <si>
    <t>RIGIDO</t>
  </si>
  <si>
    <t>Tipo I</t>
  </si>
  <si>
    <t>CESAR</t>
  </si>
  <si>
    <t>LA GUAJIRA</t>
  </si>
  <si>
    <t>MAGDALENA</t>
  </si>
  <si>
    <t>TOTAL CUPOS MACRO  1</t>
  </si>
  <si>
    <t>ATLANTICO</t>
  </si>
  <si>
    <t>BOLIVAR</t>
  </si>
  <si>
    <t>SAN ANDRES</t>
  </si>
  <si>
    <t>TOTAL CUPOS MACRO  2</t>
  </si>
  <si>
    <t>CORDOBA</t>
  </si>
  <si>
    <t>SUCRE</t>
  </si>
  <si>
    <t>TOTAL CUPOS MACRO  3</t>
  </si>
  <si>
    <t>CALDAS</t>
  </si>
  <si>
    <t>CAQUETA</t>
  </si>
  <si>
    <t>CHOCO</t>
  </si>
  <si>
    <t>HUILA</t>
  </si>
  <si>
    <t>QUINDIO</t>
  </si>
  <si>
    <t>RISARALDA</t>
  </si>
  <si>
    <t>TOLIMA</t>
  </si>
  <si>
    <t>TOTAL CUPOS MACRO  4</t>
  </si>
  <si>
    <t>CAUCA</t>
  </si>
  <si>
    <t>NARIÑO</t>
  </si>
  <si>
    <t>PUTUMAYO</t>
  </si>
  <si>
    <t>VALLE DEL CAUCA</t>
  </si>
  <si>
    <t>TOTAL CUPOS MACRO  5</t>
  </si>
  <si>
    <t>ARAUCA</t>
  </si>
  <si>
    <t>NORTE DE SANTANDER</t>
  </si>
  <si>
    <t>SANTANDER</t>
  </si>
  <si>
    <t>TOTAL CUPOS MACRO  6</t>
  </si>
  <si>
    <t>BOGOTA</t>
  </si>
  <si>
    <t>BOYACA</t>
  </si>
  <si>
    <t>CASANARE</t>
  </si>
  <si>
    <t>CUNDINAMARCA</t>
  </si>
  <si>
    <t>GUAVIARE</t>
  </si>
  <si>
    <t>META</t>
  </si>
  <si>
    <t>TOTAL CUPOS MACRO  7</t>
  </si>
  <si>
    <t>AMAZONAS</t>
  </si>
  <si>
    <t>GUAINIA</t>
  </si>
  <si>
    <t>VAUPES</t>
  </si>
  <si>
    <t>VICHADA</t>
  </si>
  <si>
    <t>TOTAL CUPOS MACRO  8</t>
  </si>
  <si>
    <t>Total general</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</si>
  <si>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</si>
  <si>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</si>
  <si>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</si>
  <si>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</si>
  <si>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</si>
  <si>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</si>
  <si>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</si>
  <si>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</si>
  <si>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</si>
  <si>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</si>
  <si>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</si>
  <si>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</si>
  <si>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</si>
  <si>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</si>
  <si>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</si>
  <si>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</si>
  <si>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</si>
  <si>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</si>
  <si>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</si>
  <si>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</si>
  <si>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</si>
  <si>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</si>
  <si>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</si>
  <si>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</si>
  <si>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</si>
  <si>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</si>
  <si>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</si>
  <si>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</si>
  <si>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</si>
  <si>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</si>
  <si>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</si>
  <si>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</si>
  <si>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</si>
  <si>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</si>
  <si>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</si>
  <si>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</si>
  <si>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</si>
  <si>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</si>
  <si>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</si>
  <si>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</si>
  <si>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</si>
  <si>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</si>
  <si>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</si>
  <si>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</si>
  <si>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</si>
  <si>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</si>
  <si>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</si>
  <si>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</si>
  <si>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</si>
  <si>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</si>
  <si>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</si>
  <si>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</si>
  <si>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</si>
  <si>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</si>
  <si>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</si>
  <si>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</si>
  <si>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</si>
  <si>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</si>
  <si>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</si>
  <si>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</si>
  <si>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</si>
  <si>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</si>
  <si>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</si>
  <si>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</si>
  <si>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</si>
  <si>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</si>
  <si>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</si>
  <si>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</si>
  <si>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</si>
  <si>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</si>
  <si>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</si>
  <si>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</si>
  <si>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</si>
  <si>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</si>
  <si>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</si>
  <si>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</si>
  <si>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</si>
  <si>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</si>
  <si>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</si>
  <si>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</si>
  <si>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</si>
  <si>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</si>
  <si>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</si>
  <si>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</si>
  <si>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</si>
  <si>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</si>
  <si>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</si>
  <si>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</si>
  <si>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</si>
  <si>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</si>
  <si>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</si>
  <si>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</si>
  <si>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</si>
  <si>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</si>
  <si>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</si>
  <si>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</si>
  <si>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</si>
  <si>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</si>
  <si>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Leche Entera Natural Larga Vida UAT - UHT</t>
  </si>
  <si>
    <t>Leche Entera Saborizada</t>
  </si>
  <si>
    <t>Bebida Láctea con Avena Larga Vida UAT - UHT</t>
  </si>
  <si>
    <t>TIPO I</t>
  </si>
  <si>
    <t>TIPO II</t>
  </si>
  <si>
    <t>EMPAQUE RIGIDO</t>
  </si>
  <si>
    <t>EMPAQUE FLEXIBLE</t>
  </si>
  <si>
    <t xml:space="preserve">Peso complemento </t>
  </si>
  <si>
    <t>923 gramos (Incluido el peso del empaque primario y secundario)</t>
  </si>
  <si>
    <t>226,8 gramos del producto lácteo (leche  entera,saborizada ,avena y bienestarina liquida) + 35 gramos de 1 paquete de galleta + 1 paquete de Bienestarina de 923 gramos (Incluido el peso del empaque)</t>
  </si>
  <si>
    <t>220,8 gramos del producto lácteo (leche  entera,saborizada ,avena y bienestarina liquida) + 35 gramos de 1 paquete de galleta + 1 paquete de Bienestarina de 923 gramos (Incluido el peso del empaque)</t>
  </si>
  <si>
    <t>Composición del complemento</t>
  </si>
  <si>
    <t>1 bolsa de Bienestarina</t>
  </si>
  <si>
    <t>Días hábiles x ciclo</t>
  </si>
  <si>
    <t>Días atención</t>
  </si>
  <si>
    <t>Cantidad de ciclos</t>
  </si>
  <si>
    <r>
      <rPr>
        <b/>
        <sz val="8"/>
        <color theme="1"/>
        <rFont val="Arial"/>
        <family val="2"/>
      </rPr>
      <t xml:space="preserve">Producto lácteo </t>
    </r>
    <r>
      <rPr>
        <sz val="8"/>
        <color theme="1"/>
        <rFont val="Arial"/>
        <family val="2"/>
      </rPr>
      <t xml:space="preserve">:                                                                                                                                               *Caja en empaque rigido y flexible por 200 ml y un pitillo                                    
</t>
    </r>
    <r>
      <rPr>
        <b/>
        <sz val="8"/>
        <color theme="1"/>
        <rFont val="Arial"/>
        <family val="2"/>
      </rPr>
      <t>Acompañante:</t>
    </r>
    <r>
      <rPr>
        <sz val="8"/>
        <color theme="1"/>
        <rFont val="Arial"/>
        <family val="2"/>
      </rPr>
      <t xml:space="preserve">                                                                                                                            *Producto Galletas: Acompañante un(1)  paquete de galletas de 30 gramos                     *Bienestarina Tradicional en polvo  bolsa de 900 gr</t>
    </r>
  </si>
  <si>
    <t>Cantidad Bienestarina 
Tipo II</t>
  </si>
  <si>
    <t>Cantidad Bienestarina 
Tipo I</t>
  </si>
  <si>
    <t xml:space="preserve">PRODUCTOS UN CICLO </t>
  </si>
  <si>
    <t>Galletas tipo cracker</t>
  </si>
  <si>
    <t xml:space="preserve">Galletas tipo sándwich </t>
  </si>
  <si>
    <t xml:space="preserve">Galletas tipo wafer </t>
  </si>
  <si>
    <t>ACOMPAÑANTE</t>
  </si>
  <si>
    <t>Tipo II Producto Lacteo Flexible</t>
  </si>
  <si>
    <t>Tipo II Producto Lacteo Rigido</t>
  </si>
  <si>
    <t>Acompañante</t>
  </si>
  <si>
    <t xml:space="preserve"> Tipo I Bienestarina</t>
  </si>
  <si>
    <t xml:space="preserve"> Tipo II Bienestarina</t>
  </si>
  <si>
    <t>BENEFICIARIOS</t>
  </si>
  <si>
    <t>PRODUCTOS TRES CICLOS</t>
  </si>
  <si>
    <t>Costo Unitarios de la operación logística por producto hasta punto de entrega por Departamento</t>
  </si>
  <si>
    <t>COSTO TOTAL UN CICLO  IVA INCLUIDO</t>
  </si>
  <si>
    <t>COSTO TOTAL TRES CICLOS IVA INCLUIDO</t>
  </si>
  <si>
    <t>Tarifa IVA para  Operación Logistica (2)</t>
  </si>
  <si>
    <t>EMPRESA:</t>
  </si>
  <si>
    <t>NIT:</t>
  </si>
  <si>
    <t>CONTACTO</t>
  </si>
  <si>
    <t>E-MAIL:</t>
  </si>
  <si>
    <t>CARGO:</t>
  </si>
  <si>
    <t>DIRECCIÓN:</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</si>
  <si>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"H, I, J "</t>
    </r>
    <r>
      <rPr>
        <sz val="10"/>
        <color theme="1"/>
        <rFont val="Arial"/>
        <family val="2"/>
      </rPr>
      <t xml:space="preserve"> y asignar la tarifa de IVA que corresponda en las celdas de la columna </t>
    </r>
    <r>
      <rPr>
        <b/>
        <sz val="10"/>
        <color rgb="FFFF0000"/>
        <rFont val="Arial"/>
        <family val="2"/>
      </rPr>
      <t>"K"</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 Se recibe cotización de una o varias macros (Se deben cotizar todos los departamentos de cada macro)
Mediante el oficio 22205 de 19 de abril de 2004 de la DIAN:
• El numeral 2º del artículo 476 excluye del pago del IVA al transporte de carga,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
</t>
    </r>
  </si>
  <si>
    <t>COTIZACIÓN OPERACIÓN LOGISTICA TIPO I Y TIPO II</t>
  </si>
</sst>
</file>

<file path=xl/styles.xml><?xml version="1.0" encoding="utf-8"?>
<styleSheet xmlns="http://schemas.openxmlformats.org/spreadsheetml/2006/main">
  <numFmts count="8">
    <numFmt numFmtId="164" formatCode="&quot;$&quot;#,##0;\-&quot;$&quot;#,##0"/>
    <numFmt numFmtId="165" formatCode="_-* #,##0_-;\-* #,##0_-;_-* &quot;-&quot;??_-;_-@_-"/>
    <numFmt numFmtId="166" formatCode="&quot;$&quot;#,##0"/>
    <numFmt numFmtId="167" formatCode="[$$-240A]\ #,##0"/>
    <numFmt numFmtId="168" formatCode="0.0"/>
    <numFmt numFmtId="169" formatCode="[$-240A]d&quot; de &quot;mmmm&quot; de &quot;yyyy;@"/>
    <numFmt numFmtId="170" formatCode="dd/mmm/yy"/>
    <numFmt numFmtId="171" formatCode="&quot;$&quot;\ #,##0"/>
  </numFmts>
  <fonts count="20">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9"/>
      <color theme="1"/>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10"/>
      <name val="Arial"/>
      <family val="2"/>
    </font>
    <font>
      <sz val="8"/>
      <name val="Arial"/>
      <family val="2"/>
    </font>
    <font>
      <b/>
      <sz val="10"/>
      <name val="Arial"/>
      <family val="2"/>
    </font>
    <font>
      <b/>
      <u/>
      <sz val="10"/>
      <name val="Arial"/>
      <family val="2"/>
    </font>
    <font>
      <sz val="9"/>
      <color rgb="FF000000"/>
      <name val="Arial"/>
      <family val="2"/>
    </font>
    <font>
      <sz val="9"/>
      <name val="Arial"/>
      <family val="2"/>
    </font>
    <font>
      <u/>
      <sz val="10"/>
      <name val="Arial"/>
      <family val="2"/>
    </font>
    <font>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theme="4"/>
      </patternFill>
    </fill>
    <fill>
      <patternFill patternType="solid">
        <fgColor theme="0" tint="-0.14999847407452621"/>
        <bgColor theme="4" tint="0.79998168889431442"/>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6">
    <xf numFmtId="0" fontId="0" fillId="0" borderId="0"/>
    <xf numFmtId="9" fontId="1" fillId="0" borderId="0" applyFont="0" applyFill="0" applyBorder="0" applyAlignment="0" applyProtection="0"/>
    <xf numFmtId="0" fontId="8" fillId="0" borderId="0"/>
    <xf numFmtId="0" fontId="11" fillId="0" borderId="0"/>
    <xf numFmtId="9" fontId="11" fillId="0" borderId="0" applyFont="0" applyFill="0" applyBorder="0" applyAlignment="0" applyProtection="0"/>
    <xf numFmtId="0" fontId="12" fillId="0" borderId="0"/>
  </cellStyleXfs>
  <cellXfs count="328">
    <xf numFmtId="0" fontId="0" fillId="0" borderId="0" xfId="0"/>
    <xf numFmtId="0" fontId="5" fillId="0" borderId="0" xfId="0" applyFont="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3" fillId="0" borderId="6" xfId="2" applyFont="1" applyBorder="1" applyAlignment="1" applyProtection="1">
      <alignment horizontal="right" vertical="center"/>
      <protection locked="0"/>
    </xf>
    <xf numFmtId="0" fontId="3" fillId="0" borderId="7" xfId="2" applyFont="1" applyBorder="1" applyAlignment="1" applyProtection="1">
      <alignment horizontal="right" vertical="center"/>
      <protection locked="0"/>
    </xf>
    <xf numFmtId="0" fontId="3" fillId="0" borderId="7" xfId="2" applyFont="1" applyBorder="1" applyAlignment="1" applyProtection="1">
      <alignment horizontal="right" vertical="center" wrapText="1"/>
      <protection locked="0"/>
    </xf>
    <xf numFmtId="0" fontId="3" fillId="0" borderId="7" xfId="2" applyFont="1" applyBorder="1" applyAlignment="1" applyProtection="1">
      <alignment vertical="center" wrapText="1"/>
      <protection locked="0"/>
    </xf>
    <xf numFmtId="0" fontId="3" fillId="0" borderId="8" xfId="2" applyFont="1" applyBorder="1" applyAlignment="1" applyProtection="1">
      <alignment vertical="center" wrapText="1"/>
      <protection locked="0"/>
    </xf>
    <xf numFmtId="0" fontId="2" fillId="7" borderId="0" xfId="2" applyFont="1" applyFill="1" applyBorder="1" applyAlignment="1">
      <alignment vertical="center"/>
    </xf>
    <xf numFmtId="0" fontId="3" fillId="0" borderId="9" xfId="2" applyFont="1" applyBorder="1" applyAlignment="1" applyProtection="1">
      <alignment horizontal="right" vertical="center"/>
      <protection locked="0"/>
    </xf>
    <xf numFmtId="0" fontId="3" fillId="0" borderId="0" xfId="2" applyFont="1" applyBorder="1" applyAlignment="1" applyProtection="1">
      <alignment horizontal="right" vertical="center"/>
      <protection locked="0"/>
    </xf>
    <xf numFmtId="0" fontId="3" fillId="0" borderId="0" xfId="2" applyFont="1" applyBorder="1" applyAlignment="1" applyProtection="1">
      <alignment horizontal="right" vertical="center" wrapText="1"/>
      <protection locked="0"/>
    </xf>
    <xf numFmtId="0" fontId="3" fillId="0" borderId="0" xfId="2" applyFont="1" applyBorder="1" applyAlignment="1" applyProtection="1">
      <alignment vertical="center" wrapText="1"/>
      <protection locked="0"/>
    </xf>
    <xf numFmtId="0" fontId="3" fillId="0" borderId="10" xfId="2" applyFont="1" applyBorder="1" applyAlignment="1" applyProtection="1">
      <alignment vertical="center" wrapText="1"/>
      <protection locked="0"/>
    </xf>
    <xf numFmtId="0" fontId="2" fillId="7" borderId="10" xfId="2" applyFont="1" applyFill="1" applyBorder="1" applyAlignment="1">
      <alignment vertical="center"/>
    </xf>
    <xf numFmtId="0" fontId="3" fillId="0" borderId="6"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wrapText="1"/>
      <protection locked="0"/>
    </xf>
    <xf numFmtId="0" fontId="9" fillId="0" borderId="8" xfId="2" applyFont="1" applyFill="1" applyBorder="1" applyAlignment="1" applyProtection="1">
      <alignment horizontal="left" vertical="center" wrapText="1"/>
      <protection locked="0"/>
    </xf>
    <xf numFmtId="0" fontId="2" fillId="0" borderId="0" xfId="2" applyFont="1" applyFill="1" applyBorder="1" applyAlignment="1">
      <alignment vertical="center"/>
    </xf>
    <xf numFmtId="0" fontId="2" fillId="0" borderId="9"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2" fillId="0" borderId="10" xfId="2" applyFont="1" applyBorder="1" applyAlignment="1">
      <alignment vertical="center"/>
    </xf>
    <xf numFmtId="0" fontId="3" fillId="0" borderId="9"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12" xfId="2" applyFont="1" applyBorder="1" applyAlignment="1">
      <alignment vertical="center" wrapText="1"/>
    </xf>
    <xf numFmtId="0" fontId="2" fillId="0" borderId="13" xfId="2" applyFont="1" applyBorder="1" applyAlignment="1">
      <alignment vertical="center"/>
    </xf>
    <xf numFmtId="0" fontId="9" fillId="6" borderId="1" xfId="3" applyFont="1" applyFill="1" applyBorder="1" applyAlignment="1">
      <alignment horizontal="center" vertical="center" wrapText="1"/>
    </xf>
    <xf numFmtId="10" fontId="12" fillId="0" borderId="1" xfId="4" applyNumberFormat="1" applyFont="1" applyFill="1" applyBorder="1" applyAlignment="1">
      <alignment horizontal="center" vertical="center"/>
    </xf>
    <xf numFmtId="0" fontId="8" fillId="0" borderId="0" xfId="0" applyFont="1" applyAlignment="1">
      <alignment vertical="center"/>
    </xf>
    <xf numFmtId="0" fontId="14" fillId="0" borderId="0" xfId="5" applyFont="1" applyFill="1" applyBorder="1" applyAlignment="1">
      <alignment horizontal="center" vertical="center" wrapText="1"/>
    </xf>
    <xf numFmtId="0" fontId="5" fillId="0" borderId="0" xfId="0" applyFont="1" applyFill="1" applyAlignment="1">
      <alignment vertical="center"/>
    </xf>
    <xf numFmtId="0" fontId="4" fillId="0" borderId="2" xfId="0" applyFont="1" applyFill="1" applyBorder="1" applyAlignment="1" applyProtection="1">
      <alignment vertical="center"/>
      <protection locked="0" hidden="1"/>
    </xf>
    <xf numFmtId="0" fontId="4" fillId="0" borderId="1" xfId="0" applyFont="1" applyFill="1" applyBorder="1" applyAlignment="1" applyProtection="1">
      <alignment horizontal="left" vertical="center"/>
      <protection locked="0" hidden="1"/>
    </xf>
    <xf numFmtId="0" fontId="16" fillId="0" borderId="1" xfId="0" applyFont="1" applyFill="1" applyBorder="1" applyAlignment="1" applyProtection="1">
      <alignment horizontal="left" vertical="center" wrapText="1"/>
      <protection locked="0" hidden="1"/>
    </xf>
    <xf numFmtId="169" fontId="17" fillId="0" borderId="1" xfId="0" applyNumberFormat="1" applyFont="1" applyFill="1" applyBorder="1" applyAlignment="1" applyProtection="1">
      <alignment horizontal="left" vertical="center" wrapText="1"/>
      <protection locked="0" hidden="1"/>
    </xf>
    <xf numFmtId="1" fontId="17" fillId="0" borderId="1" xfId="0" applyNumberFormat="1" applyFont="1" applyFill="1" applyBorder="1" applyAlignment="1" applyProtection="1">
      <alignment horizontal="left" vertical="center" wrapText="1"/>
      <protection locked="0" hidden="1"/>
    </xf>
    <xf numFmtId="0" fontId="12" fillId="0" borderId="0" xfId="5" applyFont="1" applyFill="1" applyBorder="1" applyAlignment="1">
      <alignment horizontal="left" vertical="center"/>
    </xf>
    <xf numFmtId="0" fontId="14" fillId="0" borderId="0" xfId="5" applyFont="1" applyFill="1" applyBorder="1" applyAlignment="1">
      <alignment horizontal="center" vertical="center"/>
    </xf>
    <xf numFmtId="0" fontId="14" fillId="7" borderId="1" xfId="5" applyNumberFormat="1" applyFont="1" applyFill="1" applyBorder="1" applyAlignment="1">
      <alignment horizontal="center" vertical="center" wrapText="1"/>
    </xf>
    <xf numFmtId="0" fontId="12" fillId="3" borderId="1" xfId="5" applyFont="1" applyFill="1" applyBorder="1" applyAlignment="1" applyProtection="1">
      <alignment horizontal="center" vertical="center"/>
      <protection locked="0" hidden="1"/>
    </xf>
    <xf numFmtId="170" fontId="12" fillId="3" borderId="1" xfId="5" applyNumberFormat="1" applyFont="1" applyFill="1" applyBorder="1" applyAlignment="1" applyProtection="1">
      <alignment horizontal="center" vertical="center"/>
      <protection locked="0" hidden="1"/>
    </xf>
    <xf numFmtId="171" fontId="12" fillId="3" borderId="1" xfId="5" applyNumberFormat="1" applyFont="1" applyFill="1" applyBorder="1" applyAlignment="1" applyProtection="1">
      <alignment horizontal="center" vertical="center"/>
      <protection locked="0" hidden="1"/>
    </xf>
    <xf numFmtId="0" fontId="13" fillId="7" borderId="0" xfId="5" applyFont="1" applyFill="1" applyBorder="1" applyAlignment="1">
      <alignment horizontal="center" vertical="center"/>
    </xf>
    <xf numFmtId="0" fontId="13" fillId="7" borderId="0" xfId="5" applyFont="1" applyFill="1" applyBorder="1" applyAlignment="1">
      <alignment horizontal="left" vertical="center"/>
    </xf>
    <xf numFmtId="0" fontId="17" fillId="7" borderId="0" xfId="5" applyFont="1" applyFill="1" applyBorder="1" applyAlignment="1">
      <alignment horizontal="left" vertical="center"/>
    </xf>
    <xf numFmtId="170" fontId="13" fillId="7" borderId="0" xfId="5" applyNumberFormat="1" applyFont="1" applyFill="1" applyBorder="1" applyAlignment="1">
      <alignment horizontal="center" vertical="center"/>
    </xf>
    <xf numFmtId="0" fontId="13" fillId="7" borderId="0" xfId="5" applyFont="1" applyFill="1" applyBorder="1" applyAlignment="1">
      <alignment vertical="center"/>
    </xf>
    <xf numFmtId="171" fontId="13" fillId="7" borderId="0" xfId="5" applyNumberFormat="1" applyFont="1" applyFill="1" applyBorder="1" applyAlignment="1">
      <alignment vertical="center"/>
    </xf>
    <xf numFmtId="0" fontId="2" fillId="0" borderId="0" xfId="0" applyFont="1" applyAlignment="1">
      <alignment vertical="center"/>
    </xf>
    <xf numFmtId="0" fontId="14" fillId="4" borderId="1" xfId="0" applyFont="1" applyFill="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xf>
    <xf numFmtId="0" fontId="3" fillId="0" borderId="0" xfId="0" applyFont="1" applyFill="1" applyBorder="1" applyAlignment="1">
      <alignment vertical="center"/>
    </xf>
    <xf numFmtId="0" fontId="2" fillId="0" borderId="0" xfId="0" applyNumberFormat="1" applyFont="1" applyFill="1" applyBorder="1" applyAlignment="1">
      <alignment vertical="center" wrapText="1"/>
    </xf>
    <xf numFmtId="0" fontId="5"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NumberFormat="1" applyFont="1" applyBorder="1" applyAlignment="1">
      <alignment horizontal="justify" vertical="center" wrapText="1"/>
    </xf>
    <xf numFmtId="0" fontId="14" fillId="4" borderId="1" xfId="0" applyFont="1" applyFill="1" applyBorder="1" applyAlignment="1">
      <alignment horizontal="center" vertical="center" wrapText="1"/>
    </xf>
    <xf numFmtId="0" fontId="6" fillId="2" borderId="4" xfId="0" applyFont="1" applyFill="1" applyBorder="1" applyAlignment="1">
      <alignment vertical="center" wrapText="1"/>
    </xf>
    <xf numFmtId="0" fontId="6" fillId="2" borderId="1" xfId="0" applyFont="1" applyFill="1" applyBorder="1" applyAlignment="1">
      <alignment vertical="center" wrapText="1"/>
    </xf>
    <xf numFmtId="0" fontId="5" fillId="0" borderId="1" xfId="0" applyFont="1" applyFill="1" applyBorder="1" applyAlignment="1">
      <alignment vertical="center" wrapText="1"/>
    </xf>
    <xf numFmtId="0" fontId="6"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7" borderId="0" xfId="0" applyFont="1" applyFill="1" applyBorder="1" applyAlignment="1">
      <alignment vertical="center" wrapText="1"/>
    </xf>
    <xf numFmtId="0" fontId="5" fillId="7" borderId="0" xfId="0" applyFont="1" applyFill="1" applyBorder="1" applyAlignment="1">
      <alignment vertical="center"/>
    </xf>
    <xf numFmtId="0" fontId="5" fillId="0" borderId="0"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7" borderId="0" xfId="0" applyFont="1" applyFill="1" applyAlignment="1">
      <alignment vertical="center"/>
    </xf>
    <xf numFmtId="0" fontId="2" fillId="0" borderId="1" xfId="0" applyFont="1" applyBorder="1" applyAlignment="1">
      <alignment horizontal="left" vertical="center"/>
    </xf>
    <xf numFmtId="165" fontId="2" fillId="0" borderId="1" xfId="0" applyNumberFormat="1" applyFont="1" applyBorder="1" applyAlignment="1">
      <alignment vertical="center"/>
    </xf>
    <xf numFmtId="166" fontId="2" fillId="3" borderId="1" xfId="0" applyNumberFormat="1" applyFont="1" applyFill="1" applyBorder="1" applyAlignment="1" applyProtection="1">
      <alignment horizontal="center" vertical="center" wrapText="1"/>
      <protection locked="0" hidden="1"/>
    </xf>
    <xf numFmtId="166" fontId="2" fillId="0" borderId="1" xfId="1" applyNumberFormat="1" applyFont="1" applyFill="1" applyBorder="1" applyAlignment="1" applyProtection="1">
      <alignment vertical="center"/>
      <protection locked="0" hidden="1"/>
    </xf>
    <xf numFmtId="9" fontId="2" fillId="3" borderId="1" xfId="1" applyFont="1" applyFill="1" applyBorder="1" applyAlignment="1" applyProtection="1">
      <alignment vertical="center"/>
      <protection locked="0" hidden="1"/>
    </xf>
    <xf numFmtId="0" fontId="3" fillId="2" borderId="1" xfId="0" applyFont="1" applyFill="1" applyBorder="1" applyAlignment="1">
      <alignment horizontal="left" vertical="center"/>
    </xf>
    <xf numFmtId="165" fontId="3" fillId="5" borderId="1" xfId="0" applyNumberFormat="1" applyFont="1" applyFill="1" applyBorder="1" applyAlignment="1">
      <alignment vertical="center"/>
    </xf>
    <xf numFmtId="166" fontId="2" fillId="2" borderId="1" xfId="0" applyNumberFormat="1" applyFont="1" applyFill="1" applyBorder="1" applyAlignment="1">
      <alignment horizontal="center" vertical="center" wrapText="1"/>
    </xf>
    <xf numFmtId="165" fontId="3" fillId="2" borderId="1" xfId="0" applyNumberFormat="1" applyFont="1" applyFill="1" applyBorder="1" applyAlignment="1">
      <alignment vertical="center"/>
    </xf>
    <xf numFmtId="0" fontId="2" fillId="2" borderId="1" xfId="0" applyFont="1" applyFill="1" applyBorder="1" applyAlignment="1">
      <alignment horizontal="center" vertical="center" wrapText="1"/>
    </xf>
    <xf numFmtId="0" fontId="2" fillId="0" borderId="0" xfId="0" applyFont="1" applyBorder="1" applyAlignment="1">
      <alignment vertical="center" wrapText="1"/>
    </xf>
    <xf numFmtId="164" fontId="2" fillId="2" borderId="1" xfId="1" applyNumberFormat="1" applyFont="1" applyFill="1" applyBorder="1" applyAlignment="1">
      <alignment vertical="center"/>
    </xf>
    <xf numFmtId="0" fontId="3" fillId="2" borderId="0" xfId="0" applyFont="1" applyFill="1" applyBorder="1" applyAlignment="1">
      <alignment horizontal="center" vertical="center"/>
    </xf>
    <xf numFmtId="0" fontId="3" fillId="0" borderId="0" xfId="0" applyFont="1" applyFill="1" applyBorder="1" applyAlignment="1">
      <alignment horizontal="left" vertical="center"/>
    </xf>
    <xf numFmtId="0" fontId="2" fillId="0" borderId="0" xfId="0" applyFont="1" applyBorder="1" applyAlignment="1">
      <alignment horizontal="justify" vertical="center" wrapText="1"/>
    </xf>
    <xf numFmtId="165" fontId="2" fillId="0" borderId="0" xfId="0" applyNumberFormat="1" applyFont="1" applyAlignment="1">
      <alignment vertical="center"/>
    </xf>
    <xf numFmtId="166" fontId="2" fillId="0" borderId="1" xfId="0" applyNumberFormat="1" applyFont="1" applyFill="1" applyBorder="1" applyAlignment="1" applyProtection="1">
      <alignment horizontal="right" vertical="center"/>
      <protection locked="0" hidden="1"/>
    </xf>
    <xf numFmtId="165" fontId="3" fillId="5" borderId="1" xfId="0" applyNumberFormat="1" applyFont="1" applyFill="1" applyBorder="1" applyAlignment="1">
      <alignment horizontal="right" vertical="center"/>
    </xf>
    <xf numFmtId="166" fontId="2" fillId="2" borderId="1" xfId="0" applyNumberFormat="1" applyFont="1" applyFill="1" applyBorder="1" applyAlignment="1">
      <alignment horizontal="right" vertical="center"/>
    </xf>
    <xf numFmtId="164" fontId="2" fillId="2" borderId="1" xfId="0" applyNumberFormat="1" applyFont="1" applyFill="1" applyBorder="1" applyAlignment="1">
      <alignment horizontal="right" vertical="center" wrapText="1"/>
    </xf>
    <xf numFmtId="0" fontId="6" fillId="0" borderId="0" xfId="0" applyFont="1" applyFill="1" applyBorder="1" applyAlignment="1">
      <alignment horizontal="center" vertical="center"/>
    </xf>
    <xf numFmtId="0" fontId="5" fillId="0" borderId="1" xfId="0" applyNumberFormat="1" applyFont="1" applyBorder="1" applyAlignment="1">
      <alignment horizontal="right" vertical="center" wrapText="1"/>
    </xf>
    <xf numFmtId="167" fontId="5" fillId="3" borderId="2" xfId="0" applyNumberFormat="1" applyFont="1" applyFill="1" applyBorder="1" applyAlignment="1" applyProtection="1">
      <alignment horizontal="right" vertical="center" wrapText="1" indent="1"/>
      <protection locked="0" hidden="1"/>
    </xf>
    <xf numFmtId="167" fontId="5" fillId="3" borderId="14" xfId="0" applyNumberFormat="1" applyFont="1" applyFill="1" applyBorder="1" applyAlignment="1" applyProtection="1">
      <alignment horizontal="right" vertical="center" wrapText="1" indent="1"/>
      <protection locked="0" hidden="1"/>
    </xf>
    <xf numFmtId="167" fontId="5" fillId="3" borderId="3" xfId="0" applyNumberFormat="1" applyFont="1" applyFill="1" applyBorder="1" applyAlignment="1" applyProtection="1">
      <alignment horizontal="right" vertical="center" wrapText="1" indent="1"/>
      <protection locked="0" hidden="1"/>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3" borderId="1" xfId="0" applyFont="1" applyFill="1" applyBorder="1" applyAlignment="1" applyProtection="1">
      <alignment horizontal="justify" vertical="center" wrapText="1"/>
      <protection locked="0" hidden="1"/>
    </xf>
    <xf numFmtId="10" fontId="5" fillId="0" borderId="6" xfId="0" applyNumberFormat="1" applyFont="1" applyBorder="1" applyAlignment="1">
      <alignment horizontal="center" vertical="center"/>
    </xf>
    <xf numFmtId="10" fontId="5" fillId="0" borderId="7" xfId="0" applyNumberFormat="1" applyFont="1" applyBorder="1" applyAlignment="1">
      <alignment horizontal="center" vertical="center"/>
    </xf>
    <xf numFmtId="10" fontId="5" fillId="0" borderId="8" xfId="0" applyNumberFormat="1" applyFont="1" applyBorder="1" applyAlignment="1">
      <alignment horizontal="center" vertical="center"/>
    </xf>
    <xf numFmtId="10" fontId="5" fillId="0" borderId="11" xfId="0" applyNumberFormat="1" applyFont="1" applyBorder="1" applyAlignment="1">
      <alignment horizontal="center" vertical="center"/>
    </xf>
    <xf numFmtId="10" fontId="5" fillId="0" borderId="12" xfId="0" applyNumberFormat="1" applyFont="1" applyBorder="1" applyAlignment="1">
      <alignment horizontal="center" vertical="center"/>
    </xf>
    <xf numFmtId="10" fontId="5" fillId="0" borderId="13" xfId="0" applyNumberFormat="1" applyFont="1" applyBorder="1" applyAlignment="1">
      <alignment horizontal="center" vertical="center"/>
    </xf>
    <xf numFmtId="4" fontId="5" fillId="0" borderId="6" xfId="0" applyNumberFormat="1"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4" fontId="5" fillId="0" borderId="8"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2" xfId="0" applyNumberFormat="1" applyFont="1" applyBorder="1" applyAlignment="1">
      <alignment horizontal="left" vertical="center" wrapText="1"/>
    </xf>
    <xf numFmtId="0" fontId="5" fillId="0" borderId="14" xfId="0" applyNumberFormat="1" applyFont="1" applyBorder="1" applyAlignment="1">
      <alignment horizontal="left" vertical="center" wrapText="1"/>
    </xf>
    <xf numFmtId="0" fontId="5" fillId="0" borderId="14" xfId="0" applyFont="1" applyBorder="1" applyAlignment="1">
      <alignment horizontal="left" vertical="center" wrapText="1"/>
    </xf>
    <xf numFmtId="0" fontId="5" fillId="0" borderId="3" xfId="0" applyFont="1" applyBorder="1" applyAlignment="1">
      <alignment horizontal="left"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11" xfId="0" applyNumberFormat="1" applyFont="1" applyBorder="1" applyAlignment="1">
      <alignment horizontal="left" vertical="center" wrapText="1"/>
    </xf>
    <xf numFmtId="0" fontId="5" fillId="0" borderId="12" xfId="0" applyNumberFormat="1" applyFont="1" applyBorder="1" applyAlignment="1">
      <alignment horizontal="left" vertical="center" wrapText="1"/>
    </xf>
    <xf numFmtId="0" fontId="5" fillId="0" borderId="13" xfId="0" applyNumberFormat="1" applyFont="1" applyBorder="1" applyAlignment="1">
      <alignment horizontal="left" vertical="center" wrapText="1"/>
    </xf>
    <xf numFmtId="0" fontId="6" fillId="0" borderId="2"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4" fontId="5" fillId="0" borderId="6" xfId="0" applyNumberFormat="1" applyFont="1" applyBorder="1" applyAlignment="1">
      <alignment horizontal="center" vertical="center"/>
    </xf>
    <xf numFmtId="4" fontId="5" fillId="0" borderId="7" xfId="0" applyNumberFormat="1" applyFont="1" applyBorder="1" applyAlignment="1">
      <alignment horizontal="center" vertical="center"/>
    </xf>
    <xf numFmtId="4" fontId="5" fillId="0" borderId="8" xfId="0" applyNumberFormat="1" applyFont="1" applyBorder="1" applyAlignment="1">
      <alignment horizontal="center" vertical="center"/>
    </xf>
    <xf numFmtId="4" fontId="5" fillId="0" borderId="11" xfId="0" applyNumberFormat="1" applyFont="1" applyBorder="1" applyAlignment="1">
      <alignment horizontal="center" vertical="center"/>
    </xf>
    <xf numFmtId="4" fontId="5" fillId="0" borderId="12" xfId="0" applyNumberFormat="1" applyFont="1" applyBorder="1" applyAlignment="1">
      <alignment horizontal="center" vertical="center"/>
    </xf>
    <xf numFmtId="4" fontId="5" fillId="0" borderId="13" xfId="0" applyNumberFormat="1" applyFont="1" applyBorder="1" applyAlignment="1">
      <alignment horizontal="center" vertical="center"/>
    </xf>
    <xf numFmtId="0" fontId="5" fillId="0" borderId="6"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167" fontId="5" fillId="0" borderId="6" xfId="0" applyNumberFormat="1" applyFont="1" applyFill="1" applyBorder="1" applyAlignment="1">
      <alignment horizontal="center" vertical="center" wrapText="1"/>
    </xf>
    <xf numFmtId="167" fontId="5" fillId="0" borderId="7" xfId="0" applyNumberFormat="1" applyFont="1" applyFill="1" applyBorder="1" applyAlignment="1">
      <alignment horizontal="center" vertical="center" wrapText="1"/>
    </xf>
    <xf numFmtId="167" fontId="5" fillId="0" borderId="8" xfId="0" applyNumberFormat="1" applyFont="1" applyFill="1" applyBorder="1" applyAlignment="1">
      <alignment horizontal="center" vertical="center" wrapText="1"/>
    </xf>
    <xf numFmtId="167" fontId="5" fillId="0" borderId="11" xfId="0" applyNumberFormat="1" applyFont="1" applyFill="1" applyBorder="1" applyAlignment="1">
      <alignment horizontal="center" vertical="center" wrapText="1"/>
    </xf>
    <xf numFmtId="167" fontId="5" fillId="0" borderId="12" xfId="0" applyNumberFormat="1" applyFont="1" applyFill="1" applyBorder="1" applyAlignment="1">
      <alignment horizontal="center" vertical="center" wrapText="1"/>
    </xf>
    <xf numFmtId="167" fontId="5" fillId="0" borderId="13" xfId="0" applyNumberFormat="1" applyFont="1" applyFill="1" applyBorder="1" applyAlignment="1">
      <alignment horizontal="center" vertical="center" wrapText="1"/>
    </xf>
    <xf numFmtId="0" fontId="5" fillId="3" borderId="2" xfId="0" applyFont="1" applyFill="1" applyBorder="1" applyAlignment="1" applyProtection="1">
      <alignment horizontal="left" vertical="center"/>
      <protection locked="0" hidden="1"/>
    </xf>
    <xf numFmtId="0" fontId="5" fillId="3" borderId="14" xfId="0" applyFont="1" applyFill="1" applyBorder="1" applyAlignment="1" applyProtection="1">
      <alignment horizontal="left" vertical="center"/>
      <protection locked="0" hidden="1"/>
    </xf>
    <xf numFmtId="0" fontId="5" fillId="3" borderId="3" xfId="0" applyFont="1" applyFill="1" applyBorder="1" applyAlignment="1" applyProtection="1">
      <alignment horizontal="left" vertical="center"/>
      <protection locked="0" hidden="1"/>
    </xf>
    <xf numFmtId="0" fontId="5" fillId="3" borderId="2" xfId="0" applyFont="1" applyFill="1" applyBorder="1" applyAlignment="1" applyProtection="1">
      <alignment horizontal="center" vertical="center"/>
      <protection locked="0" hidden="1"/>
    </xf>
    <xf numFmtId="0" fontId="5" fillId="3" borderId="14" xfId="0" applyFont="1" applyFill="1" applyBorder="1" applyAlignment="1" applyProtection="1">
      <alignment horizontal="center" vertical="center"/>
      <protection locked="0" hidden="1"/>
    </xf>
    <xf numFmtId="0" fontId="5" fillId="3" borderId="3" xfId="0" applyFont="1" applyFill="1" applyBorder="1" applyAlignment="1" applyProtection="1">
      <alignment horizontal="center" vertical="center"/>
      <protection locked="0" hidden="1"/>
    </xf>
    <xf numFmtId="0" fontId="6" fillId="2" borderId="2"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3" borderId="6" xfId="0" applyFont="1" applyFill="1" applyBorder="1" applyAlignment="1" applyProtection="1">
      <alignment horizontal="center" vertical="center"/>
      <protection locked="0" hidden="1"/>
    </xf>
    <xf numFmtId="0" fontId="5" fillId="3" borderId="7" xfId="0" applyFont="1" applyFill="1" applyBorder="1" applyAlignment="1" applyProtection="1">
      <alignment horizontal="center" vertical="center"/>
      <protection locked="0" hidden="1"/>
    </xf>
    <xf numFmtId="0" fontId="5" fillId="3" borderId="8" xfId="0" applyFont="1" applyFill="1" applyBorder="1" applyAlignment="1" applyProtection="1">
      <alignment horizontal="center" vertical="center"/>
      <protection locked="0" hidden="1"/>
    </xf>
    <xf numFmtId="0" fontId="5" fillId="3" borderId="9" xfId="0" applyFont="1" applyFill="1" applyBorder="1" applyAlignment="1" applyProtection="1">
      <alignment horizontal="center" vertical="center"/>
      <protection locked="0" hidden="1"/>
    </xf>
    <xf numFmtId="0" fontId="5" fillId="3" borderId="0" xfId="0" applyFont="1" applyFill="1" applyBorder="1" applyAlignment="1" applyProtection="1">
      <alignment horizontal="center" vertical="center"/>
      <protection locked="0" hidden="1"/>
    </xf>
    <xf numFmtId="0" fontId="5" fillId="3" borderId="10" xfId="0" applyFont="1" applyFill="1" applyBorder="1" applyAlignment="1" applyProtection="1">
      <alignment horizontal="center" vertical="center"/>
      <protection locked="0" hidden="1"/>
    </xf>
    <xf numFmtId="0" fontId="5" fillId="3" borderId="11" xfId="0" applyFont="1" applyFill="1" applyBorder="1" applyAlignment="1" applyProtection="1">
      <alignment horizontal="center" vertical="center"/>
      <protection locked="0" hidden="1"/>
    </xf>
    <xf numFmtId="0" fontId="5" fillId="3" borderId="12" xfId="0" applyFont="1" applyFill="1" applyBorder="1" applyAlignment="1" applyProtection="1">
      <alignment horizontal="center" vertical="center"/>
      <protection locked="0" hidden="1"/>
    </xf>
    <xf numFmtId="0" fontId="5" fillId="3" borderId="13" xfId="0" applyFont="1" applyFill="1" applyBorder="1" applyAlignment="1" applyProtection="1">
      <alignment horizontal="center" vertical="center"/>
      <protection locked="0" hidden="1"/>
    </xf>
    <xf numFmtId="0" fontId="5" fillId="3" borderId="2" xfId="0" applyNumberFormat="1" applyFont="1" applyFill="1" applyBorder="1" applyAlignment="1" applyProtection="1">
      <alignment horizontal="left" vertical="center"/>
      <protection locked="0" hidden="1"/>
    </xf>
    <xf numFmtId="0" fontId="5" fillId="3" borderId="14" xfId="0" applyNumberFormat="1" applyFont="1" applyFill="1" applyBorder="1" applyAlignment="1" applyProtection="1">
      <alignment horizontal="left" vertical="center"/>
      <protection locked="0" hidden="1"/>
    </xf>
    <xf numFmtId="0" fontId="5" fillId="0" borderId="2"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pplyProtection="1">
      <alignment horizontal="center" vertical="center"/>
      <protection locked="0" hidden="1"/>
    </xf>
    <xf numFmtId="0" fontId="5" fillId="0" borderId="2"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0" borderId="6"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8"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5" fillId="0" borderId="13" xfId="0" applyNumberFormat="1" applyFont="1" applyBorder="1" applyAlignment="1">
      <alignment horizontal="center" vertical="center"/>
    </xf>
    <xf numFmtId="0" fontId="5" fillId="3" borderId="6" xfId="0" applyNumberFormat="1" applyFont="1" applyFill="1" applyBorder="1" applyAlignment="1" applyProtection="1">
      <alignment horizontal="center" vertical="center" wrapText="1"/>
      <protection locked="0" hidden="1"/>
    </xf>
    <xf numFmtId="0" fontId="5" fillId="3" borderId="7" xfId="0" applyNumberFormat="1" applyFont="1" applyFill="1" applyBorder="1" applyAlignment="1" applyProtection="1">
      <alignment horizontal="center" vertical="center" wrapText="1"/>
      <protection locked="0" hidden="1"/>
    </xf>
    <xf numFmtId="0" fontId="5" fillId="3" borderId="8" xfId="0" applyNumberFormat="1" applyFont="1" applyFill="1" applyBorder="1" applyAlignment="1" applyProtection="1">
      <alignment horizontal="center" vertical="center" wrapText="1"/>
      <protection locked="0" hidden="1"/>
    </xf>
    <xf numFmtId="0" fontId="5" fillId="3" borderId="11" xfId="0" applyNumberFormat="1" applyFont="1" applyFill="1" applyBorder="1" applyAlignment="1" applyProtection="1">
      <alignment horizontal="center" vertical="center" wrapText="1"/>
      <protection locked="0" hidden="1"/>
    </xf>
    <xf numFmtId="0" fontId="5" fillId="3" borderId="12" xfId="0" applyNumberFormat="1" applyFont="1" applyFill="1" applyBorder="1" applyAlignment="1" applyProtection="1">
      <alignment horizontal="center" vertical="center" wrapText="1"/>
      <protection locked="0" hidden="1"/>
    </xf>
    <xf numFmtId="0" fontId="5" fillId="3" borderId="13" xfId="0" applyNumberFormat="1" applyFont="1" applyFill="1" applyBorder="1" applyAlignment="1" applyProtection="1">
      <alignment horizontal="center" vertical="center" wrapText="1"/>
      <protection locked="0" hidden="1"/>
    </xf>
    <xf numFmtId="0" fontId="5" fillId="3" borderId="2" xfId="0" applyNumberFormat="1" applyFont="1" applyFill="1" applyBorder="1" applyAlignment="1" applyProtection="1">
      <alignment horizontal="center" vertical="center"/>
      <protection locked="0" hidden="1"/>
    </xf>
    <xf numFmtId="0" fontId="5" fillId="3" borderId="14" xfId="0" applyNumberFormat="1" applyFont="1" applyFill="1" applyBorder="1" applyAlignment="1" applyProtection="1">
      <alignment horizontal="center" vertical="center"/>
      <protection locked="0" hidden="1"/>
    </xf>
    <xf numFmtId="0" fontId="5" fillId="3" borderId="3" xfId="0" applyNumberFormat="1" applyFont="1" applyFill="1" applyBorder="1" applyAlignment="1" applyProtection="1">
      <alignment horizontal="center" vertical="center"/>
      <protection locked="0" hidden="1"/>
    </xf>
    <xf numFmtId="0" fontId="8" fillId="3" borderId="1" xfId="0" applyFont="1" applyFill="1" applyBorder="1" applyAlignment="1" applyProtection="1">
      <alignment horizontal="center" vertical="center"/>
      <protection locked="0" hidden="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6" xfId="0" applyNumberFormat="1" applyFont="1" applyBorder="1" applyAlignment="1">
      <alignment horizontal="justify" vertical="center" wrapText="1"/>
    </xf>
    <xf numFmtId="0" fontId="2" fillId="0" borderId="7" xfId="0" applyNumberFormat="1" applyFont="1" applyBorder="1" applyAlignment="1">
      <alignment horizontal="justify" vertical="center" wrapText="1"/>
    </xf>
    <xf numFmtId="0" fontId="2" fillId="0" borderId="8" xfId="0" applyNumberFormat="1" applyFont="1" applyBorder="1" applyAlignment="1">
      <alignment horizontal="justify" vertical="center" wrapText="1"/>
    </xf>
    <xf numFmtId="0" fontId="2" fillId="0" borderId="9" xfId="0" applyNumberFormat="1" applyFont="1" applyBorder="1" applyAlignment="1">
      <alignment horizontal="justify" vertical="center" wrapText="1"/>
    </xf>
    <xf numFmtId="0" fontId="2" fillId="0" borderId="0" xfId="0" applyNumberFormat="1" applyFont="1" applyBorder="1" applyAlignment="1">
      <alignment horizontal="justify" vertical="center" wrapText="1"/>
    </xf>
    <xf numFmtId="0" fontId="2" fillId="0" borderId="10" xfId="0" applyNumberFormat="1" applyFont="1" applyBorder="1" applyAlignment="1">
      <alignment horizontal="justify" vertical="center" wrapText="1"/>
    </xf>
    <xf numFmtId="0" fontId="2" fillId="0" borderId="11" xfId="0" applyNumberFormat="1" applyFont="1" applyBorder="1" applyAlignment="1">
      <alignment horizontal="justify" vertical="center" wrapText="1"/>
    </xf>
    <xf numFmtId="0" fontId="2" fillId="0" borderId="12" xfId="0" applyNumberFormat="1" applyFont="1" applyBorder="1" applyAlignment="1">
      <alignment horizontal="justify" vertical="center" wrapText="1"/>
    </xf>
    <xf numFmtId="0" fontId="2" fillId="0" borderId="13" xfId="0" applyNumberFormat="1"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14" fillId="4" borderId="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3" fillId="0" borderId="2" xfId="0" applyFont="1" applyFill="1" applyBorder="1" applyAlignment="1">
      <alignment horizontal="left" vertical="center"/>
    </xf>
    <xf numFmtId="0" fontId="3" fillId="0" borderId="14" xfId="0" applyFont="1" applyFill="1" applyBorder="1" applyAlignment="1">
      <alignment horizontal="left" vertical="center"/>
    </xf>
    <xf numFmtId="0" fontId="3" fillId="0" borderId="3" xfId="0" applyFont="1" applyFill="1" applyBorder="1" applyAlignment="1">
      <alignment horizontal="left" vertical="center"/>
    </xf>
    <xf numFmtId="0" fontId="14" fillId="4" borderId="4" xfId="0" applyFont="1" applyFill="1" applyBorder="1" applyAlignment="1">
      <alignment horizontal="center" vertical="center" textRotation="90"/>
    </xf>
    <xf numFmtId="0" fontId="14" fillId="4" borderId="5" xfId="0" applyFont="1" applyFill="1" applyBorder="1" applyAlignment="1">
      <alignment horizontal="center" vertical="center" textRotation="90"/>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8" fillId="3" borderId="1" xfId="0" applyFont="1" applyFill="1" applyBorder="1" applyAlignment="1" applyProtection="1">
      <alignment horizontal="center" vertical="center" wrapText="1"/>
      <protection locked="0" hidden="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3"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12" fillId="7" borderId="2" xfId="3" applyFont="1" applyFill="1" applyBorder="1" applyAlignment="1">
      <alignment horizontal="left" vertical="center"/>
    </xf>
    <xf numFmtId="0" fontId="12" fillId="7" borderId="3" xfId="3" applyFont="1" applyFill="1" applyBorder="1" applyAlignment="1">
      <alignment horizontal="left" vertical="center"/>
    </xf>
    <xf numFmtId="168" fontId="12" fillId="0" borderId="1" xfId="3" applyNumberFormat="1" applyFont="1" applyFill="1" applyBorder="1" applyAlignment="1">
      <alignment horizontal="left" vertical="center" wrapText="1"/>
    </xf>
    <xf numFmtId="0" fontId="12" fillId="7" borderId="1" xfId="3" applyFont="1" applyFill="1" applyBorder="1" applyAlignment="1">
      <alignment horizontal="left" vertical="center"/>
    </xf>
    <xf numFmtId="0" fontId="12" fillId="0" borderId="1" xfId="3" applyFont="1" applyFill="1" applyBorder="1" applyAlignment="1">
      <alignment horizontal="left" vertical="center" wrapText="1"/>
    </xf>
    <xf numFmtId="0" fontId="3" fillId="6" borderId="6" xfId="2" applyFont="1" applyFill="1" applyBorder="1" applyAlignment="1" applyProtection="1">
      <alignment horizontal="center" vertical="center" wrapText="1"/>
      <protection locked="0"/>
    </xf>
    <xf numFmtId="0" fontId="3" fillId="6" borderId="7" xfId="2" applyFont="1" applyFill="1" applyBorder="1" applyAlignment="1" applyProtection="1">
      <alignment horizontal="center" vertical="center" wrapText="1"/>
      <protection locked="0"/>
    </xf>
    <xf numFmtId="0" fontId="3" fillId="6" borderId="8" xfId="2" applyFont="1" applyFill="1" applyBorder="1" applyAlignment="1" applyProtection="1">
      <alignment horizontal="center" vertical="center" wrapText="1"/>
      <protection locked="0"/>
    </xf>
    <xf numFmtId="0" fontId="3" fillId="6" borderId="11" xfId="2" applyFont="1" applyFill="1" applyBorder="1" applyAlignment="1" applyProtection="1">
      <alignment horizontal="center" vertical="center" wrapText="1"/>
      <protection locked="0"/>
    </xf>
    <xf numFmtId="0" fontId="3" fillId="6" borderId="12" xfId="2" applyFont="1" applyFill="1" applyBorder="1" applyAlignment="1" applyProtection="1">
      <alignment horizontal="center" vertical="center" wrapText="1"/>
      <protection locked="0"/>
    </xf>
    <xf numFmtId="0" fontId="3" fillId="6" borderId="13" xfId="2" applyFont="1" applyFill="1" applyBorder="1" applyAlignment="1" applyProtection="1">
      <alignment horizontal="center" vertical="center" wrapText="1"/>
      <protection locked="0"/>
    </xf>
    <xf numFmtId="0" fontId="10" fillId="0" borderId="9" xfId="2" applyFont="1" applyFill="1" applyBorder="1" applyAlignment="1" applyProtection="1">
      <alignment horizontal="left" vertical="center" wrapText="1"/>
      <protection locked="0"/>
    </xf>
    <xf numFmtId="0" fontId="10" fillId="0" borderId="0" xfId="2" applyFont="1" applyFill="1" applyBorder="1" applyAlignment="1" applyProtection="1">
      <alignment horizontal="left" vertical="center" wrapText="1"/>
      <protection locked="0"/>
    </xf>
    <xf numFmtId="0" fontId="10" fillId="0" borderId="10" xfId="2" applyFont="1" applyFill="1" applyBorder="1" applyAlignment="1" applyProtection="1">
      <alignment horizontal="left" vertical="center" wrapText="1"/>
      <protection locked="0"/>
    </xf>
    <xf numFmtId="0" fontId="9" fillId="6" borderId="1" xfId="3" applyFont="1" applyFill="1" applyBorder="1" applyAlignment="1">
      <alignment horizontal="center" vertical="center" wrapText="1"/>
    </xf>
    <xf numFmtId="0" fontId="4" fillId="0" borderId="1" xfId="0" applyFont="1" applyFill="1" applyBorder="1" applyAlignment="1" applyProtection="1">
      <alignment horizontal="left" vertical="center"/>
      <protection locked="0" hidden="1"/>
    </xf>
    <xf numFmtId="0" fontId="4" fillId="0" borderId="2" xfId="0" applyFont="1" applyFill="1" applyBorder="1" applyAlignment="1" applyProtection="1">
      <alignment horizontal="left" vertical="center"/>
      <protection locked="0" hidden="1"/>
    </xf>
    <xf numFmtId="0" fontId="4" fillId="0" borderId="3" xfId="0" applyFont="1" applyFill="1" applyBorder="1" applyAlignment="1" applyProtection="1">
      <alignment horizontal="left" vertical="center"/>
      <protection locked="0" hidden="1"/>
    </xf>
    <xf numFmtId="0" fontId="12" fillId="0" borderId="0" xfId="5" applyFont="1" applyFill="1" applyBorder="1" applyAlignment="1">
      <alignment horizontal="left" vertical="center" wrapText="1"/>
    </xf>
    <xf numFmtId="0" fontId="13" fillId="7" borderId="1" xfId="5" applyFont="1" applyFill="1" applyBorder="1" applyAlignment="1">
      <alignment horizontal="center" vertical="center"/>
    </xf>
    <xf numFmtId="0" fontId="14" fillId="2" borderId="2" xfId="5" applyFont="1" applyFill="1" applyBorder="1" applyAlignment="1">
      <alignment horizontal="center" vertical="center" wrapText="1"/>
    </xf>
    <xf numFmtId="0" fontId="14" fillId="2" borderId="14" xfId="5" applyFont="1" applyFill="1" applyBorder="1" applyAlignment="1">
      <alignment horizontal="center" vertical="center" wrapText="1"/>
    </xf>
    <xf numFmtId="0" fontId="14" fillId="2" borderId="3" xfId="5" applyFont="1" applyFill="1" applyBorder="1" applyAlignment="1">
      <alignment horizontal="center" vertical="center" wrapText="1"/>
    </xf>
  </cellXfs>
  <cellStyles count="6">
    <cellStyle name="Normal" xfId="0" builtinId="0"/>
    <cellStyle name="Normal 2" xfId="2"/>
    <cellStyle name="Normal 2 2" xfId="5"/>
    <cellStyle name="Normal 4" xfId="3"/>
    <cellStyle name="Porcentual" xfId="1" builtinId="5"/>
    <cellStyle name="Porcentu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694765</xdr:colOff>
      <xdr:row>1</xdr:row>
      <xdr:rowOff>23471</xdr:rowOff>
    </xdr:from>
    <xdr:to>
      <xdr:col>24</xdr:col>
      <xdr:colOff>620525</xdr:colOff>
      <xdr:row>7</xdr:row>
      <xdr:rowOff>70039</xdr:rowOff>
    </xdr:to>
    <xdr:sp macro="" textlink="">
      <xdr:nvSpPr>
        <xdr:cNvPr id="2" name="1 CuadroTexto"/>
        <xdr:cNvSpPr txBox="1"/>
      </xdr:nvSpPr>
      <xdr:spPr>
        <a:xfrm>
          <a:off x="1847290" y="185396"/>
          <a:ext cx="794581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162811</xdr:colOff>
      <xdr:row>2</xdr:row>
      <xdr:rowOff>69340</xdr:rowOff>
    </xdr:from>
    <xdr:to>
      <xdr:col>2</xdr:col>
      <xdr:colOff>4202</xdr:colOff>
      <xdr:row>7</xdr:row>
      <xdr:rowOff>19611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7586" y="326515"/>
          <a:ext cx="889141" cy="712271"/>
        </a:xfrm>
        <a:prstGeom prst="rect">
          <a:avLst/>
        </a:prstGeom>
        <a:noFill/>
        <a:ln w="9525">
          <a:noFill/>
          <a:miter lim="800000"/>
          <a:headEnd/>
          <a:tailEnd/>
        </a:ln>
      </xdr:spPr>
    </xdr:pic>
    <xdr:clientData/>
  </xdr:twoCellAnchor>
  <xdr:twoCellAnchor>
    <xdr:from>
      <xdr:col>24</xdr:col>
      <xdr:colOff>878963</xdr:colOff>
      <xdr:row>2</xdr:row>
      <xdr:rowOff>12078</xdr:rowOff>
    </xdr:from>
    <xdr:to>
      <xdr:col>25</xdr:col>
      <xdr:colOff>829997</xdr:colOff>
      <xdr:row>7</xdr:row>
      <xdr:rowOff>46923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899138" y="269253"/>
          <a:ext cx="722559" cy="79684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U85"/>
  <sheetViews>
    <sheetView showGridLines="0" zoomScaleNormal="100" workbookViewId="0">
      <selection activeCell="U28" sqref="U28:AC28"/>
    </sheetView>
  </sheetViews>
  <sheetFormatPr baseColWidth="10" defaultColWidth="0" defaultRowHeight="0" customHeight="1" zeroHeight="1"/>
  <cols>
    <col min="1" max="1" width="2.44140625" style="1" customWidth="1"/>
    <col min="2" max="2" width="3.109375" style="1" customWidth="1"/>
    <col min="3" max="3" width="3.6640625" style="1" customWidth="1"/>
    <col min="4" max="4" width="3.109375" style="1" customWidth="1"/>
    <col min="5" max="20" width="2.6640625" style="1" customWidth="1"/>
    <col min="21" max="26" width="2.44140625" style="1" customWidth="1"/>
    <col min="27" max="30" width="3.109375" style="1" customWidth="1"/>
    <col min="31" max="36" width="2.88671875" style="1" customWidth="1"/>
    <col min="37" max="38" width="3.88671875" style="1" customWidth="1"/>
    <col min="39" max="39" width="3.109375" style="1" customWidth="1"/>
    <col min="40" max="40" width="3.44140625" style="1" customWidth="1"/>
    <col min="41" max="41" width="3.88671875" style="1" customWidth="1"/>
    <col min="42" max="42" width="3" style="1" customWidth="1"/>
    <col min="43" max="47" width="0" style="1" hidden="1" customWidth="1"/>
    <col min="48" max="16384" width="11.44140625" style="1" hidden="1"/>
  </cols>
  <sheetData>
    <row r="1" spans="2:41" ht="6" customHeight="1"/>
    <row r="2" spans="2:41"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4"/>
    </row>
    <row r="3" spans="2:41"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7"/>
    </row>
    <row r="4" spans="2:41"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7"/>
    </row>
    <row r="5" spans="2:41"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7"/>
    </row>
    <row r="6" spans="2:41"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
    </row>
    <row r="7" spans="2:41" ht="8.25" customHeight="1"/>
    <row r="8" spans="2:41" ht="18.75" customHeight="1">
      <c r="B8" s="216" t="s">
        <v>50</v>
      </c>
      <c r="C8" s="216"/>
      <c r="D8" s="216"/>
      <c r="E8" s="216"/>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row>
    <row r="9" spans="2:41" ht="6.75" customHeight="1"/>
    <row r="10" spans="2:41" ht="16.5" customHeight="1">
      <c r="B10" s="218" t="s">
        <v>51</v>
      </c>
      <c r="C10" s="219"/>
      <c r="D10" s="219"/>
      <c r="E10" s="220"/>
      <c r="F10" s="188"/>
      <c r="G10" s="189"/>
      <c r="H10" s="189"/>
      <c r="I10" s="189"/>
      <c r="J10" s="189"/>
      <c r="K10" s="189"/>
      <c r="L10" s="190"/>
      <c r="M10" s="155" t="s">
        <v>52</v>
      </c>
      <c r="N10" s="156"/>
      <c r="O10" s="156"/>
      <c r="P10" s="156"/>
      <c r="Q10" s="156"/>
      <c r="R10" s="156"/>
      <c r="S10" s="156"/>
      <c r="T10" s="157"/>
      <c r="U10" s="224"/>
      <c r="V10" s="225"/>
      <c r="W10" s="225"/>
      <c r="X10" s="225"/>
      <c r="Y10" s="225"/>
      <c r="Z10" s="225"/>
      <c r="AA10" s="225"/>
      <c r="AB10" s="225"/>
      <c r="AC10" s="226"/>
      <c r="AD10" s="218" t="s">
        <v>53</v>
      </c>
      <c r="AE10" s="219"/>
      <c r="AF10" s="219"/>
      <c r="AG10" s="219"/>
      <c r="AH10" s="219"/>
      <c r="AI10" s="219"/>
      <c r="AJ10" s="220"/>
      <c r="AK10" s="230"/>
      <c r="AL10" s="231"/>
      <c r="AM10" s="231"/>
      <c r="AN10" s="231"/>
      <c r="AO10" s="232"/>
    </row>
    <row r="11" spans="2:41" ht="16.5" customHeight="1">
      <c r="B11" s="221"/>
      <c r="C11" s="222"/>
      <c r="D11" s="222"/>
      <c r="E11" s="223"/>
      <c r="F11" s="194"/>
      <c r="G11" s="195"/>
      <c r="H11" s="195"/>
      <c r="I11" s="195"/>
      <c r="J11" s="195"/>
      <c r="K11" s="195"/>
      <c r="L11" s="196"/>
      <c r="M11" s="158"/>
      <c r="N11" s="159"/>
      <c r="O11" s="159"/>
      <c r="P11" s="159"/>
      <c r="Q11" s="159"/>
      <c r="R11" s="159"/>
      <c r="S11" s="159"/>
      <c r="T11" s="160"/>
      <c r="U11" s="227"/>
      <c r="V11" s="228"/>
      <c r="W11" s="228"/>
      <c r="X11" s="228"/>
      <c r="Y11" s="228"/>
      <c r="Z11" s="228"/>
      <c r="AA11" s="228"/>
      <c r="AB11" s="228"/>
      <c r="AC11" s="229"/>
      <c r="AD11" s="210" t="s">
        <v>54</v>
      </c>
      <c r="AE11" s="210"/>
      <c r="AF11" s="210"/>
      <c r="AG11" s="210"/>
      <c r="AH11" s="210"/>
      <c r="AI11" s="210"/>
      <c r="AJ11" s="210"/>
      <c r="AK11" s="230"/>
      <c r="AL11" s="231"/>
      <c r="AM11" s="231"/>
      <c r="AN11" s="231"/>
      <c r="AO11" s="232"/>
    </row>
    <row r="12" spans="2:41" ht="16.5" customHeight="1">
      <c r="B12" s="109" t="s">
        <v>55</v>
      </c>
      <c r="C12" s="109"/>
      <c r="D12" s="109"/>
      <c r="E12" s="109"/>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row>
    <row r="13" spans="2:41" ht="16.5" customHeight="1">
      <c r="B13" s="109" t="s">
        <v>56</v>
      </c>
      <c r="C13" s="109"/>
      <c r="D13" s="109"/>
      <c r="E13" s="109"/>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row>
    <row r="14" spans="2:41" ht="16.5" customHeight="1">
      <c r="B14" s="155" t="s">
        <v>57</v>
      </c>
      <c r="C14" s="156"/>
      <c r="D14" s="156"/>
      <c r="E14" s="157"/>
      <c r="F14" s="202" t="s">
        <v>58</v>
      </c>
      <c r="G14" s="203"/>
      <c r="H14" s="203"/>
      <c r="I14" s="203"/>
      <c r="J14" s="203"/>
      <c r="K14" s="206"/>
      <c r="L14" s="206"/>
      <c r="M14" s="206"/>
      <c r="N14" s="206"/>
      <c r="O14" s="206"/>
      <c r="P14" s="206"/>
      <c r="Q14" s="206"/>
      <c r="R14" s="206"/>
      <c r="S14" s="206"/>
      <c r="T14" s="205"/>
      <c r="U14" s="202" t="s">
        <v>59</v>
      </c>
      <c r="V14" s="203"/>
      <c r="W14" s="203"/>
      <c r="X14" s="203"/>
      <c r="Y14" s="203"/>
      <c r="Z14" s="203"/>
      <c r="AA14" s="203"/>
      <c r="AB14" s="203"/>
      <c r="AC14" s="203"/>
      <c r="AD14" s="203"/>
      <c r="AE14" s="203"/>
      <c r="AF14" s="203"/>
      <c r="AG14" s="203"/>
      <c r="AH14" s="203"/>
      <c r="AI14" s="203"/>
      <c r="AJ14" s="204"/>
      <c r="AK14" s="213" t="s">
        <v>60</v>
      </c>
      <c r="AL14" s="214"/>
      <c r="AM14" s="214"/>
      <c r="AN14" s="214"/>
      <c r="AO14" s="215"/>
    </row>
    <row r="15" spans="2:41" ht="16.5" customHeight="1">
      <c r="B15" s="158"/>
      <c r="C15" s="159"/>
      <c r="D15" s="159"/>
      <c r="E15" s="160"/>
      <c r="F15" s="170"/>
      <c r="G15" s="171"/>
      <c r="H15" s="171"/>
      <c r="I15" s="171"/>
      <c r="J15" s="171"/>
      <c r="K15" s="171"/>
      <c r="L15" s="171"/>
      <c r="M15" s="171"/>
      <c r="N15" s="171"/>
      <c r="O15" s="171"/>
      <c r="P15" s="171"/>
      <c r="Q15" s="171"/>
      <c r="R15" s="171"/>
      <c r="S15" s="171"/>
      <c r="T15" s="172"/>
      <c r="U15" s="170"/>
      <c r="V15" s="171"/>
      <c r="W15" s="171"/>
      <c r="X15" s="171"/>
      <c r="Y15" s="171"/>
      <c r="Z15" s="171"/>
      <c r="AA15" s="171"/>
      <c r="AB15" s="171"/>
      <c r="AC15" s="171"/>
      <c r="AD15" s="171"/>
      <c r="AE15" s="171"/>
      <c r="AF15" s="171"/>
      <c r="AG15" s="171"/>
      <c r="AH15" s="171"/>
      <c r="AI15" s="171"/>
      <c r="AJ15" s="172"/>
      <c r="AK15" s="170"/>
      <c r="AL15" s="171"/>
      <c r="AM15" s="171"/>
      <c r="AN15" s="171"/>
      <c r="AO15" s="172"/>
    </row>
    <row r="16" spans="2:41" ht="16.5" customHeight="1">
      <c r="B16" s="155" t="s">
        <v>61</v>
      </c>
      <c r="C16" s="156"/>
      <c r="D16" s="156"/>
      <c r="E16" s="157"/>
      <c r="F16" s="210" t="s">
        <v>62</v>
      </c>
      <c r="G16" s="210"/>
      <c r="H16" s="210"/>
      <c r="I16" s="210"/>
      <c r="J16" s="210"/>
      <c r="K16" s="211"/>
      <c r="L16" s="211"/>
      <c r="M16" s="211"/>
      <c r="N16" s="211"/>
      <c r="O16" s="211"/>
      <c r="P16" s="211"/>
      <c r="Q16" s="211"/>
      <c r="R16" s="211"/>
      <c r="S16" s="211"/>
      <c r="T16" s="211"/>
      <c r="U16" s="202" t="s">
        <v>63</v>
      </c>
      <c r="V16" s="203"/>
      <c r="W16" s="203"/>
      <c r="X16" s="203"/>
      <c r="Y16" s="203"/>
      <c r="Z16" s="203"/>
      <c r="AA16" s="203"/>
      <c r="AB16" s="203"/>
      <c r="AC16" s="203"/>
      <c r="AD16" s="203"/>
      <c r="AE16" s="203"/>
      <c r="AF16" s="203"/>
      <c r="AG16" s="203"/>
      <c r="AH16" s="203"/>
      <c r="AI16" s="203"/>
      <c r="AJ16" s="204"/>
      <c r="AK16" s="202" t="s">
        <v>64</v>
      </c>
      <c r="AL16" s="203"/>
      <c r="AM16" s="203"/>
      <c r="AN16" s="203"/>
      <c r="AO16" s="204"/>
    </row>
    <row r="17" spans="2:41" ht="16.5" customHeight="1">
      <c r="B17" s="158"/>
      <c r="C17" s="159"/>
      <c r="D17" s="159"/>
      <c r="E17" s="160"/>
      <c r="F17" s="212"/>
      <c r="G17" s="212"/>
      <c r="H17" s="212"/>
      <c r="I17" s="212"/>
      <c r="J17" s="212"/>
      <c r="K17" s="212"/>
      <c r="L17" s="212"/>
      <c r="M17" s="212"/>
      <c r="N17" s="212"/>
      <c r="O17" s="212"/>
      <c r="P17" s="212"/>
      <c r="Q17" s="212"/>
      <c r="R17" s="212"/>
      <c r="S17" s="212"/>
      <c r="T17" s="212"/>
      <c r="U17" s="170"/>
      <c r="V17" s="171"/>
      <c r="W17" s="171"/>
      <c r="X17" s="171"/>
      <c r="Y17" s="171"/>
      <c r="Z17" s="171"/>
      <c r="AA17" s="171"/>
      <c r="AB17" s="171"/>
      <c r="AC17" s="171"/>
      <c r="AD17" s="171"/>
      <c r="AE17" s="171"/>
      <c r="AF17" s="171"/>
      <c r="AG17" s="171"/>
      <c r="AH17" s="171"/>
      <c r="AI17" s="171"/>
      <c r="AJ17" s="172"/>
      <c r="AK17" s="170"/>
      <c r="AL17" s="171"/>
      <c r="AM17" s="171"/>
      <c r="AN17" s="171"/>
      <c r="AO17" s="172"/>
    </row>
    <row r="18" spans="2:41" s="11" customFormat="1" ht="16.5" customHeight="1">
      <c r="B18" s="202" t="s">
        <v>65</v>
      </c>
      <c r="C18" s="203"/>
      <c r="D18" s="203"/>
      <c r="E18" s="203"/>
      <c r="F18" s="206"/>
      <c r="G18" s="206"/>
      <c r="H18" s="206"/>
      <c r="I18" s="206"/>
      <c r="J18" s="206"/>
      <c r="K18" s="206"/>
      <c r="L18" s="206"/>
      <c r="M18" s="206"/>
      <c r="N18" s="206"/>
      <c r="O18" s="206"/>
      <c r="P18" s="206"/>
      <c r="Q18" s="206"/>
      <c r="R18" s="206"/>
      <c r="S18" s="206"/>
      <c r="T18" s="205"/>
      <c r="U18" s="202" t="s">
        <v>66</v>
      </c>
      <c r="V18" s="203"/>
      <c r="W18" s="203"/>
      <c r="X18" s="203"/>
      <c r="Y18" s="203"/>
      <c r="Z18" s="203"/>
      <c r="AA18" s="203"/>
      <c r="AB18" s="203"/>
      <c r="AC18" s="204"/>
      <c r="AD18" s="202" t="s">
        <v>67</v>
      </c>
      <c r="AE18" s="203"/>
      <c r="AF18" s="203"/>
      <c r="AG18" s="203"/>
      <c r="AH18" s="203"/>
      <c r="AI18" s="203"/>
      <c r="AJ18" s="204"/>
      <c r="AK18" s="202" t="s">
        <v>51</v>
      </c>
      <c r="AL18" s="203"/>
      <c r="AM18" s="203"/>
      <c r="AN18" s="203"/>
      <c r="AO18" s="204"/>
    </row>
    <row r="19" spans="2:41" ht="16.5" customHeight="1">
      <c r="B19" s="170"/>
      <c r="C19" s="171"/>
      <c r="D19" s="171"/>
      <c r="E19" s="171"/>
      <c r="F19" s="171"/>
      <c r="G19" s="171"/>
      <c r="H19" s="171"/>
      <c r="I19" s="171"/>
      <c r="J19" s="171"/>
      <c r="K19" s="171"/>
      <c r="L19" s="171"/>
      <c r="M19" s="171"/>
      <c r="N19" s="171"/>
      <c r="O19" s="171"/>
      <c r="P19" s="171"/>
      <c r="Q19" s="171"/>
      <c r="R19" s="171"/>
      <c r="S19" s="171"/>
      <c r="T19" s="172"/>
      <c r="U19" s="170"/>
      <c r="V19" s="171"/>
      <c r="W19" s="171"/>
      <c r="X19" s="171"/>
      <c r="Y19" s="171"/>
      <c r="Z19" s="171"/>
      <c r="AA19" s="171"/>
      <c r="AB19" s="171"/>
      <c r="AC19" s="172"/>
      <c r="AD19" s="170"/>
      <c r="AE19" s="171"/>
      <c r="AF19" s="171"/>
      <c r="AG19" s="171"/>
      <c r="AH19" s="171"/>
      <c r="AI19" s="171"/>
      <c r="AJ19" s="172"/>
      <c r="AK19" s="170"/>
      <c r="AL19" s="171"/>
      <c r="AM19" s="171"/>
      <c r="AN19" s="171"/>
      <c r="AO19" s="172"/>
    </row>
    <row r="20" spans="2:41" s="11" customFormat="1" ht="16.5" customHeight="1">
      <c r="B20" s="202" t="s">
        <v>68</v>
      </c>
      <c r="C20" s="203"/>
      <c r="D20" s="203"/>
      <c r="E20" s="203"/>
      <c r="F20" s="206"/>
      <c r="G20" s="206"/>
      <c r="H20" s="206"/>
      <c r="I20" s="206"/>
      <c r="J20" s="206"/>
      <c r="K20" s="206"/>
      <c r="L20" s="206"/>
      <c r="M20" s="206"/>
      <c r="N20" s="206"/>
      <c r="O20" s="206"/>
      <c r="P20" s="206"/>
      <c r="Q20" s="206"/>
      <c r="R20" s="206"/>
      <c r="S20" s="206"/>
      <c r="T20" s="205"/>
      <c r="U20" s="202" t="s">
        <v>69</v>
      </c>
      <c r="V20" s="203"/>
      <c r="W20" s="203"/>
      <c r="X20" s="203"/>
      <c r="Y20" s="203"/>
      <c r="Z20" s="203"/>
      <c r="AA20" s="203"/>
      <c r="AB20" s="203"/>
      <c r="AC20" s="204"/>
      <c r="AD20" s="207" t="s">
        <v>70</v>
      </c>
      <c r="AE20" s="208"/>
      <c r="AF20" s="208"/>
      <c r="AG20" s="208"/>
      <c r="AH20" s="208"/>
      <c r="AI20" s="208"/>
      <c r="AJ20" s="208"/>
      <c r="AK20" s="208"/>
      <c r="AL20" s="208"/>
      <c r="AM20" s="208"/>
      <c r="AN20" s="208"/>
      <c r="AO20" s="209"/>
    </row>
    <row r="21" spans="2:41" ht="16.5" customHeight="1">
      <c r="B21" s="170"/>
      <c r="C21" s="171"/>
      <c r="D21" s="171"/>
      <c r="E21" s="171"/>
      <c r="F21" s="171"/>
      <c r="G21" s="171"/>
      <c r="H21" s="171"/>
      <c r="I21" s="171"/>
      <c r="J21" s="171"/>
      <c r="K21" s="171"/>
      <c r="L21" s="171"/>
      <c r="M21" s="171"/>
      <c r="N21" s="171"/>
      <c r="O21" s="171"/>
      <c r="P21" s="171"/>
      <c r="Q21" s="171"/>
      <c r="R21" s="171"/>
      <c r="S21" s="171"/>
      <c r="T21" s="172"/>
      <c r="U21" s="170"/>
      <c r="V21" s="171"/>
      <c r="W21" s="171"/>
      <c r="X21" s="171"/>
      <c r="Y21" s="171"/>
      <c r="Z21" s="171"/>
      <c r="AA21" s="171"/>
      <c r="AB21" s="171"/>
      <c r="AC21" s="172"/>
      <c r="AD21" s="170"/>
      <c r="AE21" s="171"/>
      <c r="AF21" s="171"/>
      <c r="AG21" s="171"/>
      <c r="AH21" s="171"/>
      <c r="AI21" s="171"/>
      <c r="AJ21" s="171"/>
      <c r="AK21" s="171"/>
      <c r="AL21" s="171"/>
      <c r="AM21" s="171"/>
      <c r="AN21" s="171"/>
      <c r="AO21" s="172"/>
    </row>
    <row r="22" spans="2:41" ht="16.5" customHeight="1">
      <c r="B22" s="109" t="s">
        <v>71</v>
      </c>
      <c r="C22" s="109"/>
      <c r="D22" s="109"/>
      <c r="E22" s="109"/>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row>
    <row r="23" spans="2:41" ht="16.5" customHeight="1">
      <c r="B23" s="202" t="s">
        <v>72</v>
      </c>
      <c r="C23" s="203"/>
      <c r="D23" s="203"/>
      <c r="E23" s="203"/>
      <c r="F23" s="203"/>
      <c r="G23" s="203"/>
      <c r="H23" s="203"/>
      <c r="I23" s="203"/>
      <c r="J23" s="204"/>
      <c r="K23" s="202" t="s">
        <v>73</v>
      </c>
      <c r="L23" s="203"/>
      <c r="M23" s="203"/>
      <c r="N23" s="203"/>
      <c r="O23" s="203"/>
      <c r="P23" s="203"/>
      <c r="Q23" s="203"/>
      <c r="R23" s="203"/>
      <c r="S23" s="203"/>
      <c r="T23" s="205"/>
      <c r="U23" s="202" t="s">
        <v>66</v>
      </c>
      <c r="V23" s="203"/>
      <c r="W23" s="203"/>
      <c r="X23" s="203"/>
      <c r="Y23" s="203"/>
      <c r="Z23" s="203"/>
      <c r="AA23" s="203"/>
      <c r="AB23" s="203"/>
      <c r="AC23" s="204"/>
      <c r="AD23" s="202" t="s">
        <v>74</v>
      </c>
      <c r="AE23" s="203"/>
      <c r="AF23" s="203"/>
      <c r="AG23" s="203"/>
      <c r="AH23" s="203"/>
      <c r="AI23" s="203"/>
      <c r="AJ23" s="204"/>
      <c r="AK23" s="202" t="s">
        <v>75</v>
      </c>
      <c r="AL23" s="203"/>
      <c r="AM23" s="203"/>
      <c r="AN23" s="203"/>
      <c r="AO23" s="204"/>
    </row>
    <row r="24" spans="2:41" ht="16.5" customHeight="1">
      <c r="B24" s="170"/>
      <c r="C24" s="171"/>
      <c r="D24" s="171"/>
      <c r="E24" s="171"/>
      <c r="F24" s="171"/>
      <c r="G24" s="171"/>
      <c r="H24" s="171"/>
      <c r="I24" s="171"/>
      <c r="J24" s="172"/>
      <c r="K24" s="170"/>
      <c r="L24" s="171"/>
      <c r="M24" s="171"/>
      <c r="N24" s="171"/>
      <c r="O24" s="171"/>
      <c r="P24" s="171"/>
      <c r="Q24" s="171"/>
      <c r="R24" s="171"/>
      <c r="S24" s="171"/>
      <c r="T24" s="172"/>
      <c r="U24" s="170"/>
      <c r="V24" s="171"/>
      <c r="W24" s="171"/>
      <c r="X24" s="171"/>
      <c r="Y24" s="171"/>
      <c r="Z24" s="171"/>
      <c r="AA24" s="171"/>
      <c r="AB24" s="171"/>
      <c r="AC24" s="172"/>
      <c r="AD24" s="170"/>
      <c r="AE24" s="171"/>
      <c r="AF24" s="171"/>
      <c r="AG24" s="171"/>
      <c r="AH24" s="171"/>
      <c r="AI24" s="171"/>
      <c r="AJ24" s="172"/>
      <c r="AK24" s="170"/>
      <c r="AL24" s="171"/>
      <c r="AM24" s="171"/>
      <c r="AN24" s="171"/>
      <c r="AO24" s="172"/>
    </row>
    <row r="25" spans="2:41" ht="16.5" customHeight="1">
      <c r="B25" s="202" t="s">
        <v>76</v>
      </c>
      <c r="C25" s="203"/>
      <c r="D25" s="203"/>
      <c r="E25" s="203"/>
      <c r="F25" s="203"/>
      <c r="G25" s="203"/>
      <c r="H25" s="203"/>
      <c r="I25" s="203"/>
      <c r="J25" s="204"/>
      <c r="K25" s="202" t="s">
        <v>73</v>
      </c>
      <c r="L25" s="203"/>
      <c r="M25" s="203"/>
      <c r="N25" s="203"/>
      <c r="O25" s="203"/>
      <c r="P25" s="203"/>
      <c r="Q25" s="203"/>
      <c r="R25" s="203"/>
      <c r="S25" s="203"/>
      <c r="T25" s="205"/>
      <c r="U25" s="202" t="s">
        <v>66</v>
      </c>
      <c r="V25" s="203"/>
      <c r="W25" s="203"/>
      <c r="X25" s="203"/>
      <c r="Y25" s="203"/>
      <c r="Z25" s="203"/>
      <c r="AA25" s="203"/>
      <c r="AB25" s="203"/>
      <c r="AC25" s="204"/>
      <c r="AD25" s="202" t="s">
        <v>74</v>
      </c>
      <c r="AE25" s="203"/>
      <c r="AF25" s="203"/>
      <c r="AG25" s="203"/>
      <c r="AH25" s="203"/>
      <c r="AI25" s="203"/>
      <c r="AJ25" s="204"/>
      <c r="AK25" s="202" t="s">
        <v>75</v>
      </c>
      <c r="AL25" s="203"/>
      <c r="AM25" s="203"/>
      <c r="AN25" s="203"/>
      <c r="AO25" s="204"/>
    </row>
    <row r="26" spans="2:41" ht="16.5" customHeight="1">
      <c r="B26" s="170"/>
      <c r="C26" s="171"/>
      <c r="D26" s="171"/>
      <c r="E26" s="171"/>
      <c r="F26" s="171"/>
      <c r="G26" s="171"/>
      <c r="H26" s="171"/>
      <c r="I26" s="171"/>
      <c r="J26" s="172"/>
      <c r="K26" s="170"/>
      <c r="L26" s="171"/>
      <c r="M26" s="171"/>
      <c r="N26" s="171"/>
      <c r="O26" s="171"/>
      <c r="P26" s="171"/>
      <c r="Q26" s="171"/>
      <c r="R26" s="171"/>
      <c r="S26" s="171"/>
      <c r="T26" s="172"/>
      <c r="U26" s="170"/>
      <c r="V26" s="171"/>
      <c r="W26" s="171"/>
      <c r="X26" s="171"/>
      <c r="Y26" s="171"/>
      <c r="Z26" s="171"/>
      <c r="AA26" s="171"/>
      <c r="AB26" s="171"/>
      <c r="AC26" s="172"/>
      <c r="AD26" s="170"/>
      <c r="AE26" s="171"/>
      <c r="AF26" s="171"/>
      <c r="AG26" s="171"/>
      <c r="AH26" s="171"/>
      <c r="AI26" s="171"/>
      <c r="AJ26" s="172"/>
      <c r="AK26" s="170"/>
      <c r="AL26" s="171"/>
      <c r="AM26" s="171"/>
      <c r="AN26" s="171"/>
      <c r="AO26" s="172"/>
    </row>
    <row r="27" spans="2:41" ht="16.5" customHeight="1">
      <c r="B27" s="202" t="s">
        <v>77</v>
      </c>
      <c r="C27" s="203"/>
      <c r="D27" s="203"/>
      <c r="E27" s="203"/>
      <c r="F27" s="203"/>
      <c r="G27" s="203"/>
      <c r="H27" s="203"/>
      <c r="I27" s="203"/>
      <c r="J27" s="204"/>
      <c r="K27" s="202" t="s">
        <v>73</v>
      </c>
      <c r="L27" s="203"/>
      <c r="M27" s="203"/>
      <c r="N27" s="203"/>
      <c r="O27" s="203"/>
      <c r="P27" s="203"/>
      <c r="Q27" s="203"/>
      <c r="R27" s="203"/>
      <c r="S27" s="203"/>
      <c r="T27" s="205"/>
      <c r="U27" s="202" t="s">
        <v>66</v>
      </c>
      <c r="V27" s="203"/>
      <c r="W27" s="203"/>
      <c r="X27" s="203"/>
      <c r="Y27" s="203"/>
      <c r="Z27" s="203"/>
      <c r="AA27" s="203"/>
      <c r="AB27" s="203"/>
      <c r="AC27" s="204"/>
      <c r="AD27" s="202" t="s">
        <v>74</v>
      </c>
      <c r="AE27" s="203"/>
      <c r="AF27" s="203"/>
      <c r="AG27" s="203"/>
      <c r="AH27" s="203"/>
      <c r="AI27" s="203"/>
      <c r="AJ27" s="204"/>
      <c r="AK27" s="202" t="s">
        <v>75</v>
      </c>
      <c r="AL27" s="203"/>
      <c r="AM27" s="203"/>
      <c r="AN27" s="203"/>
      <c r="AO27" s="204"/>
    </row>
    <row r="28" spans="2:41" ht="16.5" customHeight="1">
      <c r="B28" s="170"/>
      <c r="C28" s="171"/>
      <c r="D28" s="171"/>
      <c r="E28" s="171"/>
      <c r="F28" s="171"/>
      <c r="G28" s="171"/>
      <c r="H28" s="171"/>
      <c r="I28" s="171"/>
      <c r="J28" s="172"/>
      <c r="K28" s="170"/>
      <c r="L28" s="171"/>
      <c r="M28" s="171"/>
      <c r="N28" s="171"/>
      <c r="O28" s="171"/>
      <c r="P28" s="171"/>
      <c r="Q28" s="171"/>
      <c r="R28" s="171"/>
      <c r="S28" s="171"/>
      <c r="T28" s="172"/>
      <c r="U28" s="170"/>
      <c r="V28" s="171"/>
      <c r="W28" s="171"/>
      <c r="X28" s="171"/>
      <c r="Y28" s="171"/>
      <c r="Z28" s="171"/>
      <c r="AA28" s="171"/>
      <c r="AB28" s="171"/>
      <c r="AC28" s="172"/>
      <c r="AD28" s="170"/>
      <c r="AE28" s="171"/>
      <c r="AF28" s="171"/>
      <c r="AG28" s="171"/>
      <c r="AH28" s="171"/>
      <c r="AI28" s="171"/>
      <c r="AJ28" s="172"/>
      <c r="AK28" s="170"/>
      <c r="AL28" s="171"/>
      <c r="AM28" s="171"/>
      <c r="AN28" s="171"/>
      <c r="AO28" s="172"/>
    </row>
    <row r="29" spans="2:41" ht="16.5" customHeight="1">
      <c r="B29" s="109" t="s">
        <v>78</v>
      </c>
      <c r="C29" s="109"/>
      <c r="D29" s="109"/>
      <c r="E29" s="109"/>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row>
    <row r="30" spans="2:41" ht="24.75" customHeight="1">
      <c r="B30" s="124" t="s">
        <v>79</v>
      </c>
      <c r="C30" s="125"/>
      <c r="D30" s="125"/>
      <c r="E30" s="125"/>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7"/>
      <c r="AK30" s="199" t="s">
        <v>80</v>
      </c>
      <c r="AL30" s="200"/>
      <c r="AM30" s="200"/>
      <c r="AN30" s="200"/>
      <c r="AO30" s="201"/>
    </row>
    <row r="31" spans="2:41" ht="16.5" customHeight="1">
      <c r="B31" s="167"/>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9"/>
      <c r="AK31" s="170"/>
      <c r="AL31" s="171"/>
      <c r="AM31" s="171"/>
      <c r="AN31" s="171"/>
      <c r="AO31" s="172"/>
    </row>
    <row r="32" spans="2:41" ht="16.5" customHeight="1">
      <c r="B32" s="167"/>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9"/>
      <c r="AK32" s="170"/>
      <c r="AL32" s="171"/>
      <c r="AM32" s="171"/>
      <c r="AN32" s="171"/>
      <c r="AO32" s="172"/>
    </row>
    <row r="33" spans="2:41" ht="16.5" customHeight="1">
      <c r="B33" s="167"/>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9"/>
      <c r="AK33" s="170"/>
      <c r="AL33" s="171"/>
      <c r="AM33" s="171"/>
      <c r="AN33" s="171"/>
      <c r="AO33" s="172"/>
    </row>
    <row r="34" spans="2:41" ht="16.5" customHeight="1">
      <c r="B34" s="167"/>
      <c r="C34" s="168"/>
      <c r="D34" s="168"/>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9"/>
      <c r="AK34" s="170"/>
      <c r="AL34" s="171"/>
      <c r="AM34" s="171"/>
      <c r="AN34" s="171"/>
      <c r="AO34" s="172"/>
    </row>
    <row r="35" spans="2:41" ht="16.5" customHeight="1">
      <c r="B35" s="197"/>
      <c r="C35" s="198"/>
      <c r="D35" s="198"/>
      <c r="E35" s="19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9"/>
      <c r="AK35" s="170"/>
      <c r="AL35" s="171"/>
      <c r="AM35" s="171"/>
      <c r="AN35" s="171"/>
      <c r="AO35" s="172"/>
    </row>
    <row r="36" spans="2:41" ht="16.5" customHeight="1">
      <c r="B36" s="173" t="s">
        <v>81</v>
      </c>
      <c r="C36" s="174"/>
      <c r="D36" s="174"/>
      <c r="E36" s="174"/>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6"/>
      <c r="AK36" s="177" t="s">
        <v>82</v>
      </c>
      <c r="AL36" s="178"/>
      <c r="AM36" s="178"/>
      <c r="AN36" s="178"/>
      <c r="AO36" s="179"/>
    </row>
    <row r="37" spans="2:41" ht="21.75" customHeight="1">
      <c r="B37" s="183" t="s">
        <v>83</v>
      </c>
      <c r="C37" s="184"/>
      <c r="D37" s="184"/>
      <c r="E37" s="185"/>
      <c r="F37" s="183" t="s">
        <v>84</v>
      </c>
      <c r="G37" s="184"/>
      <c r="H37" s="184"/>
      <c r="I37" s="184"/>
      <c r="J37" s="184"/>
      <c r="K37" s="186"/>
      <c r="L37" s="186"/>
      <c r="M37" s="186"/>
      <c r="N37" s="186"/>
      <c r="O37" s="186"/>
      <c r="P37" s="186"/>
      <c r="Q37" s="186"/>
      <c r="R37" s="186"/>
      <c r="S37" s="186"/>
      <c r="T37" s="186"/>
      <c r="U37" s="186"/>
      <c r="V37" s="186"/>
      <c r="W37" s="186"/>
      <c r="X37" s="186"/>
      <c r="Y37" s="186"/>
      <c r="Z37" s="186"/>
      <c r="AA37" s="186"/>
      <c r="AB37" s="186"/>
      <c r="AC37" s="187"/>
      <c r="AD37" s="183" t="s">
        <v>85</v>
      </c>
      <c r="AE37" s="184"/>
      <c r="AF37" s="184"/>
      <c r="AG37" s="184"/>
      <c r="AH37" s="184"/>
      <c r="AI37" s="184"/>
      <c r="AJ37" s="185"/>
      <c r="AK37" s="180"/>
      <c r="AL37" s="181"/>
      <c r="AM37" s="181"/>
      <c r="AN37" s="181"/>
      <c r="AO37" s="182"/>
    </row>
    <row r="38" spans="2:41" ht="16.5" customHeight="1">
      <c r="B38" s="170"/>
      <c r="C38" s="171"/>
      <c r="D38" s="171"/>
      <c r="E38" s="172"/>
      <c r="F38" s="167"/>
      <c r="G38" s="168"/>
      <c r="H38" s="168"/>
      <c r="I38" s="168"/>
      <c r="J38" s="168"/>
      <c r="K38" s="168"/>
      <c r="L38" s="168"/>
      <c r="M38" s="168"/>
      <c r="N38" s="168"/>
      <c r="O38" s="168"/>
      <c r="P38" s="168"/>
      <c r="Q38" s="168"/>
      <c r="R38" s="168"/>
      <c r="S38" s="168"/>
      <c r="T38" s="168"/>
      <c r="U38" s="168"/>
      <c r="V38" s="168"/>
      <c r="W38" s="168"/>
      <c r="X38" s="168"/>
      <c r="Y38" s="168"/>
      <c r="Z38" s="168"/>
      <c r="AA38" s="168"/>
      <c r="AB38" s="168"/>
      <c r="AC38" s="169"/>
      <c r="AD38" s="170"/>
      <c r="AE38" s="171"/>
      <c r="AF38" s="171"/>
      <c r="AG38" s="171"/>
      <c r="AH38" s="171"/>
      <c r="AI38" s="171"/>
      <c r="AJ38" s="172"/>
      <c r="AK38" s="188"/>
      <c r="AL38" s="189"/>
      <c r="AM38" s="189"/>
      <c r="AN38" s="189"/>
      <c r="AO38" s="190"/>
    </row>
    <row r="39" spans="2:41" ht="16.5" customHeight="1">
      <c r="B39" s="170"/>
      <c r="C39" s="171"/>
      <c r="D39" s="171"/>
      <c r="E39" s="172"/>
      <c r="F39" s="167"/>
      <c r="G39" s="168"/>
      <c r="H39" s="168"/>
      <c r="I39" s="168"/>
      <c r="J39" s="168"/>
      <c r="K39" s="168"/>
      <c r="L39" s="168"/>
      <c r="M39" s="168"/>
      <c r="N39" s="168"/>
      <c r="O39" s="168"/>
      <c r="P39" s="168"/>
      <c r="Q39" s="168"/>
      <c r="R39" s="168"/>
      <c r="S39" s="168"/>
      <c r="T39" s="168"/>
      <c r="U39" s="168"/>
      <c r="V39" s="168"/>
      <c r="W39" s="168"/>
      <c r="X39" s="168"/>
      <c r="Y39" s="168"/>
      <c r="Z39" s="168"/>
      <c r="AA39" s="168"/>
      <c r="AB39" s="168"/>
      <c r="AC39" s="169"/>
      <c r="AD39" s="170"/>
      <c r="AE39" s="171"/>
      <c r="AF39" s="171"/>
      <c r="AG39" s="171"/>
      <c r="AH39" s="171"/>
      <c r="AI39" s="171"/>
      <c r="AJ39" s="172"/>
      <c r="AK39" s="191"/>
      <c r="AL39" s="192"/>
      <c r="AM39" s="192"/>
      <c r="AN39" s="192"/>
      <c r="AO39" s="193"/>
    </row>
    <row r="40" spans="2:41" ht="16.5" customHeight="1">
      <c r="B40" s="170"/>
      <c r="C40" s="171"/>
      <c r="D40" s="171"/>
      <c r="E40" s="172"/>
      <c r="F40" s="167"/>
      <c r="G40" s="168"/>
      <c r="H40" s="168"/>
      <c r="I40" s="168"/>
      <c r="J40" s="168"/>
      <c r="K40" s="168"/>
      <c r="L40" s="168"/>
      <c r="M40" s="168"/>
      <c r="N40" s="168"/>
      <c r="O40" s="168"/>
      <c r="P40" s="168"/>
      <c r="Q40" s="168"/>
      <c r="R40" s="168"/>
      <c r="S40" s="168"/>
      <c r="T40" s="168"/>
      <c r="U40" s="168"/>
      <c r="V40" s="168"/>
      <c r="W40" s="168"/>
      <c r="X40" s="168"/>
      <c r="Y40" s="168"/>
      <c r="Z40" s="168"/>
      <c r="AA40" s="168"/>
      <c r="AB40" s="168"/>
      <c r="AC40" s="169"/>
      <c r="AD40" s="170"/>
      <c r="AE40" s="171"/>
      <c r="AF40" s="171"/>
      <c r="AG40" s="171"/>
      <c r="AH40" s="171"/>
      <c r="AI40" s="171"/>
      <c r="AJ40" s="172"/>
      <c r="AK40" s="194"/>
      <c r="AL40" s="195"/>
      <c r="AM40" s="195"/>
      <c r="AN40" s="195"/>
      <c r="AO40" s="196"/>
    </row>
    <row r="41" spans="2:41" ht="16.5" customHeight="1">
      <c r="B41" s="109" t="s">
        <v>86</v>
      </c>
      <c r="C41" s="109"/>
      <c r="D41" s="109"/>
      <c r="E41" s="109"/>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row>
    <row r="42" spans="2:41" ht="16.5" customHeight="1">
      <c r="B42" s="143" t="s">
        <v>87</v>
      </c>
      <c r="C42" s="144"/>
      <c r="D42" s="144"/>
      <c r="E42" s="144"/>
      <c r="F42" s="144"/>
      <c r="G42" s="144"/>
      <c r="H42" s="144"/>
      <c r="I42" s="144"/>
      <c r="J42" s="144"/>
      <c r="K42" s="144"/>
      <c r="L42" s="145"/>
      <c r="M42" s="146" t="s">
        <v>88</v>
      </c>
      <c r="N42" s="147"/>
      <c r="O42" s="147"/>
      <c r="P42" s="147"/>
      <c r="Q42" s="147"/>
      <c r="R42" s="147"/>
      <c r="S42" s="147"/>
      <c r="T42" s="148"/>
      <c r="U42" s="146" t="s">
        <v>89</v>
      </c>
      <c r="V42" s="147"/>
      <c r="W42" s="147"/>
      <c r="X42" s="147"/>
      <c r="Y42" s="147"/>
      <c r="Z42" s="147"/>
      <c r="AA42" s="147"/>
      <c r="AB42" s="147"/>
      <c r="AC42" s="148"/>
      <c r="AD42" s="143" t="s">
        <v>90</v>
      </c>
      <c r="AE42" s="144"/>
      <c r="AF42" s="144"/>
      <c r="AG42" s="144"/>
      <c r="AH42" s="144"/>
      <c r="AI42" s="144"/>
      <c r="AJ42" s="144"/>
      <c r="AK42" s="144"/>
      <c r="AL42" s="144"/>
      <c r="AM42" s="144"/>
      <c r="AN42" s="144"/>
      <c r="AO42" s="145"/>
    </row>
    <row r="43" spans="2:41" ht="16.5" customHeight="1">
      <c r="B43" s="128" t="s">
        <v>91</v>
      </c>
      <c r="C43" s="129"/>
      <c r="D43" s="129"/>
      <c r="E43" s="130"/>
      <c r="F43" s="137" t="s">
        <v>92</v>
      </c>
      <c r="G43" s="138"/>
      <c r="H43" s="138"/>
      <c r="I43" s="138"/>
      <c r="J43" s="138"/>
      <c r="K43" s="138"/>
      <c r="L43" s="139"/>
      <c r="M43" s="105" t="s">
        <v>93</v>
      </c>
      <c r="N43" s="105"/>
      <c r="O43" s="105"/>
      <c r="P43" s="105"/>
      <c r="Q43" s="105"/>
      <c r="R43" s="105"/>
      <c r="S43" s="105"/>
      <c r="T43" s="105"/>
      <c r="U43" s="106"/>
      <c r="V43" s="107"/>
      <c r="W43" s="107"/>
      <c r="X43" s="107"/>
      <c r="Y43" s="107"/>
      <c r="Z43" s="107"/>
      <c r="AA43" s="107"/>
      <c r="AB43" s="107"/>
      <c r="AC43" s="108"/>
      <c r="AD43" s="149">
        <f>+IFERROR(U43/U44,0)</f>
        <v>0</v>
      </c>
      <c r="AE43" s="150"/>
      <c r="AF43" s="150"/>
      <c r="AG43" s="150"/>
      <c r="AH43" s="150"/>
      <c r="AI43" s="150"/>
      <c r="AJ43" s="151"/>
      <c r="AK43" s="155" t="s">
        <v>94</v>
      </c>
      <c r="AL43" s="156"/>
      <c r="AM43" s="156"/>
      <c r="AN43" s="156"/>
      <c r="AO43" s="157"/>
    </row>
    <row r="44" spans="2:41" ht="16.5" customHeight="1">
      <c r="B44" s="131"/>
      <c r="C44" s="132"/>
      <c r="D44" s="132"/>
      <c r="E44" s="133"/>
      <c r="F44" s="140"/>
      <c r="G44" s="141"/>
      <c r="H44" s="141"/>
      <c r="I44" s="141"/>
      <c r="J44" s="141"/>
      <c r="K44" s="141"/>
      <c r="L44" s="142"/>
      <c r="M44" s="105" t="s">
        <v>95</v>
      </c>
      <c r="N44" s="105"/>
      <c r="O44" s="105"/>
      <c r="P44" s="105"/>
      <c r="Q44" s="105"/>
      <c r="R44" s="105"/>
      <c r="S44" s="105"/>
      <c r="T44" s="105"/>
      <c r="U44" s="106"/>
      <c r="V44" s="107"/>
      <c r="W44" s="107"/>
      <c r="X44" s="107"/>
      <c r="Y44" s="107"/>
      <c r="Z44" s="107"/>
      <c r="AA44" s="107"/>
      <c r="AB44" s="107"/>
      <c r="AC44" s="108"/>
      <c r="AD44" s="152"/>
      <c r="AE44" s="153"/>
      <c r="AF44" s="153"/>
      <c r="AG44" s="153"/>
      <c r="AH44" s="153"/>
      <c r="AI44" s="153"/>
      <c r="AJ44" s="154"/>
      <c r="AK44" s="158"/>
      <c r="AL44" s="159"/>
      <c r="AM44" s="159"/>
      <c r="AN44" s="159"/>
      <c r="AO44" s="160"/>
    </row>
    <row r="45" spans="2:41" ht="16.5" customHeight="1">
      <c r="B45" s="131"/>
      <c r="C45" s="132"/>
      <c r="D45" s="132"/>
      <c r="E45" s="133"/>
      <c r="F45" s="137" t="s">
        <v>96</v>
      </c>
      <c r="G45" s="138"/>
      <c r="H45" s="138"/>
      <c r="I45" s="138"/>
      <c r="J45" s="138"/>
      <c r="K45" s="138"/>
      <c r="L45" s="139"/>
      <c r="M45" s="105" t="s">
        <v>97</v>
      </c>
      <c r="N45" s="105"/>
      <c r="O45" s="105"/>
      <c r="P45" s="105"/>
      <c r="Q45" s="105"/>
      <c r="R45" s="105"/>
      <c r="S45" s="105"/>
      <c r="T45" s="105"/>
      <c r="U45" s="106"/>
      <c r="V45" s="107"/>
      <c r="W45" s="107"/>
      <c r="X45" s="107"/>
      <c r="Y45" s="107"/>
      <c r="Z45" s="107"/>
      <c r="AA45" s="107"/>
      <c r="AB45" s="107"/>
      <c r="AC45" s="108"/>
      <c r="AD45" s="112">
        <f>+IFERROR(U45/U46,0)</f>
        <v>0</v>
      </c>
      <c r="AE45" s="113"/>
      <c r="AF45" s="113"/>
      <c r="AG45" s="113"/>
      <c r="AH45" s="113"/>
      <c r="AI45" s="113"/>
      <c r="AJ45" s="114"/>
      <c r="AK45" s="118" t="s">
        <v>98</v>
      </c>
      <c r="AL45" s="119"/>
      <c r="AM45" s="119"/>
      <c r="AN45" s="119"/>
      <c r="AO45" s="120"/>
    </row>
    <row r="46" spans="2:41" ht="16.5" customHeight="1">
      <c r="B46" s="131"/>
      <c r="C46" s="132"/>
      <c r="D46" s="132"/>
      <c r="E46" s="133"/>
      <c r="F46" s="140"/>
      <c r="G46" s="141"/>
      <c r="H46" s="141"/>
      <c r="I46" s="141"/>
      <c r="J46" s="141"/>
      <c r="K46" s="141"/>
      <c r="L46" s="142"/>
      <c r="M46" s="105" t="s">
        <v>99</v>
      </c>
      <c r="N46" s="105"/>
      <c r="O46" s="105"/>
      <c r="P46" s="105"/>
      <c r="Q46" s="105"/>
      <c r="R46" s="105"/>
      <c r="S46" s="105"/>
      <c r="T46" s="105"/>
      <c r="U46" s="106"/>
      <c r="V46" s="107"/>
      <c r="W46" s="107"/>
      <c r="X46" s="107"/>
      <c r="Y46" s="107"/>
      <c r="Z46" s="107"/>
      <c r="AA46" s="107"/>
      <c r="AB46" s="107"/>
      <c r="AC46" s="108"/>
      <c r="AD46" s="115"/>
      <c r="AE46" s="116"/>
      <c r="AF46" s="116"/>
      <c r="AG46" s="116"/>
      <c r="AH46" s="116"/>
      <c r="AI46" s="116"/>
      <c r="AJ46" s="117"/>
      <c r="AK46" s="121"/>
      <c r="AL46" s="122"/>
      <c r="AM46" s="122"/>
      <c r="AN46" s="122"/>
      <c r="AO46" s="123"/>
    </row>
    <row r="47" spans="2:41" ht="16.5" customHeight="1">
      <c r="B47" s="131"/>
      <c r="C47" s="132"/>
      <c r="D47" s="132"/>
      <c r="E47" s="133"/>
      <c r="F47" s="137" t="s">
        <v>100</v>
      </c>
      <c r="G47" s="138"/>
      <c r="H47" s="138"/>
      <c r="I47" s="138"/>
      <c r="J47" s="138"/>
      <c r="K47" s="138"/>
      <c r="L47" s="139"/>
      <c r="M47" s="105" t="s">
        <v>101</v>
      </c>
      <c r="N47" s="105"/>
      <c r="O47" s="105"/>
      <c r="P47" s="105"/>
      <c r="Q47" s="105"/>
      <c r="R47" s="105"/>
      <c r="S47" s="105"/>
      <c r="T47" s="105"/>
      <c r="U47" s="106"/>
      <c r="V47" s="107"/>
      <c r="W47" s="107"/>
      <c r="X47" s="107"/>
      <c r="Y47" s="107"/>
      <c r="Z47" s="107"/>
      <c r="AA47" s="107"/>
      <c r="AB47" s="107"/>
      <c r="AC47" s="108"/>
      <c r="AD47" s="149">
        <f>+IFERROR(U47/U48,0)</f>
        <v>0</v>
      </c>
      <c r="AE47" s="150"/>
      <c r="AF47" s="150"/>
      <c r="AG47" s="150"/>
      <c r="AH47" s="150"/>
      <c r="AI47" s="150"/>
      <c r="AJ47" s="151"/>
      <c r="AK47" s="161" t="s">
        <v>94</v>
      </c>
      <c r="AL47" s="162"/>
      <c r="AM47" s="162"/>
      <c r="AN47" s="162"/>
      <c r="AO47" s="163"/>
    </row>
    <row r="48" spans="2:41" ht="16.5" customHeight="1">
      <c r="B48" s="134"/>
      <c r="C48" s="135"/>
      <c r="D48" s="135"/>
      <c r="E48" s="136"/>
      <c r="F48" s="140"/>
      <c r="G48" s="141"/>
      <c r="H48" s="141"/>
      <c r="I48" s="141"/>
      <c r="J48" s="141"/>
      <c r="K48" s="141"/>
      <c r="L48" s="142"/>
      <c r="M48" s="105" t="s">
        <v>102</v>
      </c>
      <c r="N48" s="105"/>
      <c r="O48" s="105"/>
      <c r="P48" s="105"/>
      <c r="Q48" s="105"/>
      <c r="R48" s="105"/>
      <c r="S48" s="105"/>
      <c r="T48" s="105"/>
      <c r="U48" s="106"/>
      <c r="V48" s="107"/>
      <c r="W48" s="107"/>
      <c r="X48" s="107"/>
      <c r="Y48" s="107"/>
      <c r="Z48" s="107"/>
      <c r="AA48" s="107"/>
      <c r="AB48" s="107"/>
      <c r="AC48" s="108"/>
      <c r="AD48" s="152"/>
      <c r="AE48" s="153"/>
      <c r="AF48" s="153"/>
      <c r="AG48" s="153"/>
      <c r="AH48" s="153"/>
      <c r="AI48" s="153"/>
      <c r="AJ48" s="154"/>
      <c r="AK48" s="164"/>
      <c r="AL48" s="165"/>
      <c r="AM48" s="165"/>
      <c r="AN48" s="165"/>
      <c r="AO48" s="166"/>
    </row>
    <row r="49" spans="2:41" ht="16.5" customHeight="1">
      <c r="B49" s="128" t="s">
        <v>103</v>
      </c>
      <c r="C49" s="129"/>
      <c r="D49" s="129"/>
      <c r="E49" s="130"/>
      <c r="F49" s="137" t="s">
        <v>104</v>
      </c>
      <c r="G49" s="138"/>
      <c r="H49" s="138"/>
      <c r="I49" s="138"/>
      <c r="J49" s="138"/>
      <c r="K49" s="138"/>
      <c r="L49" s="139"/>
      <c r="M49" s="105" t="s">
        <v>101</v>
      </c>
      <c r="N49" s="105"/>
      <c r="O49" s="105"/>
      <c r="P49" s="105"/>
      <c r="Q49" s="105"/>
      <c r="R49" s="105"/>
      <c r="S49" s="105"/>
      <c r="T49" s="105"/>
      <c r="U49" s="106"/>
      <c r="V49" s="107"/>
      <c r="W49" s="107"/>
      <c r="X49" s="107"/>
      <c r="Y49" s="107"/>
      <c r="Z49" s="107"/>
      <c r="AA49" s="107"/>
      <c r="AB49" s="107"/>
      <c r="AC49" s="108"/>
      <c r="AD49" s="112">
        <f>+IFERROR(U49/U50,0)</f>
        <v>0</v>
      </c>
      <c r="AE49" s="113"/>
      <c r="AF49" s="113"/>
      <c r="AG49" s="113"/>
      <c r="AH49" s="113"/>
      <c r="AI49" s="113"/>
      <c r="AJ49" s="114"/>
      <c r="AK49" s="118" t="s">
        <v>98</v>
      </c>
      <c r="AL49" s="119"/>
      <c r="AM49" s="119"/>
      <c r="AN49" s="119"/>
      <c r="AO49" s="120"/>
    </row>
    <row r="50" spans="2:41" ht="16.5" customHeight="1">
      <c r="B50" s="131"/>
      <c r="C50" s="132"/>
      <c r="D50" s="132"/>
      <c r="E50" s="133"/>
      <c r="F50" s="140"/>
      <c r="G50" s="141"/>
      <c r="H50" s="141"/>
      <c r="I50" s="141"/>
      <c r="J50" s="141"/>
      <c r="K50" s="141"/>
      <c r="L50" s="142"/>
      <c r="M50" s="105" t="s">
        <v>105</v>
      </c>
      <c r="N50" s="105"/>
      <c r="O50" s="105"/>
      <c r="P50" s="105"/>
      <c r="Q50" s="105"/>
      <c r="R50" s="105"/>
      <c r="S50" s="105"/>
      <c r="T50" s="105"/>
      <c r="U50" s="106"/>
      <c r="V50" s="107"/>
      <c r="W50" s="107"/>
      <c r="X50" s="107"/>
      <c r="Y50" s="107"/>
      <c r="Z50" s="107"/>
      <c r="AA50" s="107"/>
      <c r="AB50" s="107"/>
      <c r="AC50" s="108"/>
      <c r="AD50" s="115"/>
      <c r="AE50" s="116"/>
      <c r="AF50" s="116"/>
      <c r="AG50" s="116"/>
      <c r="AH50" s="116"/>
      <c r="AI50" s="116"/>
      <c r="AJ50" s="117"/>
      <c r="AK50" s="121"/>
      <c r="AL50" s="122"/>
      <c r="AM50" s="122"/>
      <c r="AN50" s="122"/>
      <c r="AO50" s="123"/>
    </row>
    <row r="51" spans="2:41" ht="16.5" customHeight="1">
      <c r="B51" s="131"/>
      <c r="C51" s="132"/>
      <c r="D51" s="132"/>
      <c r="E51" s="133"/>
      <c r="F51" s="137" t="s">
        <v>106</v>
      </c>
      <c r="G51" s="138"/>
      <c r="H51" s="138"/>
      <c r="I51" s="138"/>
      <c r="J51" s="138"/>
      <c r="K51" s="138"/>
      <c r="L51" s="139"/>
      <c r="M51" s="105" t="s">
        <v>101</v>
      </c>
      <c r="N51" s="105"/>
      <c r="O51" s="105"/>
      <c r="P51" s="105"/>
      <c r="Q51" s="105"/>
      <c r="R51" s="105"/>
      <c r="S51" s="105"/>
      <c r="T51" s="105"/>
      <c r="U51" s="106"/>
      <c r="V51" s="107"/>
      <c r="W51" s="107"/>
      <c r="X51" s="107"/>
      <c r="Y51" s="107"/>
      <c r="Z51" s="107"/>
      <c r="AA51" s="107"/>
      <c r="AB51" s="107"/>
      <c r="AC51" s="108"/>
      <c r="AD51" s="112">
        <f>+IFERROR(U51/U52,0)</f>
        <v>0</v>
      </c>
      <c r="AE51" s="113"/>
      <c r="AF51" s="113"/>
      <c r="AG51" s="113"/>
      <c r="AH51" s="113"/>
      <c r="AI51" s="113"/>
      <c r="AJ51" s="114"/>
      <c r="AK51" s="118" t="s">
        <v>98</v>
      </c>
      <c r="AL51" s="119"/>
      <c r="AM51" s="119"/>
      <c r="AN51" s="119"/>
      <c r="AO51" s="120"/>
    </row>
    <row r="52" spans="2:41" ht="16.5" customHeight="1">
      <c r="B52" s="134"/>
      <c r="C52" s="135"/>
      <c r="D52" s="135"/>
      <c r="E52" s="136"/>
      <c r="F52" s="140"/>
      <c r="G52" s="141"/>
      <c r="H52" s="141"/>
      <c r="I52" s="141"/>
      <c r="J52" s="141"/>
      <c r="K52" s="141"/>
      <c r="L52" s="142"/>
      <c r="M52" s="105" t="s">
        <v>99</v>
      </c>
      <c r="N52" s="105"/>
      <c r="O52" s="105"/>
      <c r="P52" s="105"/>
      <c r="Q52" s="105"/>
      <c r="R52" s="105"/>
      <c r="S52" s="105"/>
      <c r="T52" s="105"/>
      <c r="U52" s="106"/>
      <c r="V52" s="107"/>
      <c r="W52" s="107"/>
      <c r="X52" s="107"/>
      <c r="Y52" s="107"/>
      <c r="Z52" s="107"/>
      <c r="AA52" s="107"/>
      <c r="AB52" s="107"/>
      <c r="AC52" s="108"/>
      <c r="AD52" s="115"/>
      <c r="AE52" s="116"/>
      <c r="AF52" s="116"/>
      <c r="AG52" s="116"/>
      <c r="AH52" s="116"/>
      <c r="AI52" s="116"/>
      <c r="AJ52" s="117"/>
      <c r="AK52" s="121"/>
      <c r="AL52" s="122"/>
      <c r="AM52" s="122"/>
      <c r="AN52" s="122"/>
      <c r="AO52" s="123"/>
    </row>
    <row r="53" spans="2:41" ht="34.5" customHeight="1">
      <c r="B53" s="124" t="s">
        <v>107</v>
      </c>
      <c r="C53" s="125"/>
      <c r="D53" s="125"/>
      <c r="E53" s="125"/>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7"/>
    </row>
    <row r="54" spans="2:41" ht="20.25" customHeight="1">
      <c r="B54" s="109" t="s">
        <v>108</v>
      </c>
      <c r="C54" s="109"/>
      <c r="D54" s="109"/>
      <c r="E54" s="109"/>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row>
    <row r="55" spans="2:41" ht="10.199999999999999">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row>
    <row r="56" spans="2:41" ht="10.199999999999999">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row>
    <row r="57" spans="2:41" ht="10.199999999999999">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row>
    <row r="58" spans="2:41" ht="10.199999999999999">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row>
    <row r="59" spans="2:41" ht="10.199999999999999">
      <c r="B59" s="111"/>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row>
    <row r="60" spans="2:41" ht="10.199999999999999">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row>
    <row r="61" spans="2:41" ht="10.199999999999999">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row>
    <row r="62" spans="2:41" ht="10.199999999999999">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row>
    <row r="63" spans="2:41" ht="10.199999999999999">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row>
    <row r="64" spans="2:41" ht="10.199999999999999">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row>
    <row r="65" spans="2:41" ht="10.199999999999999">
      <c r="B65" s="111"/>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row>
    <row r="66" spans="2:41" ht="10.199999999999999">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row>
    <row r="67" spans="2:41" ht="10.19999999999999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row>
    <row r="68" spans="2:41" ht="10.199999999999999">
      <c r="B68" s="111"/>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11"/>
      <c r="AM68" s="111"/>
      <c r="AN68" s="111"/>
      <c r="AO68" s="111"/>
    </row>
    <row r="69" spans="2:41" ht="10.199999999999999">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L69" s="111"/>
      <c r="AM69" s="111"/>
      <c r="AN69" s="111"/>
      <c r="AO69" s="111"/>
    </row>
    <row r="70" spans="2:41" ht="10.199999999999999">
      <c r="B70" s="111"/>
      <c r="C70" s="111"/>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L70" s="111"/>
      <c r="AM70" s="111"/>
      <c r="AN70" s="111"/>
      <c r="AO70" s="111"/>
    </row>
    <row r="71" spans="2:41" ht="10.199999999999999">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row>
    <row r="72" spans="2:41" ht="10.199999999999999">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row>
    <row r="73" spans="2:41" ht="10.199999999999999"/>
    <row r="74" spans="2:41" ht="10.199999999999999" hidden="1"/>
    <row r="75" spans="2:41" ht="10.199999999999999" hidden="1"/>
    <row r="76" spans="2:41" ht="10.199999999999999" hidden="1"/>
    <row r="77" spans="2:41" ht="10.199999999999999" hidden="1"/>
    <row r="78" spans="2:41" ht="10.199999999999999" hidden="1"/>
    <row r="79" spans="2:41" ht="10.199999999999999" hidden="1"/>
    <row r="80" spans="2:41" ht="10.199999999999999"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dimension ref="B1:BE99"/>
  <sheetViews>
    <sheetView showGridLines="0" tabSelected="1" view="pageBreakPreview" zoomScale="70" zoomScaleNormal="60" zoomScaleSheetLayoutView="70" zoomScalePageLayoutView="40" workbookViewId="0">
      <selection activeCell="B17" sqref="B17:Z20"/>
    </sheetView>
  </sheetViews>
  <sheetFormatPr baseColWidth="10" defaultColWidth="11.44140625" defaultRowHeight="0" customHeight="1" zeroHeight="1"/>
  <cols>
    <col min="1" max="1" width="1.5546875" style="62" customWidth="1"/>
    <col min="2" max="2" width="15.6640625" style="62" customWidth="1"/>
    <col min="3" max="3" width="25.44140625" style="62" bestFit="1" customWidth="1"/>
    <col min="4" max="4" width="10.88671875" style="62" customWidth="1"/>
    <col min="5" max="5" width="14.109375" style="62" customWidth="1"/>
    <col min="6" max="7" width="10.88671875" style="62" customWidth="1"/>
    <col min="8" max="10" width="12.5546875" style="62" customWidth="1"/>
    <col min="11" max="15" width="10.88671875" style="62" customWidth="1"/>
    <col min="16" max="16" width="12.109375" style="62" customWidth="1"/>
    <col min="17" max="17" width="11.44140625" style="62" customWidth="1"/>
    <col min="18" max="18" width="10.88671875" style="62" customWidth="1"/>
    <col min="19" max="20" width="12.88671875" style="62" customWidth="1"/>
    <col min="21" max="26" width="10.88671875" style="62" customWidth="1"/>
    <col min="27" max="29" width="12.109375" style="62" customWidth="1"/>
    <col min="30" max="30" width="13" style="62" customWidth="1"/>
    <col min="31" max="35" width="13.6640625" style="80" customWidth="1"/>
    <col min="36" max="36" width="11.6640625" style="80" customWidth="1"/>
    <col min="37" max="37" width="13.109375" style="80" customWidth="1"/>
    <col min="38" max="46" width="11.6640625" style="62" customWidth="1"/>
    <col min="47" max="47" width="11.6640625" style="80" customWidth="1"/>
    <col min="48" max="48" width="13.109375" style="80" customWidth="1"/>
    <col min="49" max="57" width="11.6640625" style="62" customWidth="1"/>
    <col min="58" max="16384" width="11.44140625" style="62"/>
  </cols>
  <sheetData>
    <row r="1" spans="2:57" ht="13.2"/>
    <row r="2" spans="2:57" ht="7.5" customHeight="1">
      <c r="B2" s="234"/>
      <c r="C2" s="235"/>
      <c r="D2" s="235"/>
      <c r="E2" s="235"/>
      <c r="F2" s="235"/>
      <c r="G2" s="235"/>
      <c r="H2" s="235"/>
      <c r="I2" s="235"/>
      <c r="J2" s="235"/>
      <c r="K2" s="235"/>
      <c r="L2" s="235"/>
      <c r="M2" s="235"/>
      <c r="N2" s="235"/>
      <c r="O2" s="235"/>
      <c r="P2" s="235"/>
      <c r="Q2" s="235"/>
      <c r="R2" s="235"/>
      <c r="S2" s="235"/>
      <c r="T2" s="235"/>
      <c r="U2" s="235"/>
      <c r="V2" s="235"/>
      <c r="W2" s="235"/>
      <c r="X2" s="235"/>
      <c r="Y2" s="235"/>
      <c r="Z2" s="236"/>
      <c r="AA2" s="69"/>
      <c r="AB2" s="69"/>
      <c r="AC2" s="69"/>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row>
    <row r="3" spans="2:57" ht="12" customHeight="1">
      <c r="B3" s="237"/>
      <c r="C3" s="238"/>
      <c r="D3" s="238"/>
      <c r="E3" s="238"/>
      <c r="F3" s="238"/>
      <c r="G3" s="238"/>
      <c r="H3" s="238"/>
      <c r="I3" s="238"/>
      <c r="J3" s="238"/>
      <c r="K3" s="238"/>
      <c r="L3" s="238"/>
      <c r="M3" s="238"/>
      <c r="N3" s="238"/>
      <c r="O3" s="238"/>
      <c r="P3" s="238"/>
      <c r="Q3" s="238"/>
      <c r="R3" s="238"/>
      <c r="S3" s="238"/>
      <c r="T3" s="238"/>
      <c r="U3" s="238"/>
      <c r="V3" s="238"/>
      <c r="W3" s="238"/>
      <c r="X3" s="238"/>
      <c r="Y3" s="238"/>
      <c r="Z3" s="239"/>
      <c r="AA3" s="69"/>
      <c r="AB3" s="69"/>
      <c r="AC3" s="69"/>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row>
    <row r="4" spans="2:57" ht="12" customHeight="1">
      <c r="B4" s="237"/>
      <c r="C4" s="238"/>
      <c r="D4" s="238"/>
      <c r="E4" s="238"/>
      <c r="F4" s="238"/>
      <c r="G4" s="238"/>
      <c r="H4" s="238"/>
      <c r="I4" s="238"/>
      <c r="J4" s="238"/>
      <c r="K4" s="238"/>
      <c r="L4" s="238"/>
      <c r="M4" s="238"/>
      <c r="N4" s="238"/>
      <c r="O4" s="238"/>
      <c r="P4" s="238"/>
      <c r="Q4" s="238"/>
      <c r="R4" s="238"/>
      <c r="S4" s="238"/>
      <c r="T4" s="238"/>
      <c r="U4" s="238"/>
      <c r="V4" s="238"/>
      <c r="W4" s="238"/>
      <c r="X4" s="238"/>
      <c r="Y4" s="238"/>
      <c r="Z4" s="239"/>
      <c r="AA4" s="69"/>
      <c r="AB4" s="69"/>
      <c r="AC4" s="69"/>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row>
    <row r="5" spans="2:57" ht="12" customHeight="1">
      <c r="B5" s="237"/>
      <c r="C5" s="238"/>
      <c r="D5" s="238"/>
      <c r="E5" s="238"/>
      <c r="F5" s="238"/>
      <c r="G5" s="238"/>
      <c r="H5" s="238"/>
      <c r="I5" s="238"/>
      <c r="J5" s="238"/>
      <c r="K5" s="238"/>
      <c r="L5" s="238"/>
      <c r="M5" s="238"/>
      <c r="N5" s="238"/>
      <c r="O5" s="238"/>
      <c r="P5" s="238"/>
      <c r="Q5" s="238"/>
      <c r="R5" s="238"/>
      <c r="S5" s="238"/>
      <c r="T5" s="238"/>
      <c r="U5" s="238"/>
      <c r="V5" s="238"/>
      <c r="W5" s="238"/>
      <c r="X5" s="238"/>
      <c r="Y5" s="238"/>
      <c r="Z5" s="239"/>
      <c r="AA5" s="69"/>
      <c r="AB5" s="69"/>
      <c r="AC5" s="69"/>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row>
    <row r="6" spans="2:57" ht="12" customHeight="1">
      <c r="B6" s="237"/>
      <c r="C6" s="238"/>
      <c r="D6" s="238"/>
      <c r="E6" s="238"/>
      <c r="F6" s="238"/>
      <c r="G6" s="238"/>
      <c r="H6" s="238"/>
      <c r="I6" s="238"/>
      <c r="J6" s="238"/>
      <c r="K6" s="238"/>
      <c r="L6" s="238"/>
      <c r="M6" s="238"/>
      <c r="N6" s="238"/>
      <c r="O6" s="238"/>
      <c r="P6" s="238"/>
      <c r="Q6" s="238"/>
      <c r="R6" s="238"/>
      <c r="S6" s="238"/>
      <c r="T6" s="238"/>
      <c r="U6" s="238"/>
      <c r="V6" s="238"/>
      <c r="W6" s="238"/>
      <c r="X6" s="238"/>
      <c r="Y6" s="238"/>
      <c r="Z6" s="239"/>
      <c r="AA6" s="69"/>
      <c r="AB6" s="69"/>
      <c r="AC6" s="69"/>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row>
    <row r="7" spans="2:57" ht="12" customHeight="1">
      <c r="B7" s="237"/>
      <c r="C7" s="238"/>
      <c r="D7" s="238"/>
      <c r="E7" s="238"/>
      <c r="F7" s="238"/>
      <c r="G7" s="238"/>
      <c r="H7" s="238"/>
      <c r="I7" s="238"/>
      <c r="J7" s="238"/>
      <c r="K7" s="238"/>
      <c r="L7" s="238"/>
      <c r="M7" s="238"/>
      <c r="N7" s="238"/>
      <c r="O7" s="238"/>
      <c r="P7" s="238"/>
      <c r="Q7" s="238"/>
      <c r="R7" s="238"/>
      <c r="S7" s="238"/>
      <c r="T7" s="238"/>
      <c r="U7" s="238"/>
      <c r="V7" s="238"/>
      <c r="W7" s="238"/>
      <c r="X7" s="238"/>
      <c r="Y7" s="238"/>
      <c r="Z7" s="239"/>
      <c r="AA7" s="69"/>
      <c r="AB7" s="69"/>
      <c r="AC7" s="69"/>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row>
    <row r="8" spans="2:57" ht="7.5" customHeight="1">
      <c r="B8" s="240"/>
      <c r="C8" s="241"/>
      <c r="D8" s="241"/>
      <c r="E8" s="241"/>
      <c r="F8" s="241"/>
      <c r="G8" s="241"/>
      <c r="H8" s="241"/>
      <c r="I8" s="241"/>
      <c r="J8" s="241"/>
      <c r="K8" s="241"/>
      <c r="L8" s="241"/>
      <c r="M8" s="241"/>
      <c r="N8" s="241"/>
      <c r="O8" s="241"/>
      <c r="P8" s="241"/>
      <c r="Q8" s="241"/>
      <c r="R8" s="241"/>
      <c r="S8" s="241"/>
      <c r="T8" s="241"/>
      <c r="U8" s="241"/>
      <c r="V8" s="241"/>
      <c r="W8" s="241"/>
      <c r="X8" s="241"/>
      <c r="Y8" s="241"/>
      <c r="Z8" s="242"/>
      <c r="AA8" s="69"/>
      <c r="AB8" s="69"/>
      <c r="AC8" s="69"/>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row>
    <row r="9" spans="2:57" ht="5.25" customHeight="1"/>
    <row r="10" spans="2:57" ht="13.2">
      <c r="B10" s="243" t="s">
        <v>188</v>
      </c>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5"/>
      <c r="AA10" s="96"/>
      <c r="AB10" s="96"/>
      <c r="AC10" s="9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row>
    <row r="11" spans="2:57" ht="13.2">
      <c r="AD11" s="82"/>
      <c r="AE11" s="81"/>
      <c r="AF11" s="81"/>
      <c r="AG11" s="81"/>
      <c r="AH11" s="81"/>
      <c r="AI11" s="81"/>
      <c r="AJ11" s="81"/>
      <c r="AK11" s="81"/>
      <c r="AL11" s="82"/>
      <c r="AM11" s="82"/>
      <c r="AN11" s="82"/>
      <c r="AO11" s="82"/>
      <c r="AP11" s="82"/>
      <c r="AQ11" s="82"/>
      <c r="AR11" s="82"/>
      <c r="AS11" s="82"/>
      <c r="AT11" s="82"/>
      <c r="AU11" s="81"/>
      <c r="AV11" s="81"/>
      <c r="AW11" s="82"/>
      <c r="AX11" s="82"/>
      <c r="AY11" s="82"/>
      <c r="AZ11" s="82"/>
      <c r="BA11" s="82"/>
      <c r="BB11" s="82"/>
      <c r="BC11" s="82"/>
      <c r="BD11" s="82"/>
      <c r="BE11" s="82"/>
    </row>
    <row r="12" spans="2:57" ht="13.8">
      <c r="B12" s="270" t="s">
        <v>181</v>
      </c>
      <c r="C12" s="270"/>
      <c r="D12" s="233"/>
      <c r="E12" s="233"/>
      <c r="F12" s="233"/>
      <c r="G12" s="233"/>
      <c r="H12" s="233"/>
      <c r="I12" s="233"/>
      <c r="J12" s="233"/>
      <c r="K12" s="233"/>
      <c r="L12" s="233"/>
      <c r="M12" s="233"/>
      <c r="N12" s="271" t="s">
        <v>182</v>
      </c>
      <c r="O12" s="272"/>
      <c r="P12" s="272"/>
      <c r="Q12" s="273"/>
      <c r="R12" s="273"/>
      <c r="S12" s="273"/>
      <c r="T12" s="273"/>
      <c r="U12" s="273"/>
      <c r="V12" s="273"/>
      <c r="W12" s="273"/>
      <c r="X12" s="273"/>
      <c r="Y12" s="273"/>
      <c r="Z12" s="273"/>
      <c r="AD12" s="82"/>
      <c r="AE12" s="81"/>
      <c r="AF12" s="81"/>
      <c r="AG12" s="81"/>
      <c r="AH12" s="81"/>
      <c r="AI12" s="81"/>
      <c r="AJ12" s="81"/>
      <c r="AK12" s="81"/>
      <c r="AL12" s="82"/>
      <c r="AM12" s="82"/>
      <c r="AN12" s="82"/>
      <c r="AO12" s="82"/>
      <c r="AP12" s="82"/>
      <c r="AQ12" s="82"/>
      <c r="AR12" s="82"/>
      <c r="AS12" s="82"/>
      <c r="AT12" s="82"/>
      <c r="AU12" s="81"/>
      <c r="AV12" s="81"/>
      <c r="AW12" s="82"/>
      <c r="AX12" s="82"/>
      <c r="AY12" s="82"/>
      <c r="AZ12" s="82"/>
      <c r="BA12" s="82"/>
      <c r="BB12" s="82"/>
      <c r="BC12" s="82"/>
      <c r="BD12" s="82"/>
      <c r="BE12" s="82"/>
    </row>
    <row r="13" spans="2:57" ht="13.8">
      <c r="B13" s="270" t="s">
        <v>183</v>
      </c>
      <c r="C13" s="270"/>
      <c r="D13" s="233"/>
      <c r="E13" s="233"/>
      <c r="F13" s="233"/>
      <c r="G13" s="233"/>
      <c r="H13" s="233"/>
      <c r="I13" s="233"/>
      <c r="J13" s="233"/>
      <c r="K13" s="233"/>
      <c r="L13" s="233"/>
      <c r="M13" s="233"/>
      <c r="N13" s="271" t="s">
        <v>185</v>
      </c>
      <c r="O13" s="272"/>
      <c r="P13" s="272"/>
      <c r="Q13" s="273"/>
      <c r="R13" s="273"/>
      <c r="S13" s="273"/>
      <c r="T13" s="273"/>
      <c r="U13" s="273"/>
      <c r="V13" s="273"/>
      <c r="W13" s="273"/>
      <c r="X13" s="273"/>
      <c r="Y13" s="273"/>
      <c r="Z13" s="273"/>
      <c r="AD13" s="82"/>
      <c r="AE13" s="81"/>
      <c r="AF13" s="81"/>
      <c r="AG13" s="81"/>
      <c r="AH13" s="81"/>
      <c r="AI13" s="81"/>
      <c r="AJ13" s="81"/>
      <c r="AK13" s="81"/>
      <c r="AL13" s="82"/>
      <c r="AM13" s="82"/>
      <c r="AN13" s="82"/>
      <c r="AO13" s="82"/>
      <c r="AP13" s="82"/>
      <c r="AQ13" s="82"/>
      <c r="AR13" s="82"/>
      <c r="AS13" s="82"/>
      <c r="AT13" s="82"/>
      <c r="AU13" s="81"/>
      <c r="AV13" s="81"/>
      <c r="AW13" s="82"/>
      <c r="AX13" s="82"/>
      <c r="AY13" s="82"/>
      <c r="AZ13" s="82"/>
      <c r="BA13" s="82"/>
      <c r="BB13" s="82"/>
      <c r="BC13" s="82"/>
      <c r="BD13" s="82"/>
      <c r="BE13" s="82"/>
    </row>
    <row r="14" spans="2:57" ht="13.8">
      <c r="B14" s="270" t="s">
        <v>184</v>
      </c>
      <c r="C14" s="270"/>
      <c r="D14" s="233"/>
      <c r="E14" s="233"/>
      <c r="F14" s="233"/>
      <c r="G14" s="233"/>
      <c r="H14" s="233"/>
      <c r="I14" s="233"/>
      <c r="J14" s="233"/>
      <c r="K14" s="233"/>
      <c r="L14" s="233"/>
      <c r="M14" s="233"/>
      <c r="N14" s="271" t="s">
        <v>186</v>
      </c>
      <c r="O14" s="272"/>
      <c r="P14" s="272"/>
      <c r="Q14" s="273"/>
      <c r="R14" s="273"/>
      <c r="S14" s="273"/>
      <c r="T14" s="273"/>
      <c r="U14" s="273"/>
      <c r="V14" s="273"/>
      <c r="W14" s="273"/>
      <c r="X14" s="273"/>
      <c r="Y14" s="273"/>
      <c r="Z14" s="273"/>
      <c r="AD14" s="82"/>
      <c r="AE14" s="81"/>
      <c r="AF14" s="81"/>
      <c r="AG14" s="81"/>
      <c r="AH14" s="81"/>
      <c r="AI14" s="81"/>
      <c r="AJ14" s="81"/>
      <c r="AK14" s="81"/>
      <c r="AL14" s="82"/>
      <c r="AM14" s="82"/>
      <c r="AN14" s="82"/>
      <c r="AO14" s="82"/>
      <c r="AP14" s="82"/>
      <c r="AQ14" s="82"/>
      <c r="AR14" s="82"/>
      <c r="AS14" s="82"/>
      <c r="AT14" s="82"/>
      <c r="AU14" s="81"/>
      <c r="AV14" s="81"/>
      <c r="AW14" s="82"/>
      <c r="AX14" s="82"/>
      <c r="AY14" s="82"/>
      <c r="AZ14" s="82"/>
      <c r="BA14" s="82"/>
      <c r="BB14" s="82"/>
      <c r="BC14" s="82"/>
      <c r="BD14" s="82"/>
      <c r="BE14" s="82"/>
    </row>
    <row r="15" spans="2:57" ht="13.2">
      <c r="AD15" s="82"/>
      <c r="AE15" s="81"/>
      <c r="AF15" s="81"/>
      <c r="AG15" s="81"/>
      <c r="AH15" s="81"/>
      <c r="AI15" s="81"/>
      <c r="AJ15" s="81"/>
      <c r="AK15" s="81"/>
      <c r="AL15" s="82"/>
      <c r="AM15" s="82"/>
      <c r="AN15" s="82"/>
      <c r="AO15" s="82"/>
      <c r="AP15" s="82"/>
      <c r="AQ15" s="82"/>
      <c r="AR15" s="82"/>
      <c r="AS15" s="82"/>
      <c r="AT15" s="82"/>
      <c r="AU15" s="81"/>
      <c r="AV15" s="81"/>
      <c r="AW15" s="82"/>
      <c r="AX15" s="82"/>
      <c r="AY15" s="82"/>
      <c r="AZ15" s="82"/>
      <c r="BA15" s="82"/>
      <c r="BB15" s="82"/>
      <c r="BC15" s="82"/>
      <c r="BD15" s="82"/>
      <c r="BE15" s="82"/>
    </row>
    <row r="16" spans="2:57" ht="13.2">
      <c r="B16" s="243" t="s">
        <v>0</v>
      </c>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5"/>
      <c r="AA16" s="96"/>
      <c r="AB16" s="96"/>
      <c r="AC16" s="9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row>
    <row r="17" spans="2:57" ht="22.5" customHeight="1">
      <c r="B17" s="246" t="s">
        <v>187</v>
      </c>
      <c r="C17" s="247"/>
      <c r="D17" s="247"/>
      <c r="E17" s="247"/>
      <c r="F17" s="247"/>
      <c r="G17" s="247"/>
      <c r="H17" s="247"/>
      <c r="I17" s="247"/>
      <c r="J17" s="247"/>
      <c r="K17" s="247"/>
      <c r="L17" s="247"/>
      <c r="M17" s="247"/>
      <c r="N17" s="247"/>
      <c r="O17" s="247"/>
      <c r="P17" s="247"/>
      <c r="Q17" s="247"/>
      <c r="R17" s="247"/>
      <c r="S17" s="247"/>
      <c r="T17" s="247"/>
      <c r="U17" s="247"/>
      <c r="V17" s="247"/>
      <c r="W17" s="247"/>
      <c r="X17" s="247"/>
      <c r="Y17" s="247"/>
      <c r="Z17" s="248"/>
      <c r="AA17" s="70"/>
      <c r="AB17" s="70"/>
      <c r="AC17" s="70"/>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row>
    <row r="18" spans="2:57" ht="22.5" customHeight="1">
      <c r="B18" s="249"/>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1"/>
      <c r="AA18" s="70"/>
      <c r="AB18" s="70"/>
      <c r="AC18" s="70"/>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row>
    <row r="19" spans="2:57" ht="40.200000000000003" customHeight="1">
      <c r="B19" s="249"/>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1"/>
      <c r="AA19" s="70"/>
      <c r="AB19" s="70"/>
      <c r="AC19" s="70"/>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row>
    <row r="20" spans="2:57" ht="63" customHeight="1">
      <c r="B20" s="252"/>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4"/>
      <c r="AA20" s="70"/>
      <c r="AB20" s="70"/>
      <c r="AC20" s="70"/>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row>
    <row r="21" spans="2:57" ht="6.75" customHeight="1"/>
    <row r="22" spans="2:57" ht="24" customHeight="1">
      <c r="B22" s="73" t="s">
        <v>159</v>
      </c>
      <c r="C22" s="75" t="s">
        <v>160</v>
      </c>
      <c r="D22" s="73" t="s">
        <v>161</v>
      </c>
      <c r="E22" s="65"/>
      <c r="F22" s="77"/>
      <c r="G22" s="83"/>
      <c r="H22" s="83"/>
      <c r="I22" s="83"/>
      <c r="J22" s="83"/>
      <c r="K22" s="83"/>
      <c r="L22" s="83"/>
      <c r="M22" s="83"/>
      <c r="N22" s="83"/>
      <c r="O22" s="83"/>
      <c r="P22" s="83"/>
      <c r="Q22" s="83"/>
      <c r="R22" s="83"/>
      <c r="S22" s="83"/>
      <c r="T22" s="83"/>
      <c r="U22" s="83"/>
      <c r="V22" s="83"/>
    </row>
    <row r="23" spans="2:57" ht="13.2">
      <c r="B23" s="68">
        <v>20</v>
      </c>
      <c r="C23" s="76">
        <f>D23*B23</f>
        <v>60</v>
      </c>
      <c r="D23" s="68">
        <v>3</v>
      </c>
      <c r="E23" s="65"/>
      <c r="F23" s="78"/>
      <c r="G23" s="83"/>
      <c r="H23" s="83"/>
      <c r="I23" s="83"/>
      <c r="J23" s="83"/>
      <c r="K23" s="83"/>
      <c r="L23" s="83"/>
      <c r="M23" s="83"/>
      <c r="N23" s="83"/>
      <c r="O23" s="83"/>
      <c r="P23" s="83"/>
      <c r="Q23" s="83"/>
      <c r="R23" s="83"/>
      <c r="S23" s="83"/>
      <c r="T23" s="83"/>
      <c r="U23" s="83"/>
      <c r="V23" s="83"/>
    </row>
    <row r="24" spans="2:57" ht="13.2"/>
    <row r="25" spans="2:57" ht="24" customHeight="1">
      <c r="B25" s="7"/>
      <c r="C25" s="274" t="s">
        <v>149</v>
      </c>
      <c r="D25" s="276" t="s">
        <v>150</v>
      </c>
      <c r="E25" s="277"/>
      <c r="F25" s="277"/>
      <c r="G25" s="277"/>
      <c r="H25" s="278"/>
      <c r="I25" s="104"/>
    </row>
    <row r="26" spans="2:57" ht="24" customHeight="1">
      <c r="B26" s="10"/>
      <c r="C26" s="275"/>
      <c r="D26" s="276" t="s">
        <v>151</v>
      </c>
      <c r="E26" s="277"/>
      <c r="F26" s="277" t="s">
        <v>152</v>
      </c>
      <c r="G26" s="277"/>
      <c r="H26" s="278"/>
      <c r="I26" s="104"/>
    </row>
    <row r="27" spans="2:57" ht="66.75" customHeight="1">
      <c r="B27" s="72" t="s">
        <v>153</v>
      </c>
      <c r="C27" s="74" t="s">
        <v>154</v>
      </c>
      <c r="D27" s="279" t="s">
        <v>155</v>
      </c>
      <c r="E27" s="280"/>
      <c r="F27" s="280" t="s">
        <v>156</v>
      </c>
      <c r="G27" s="280"/>
      <c r="H27" s="281"/>
      <c r="I27" s="79"/>
    </row>
    <row r="28" spans="2:57" ht="58.5" customHeight="1">
      <c r="B28" s="73" t="s">
        <v>157</v>
      </c>
      <c r="C28" s="74" t="s">
        <v>158</v>
      </c>
      <c r="D28" s="279" t="s">
        <v>162</v>
      </c>
      <c r="E28" s="280"/>
      <c r="F28" s="280"/>
      <c r="G28" s="280"/>
      <c r="H28" s="281"/>
      <c r="I28" s="79"/>
      <c r="J28" s="99"/>
    </row>
    <row r="29" spans="2:57" ht="6" customHeight="1">
      <c r="P29" s="11">
        <v>8</v>
      </c>
      <c r="Q29" s="11">
        <v>8</v>
      </c>
      <c r="R29" s="11">
        <v>4</v>
      </c>
    </row>
    <row r="30" spans="2:57" ht="12.75" customHeight="1">
      <c r="E30" s="282" t="s">
        <v>175</v>
      </c>
      <c r="F30" s="257"/>
      <c r="G30" s="258"/>
      <c r="H30" s="256" t="s">
        <v>165</v>
      </c>
      <c r="I30" s="257"/>
      <c r="J30" s="257"/>
      <c r="K30" s="257"/>
      <c r="L30" s="257"/>
      <c r="M30" s="257"/>
      <c r="N30" s="257"/>
      <c r="O30" s="257"/>
      <c r="P30" s="257"/>
      <c r="Q30" s="257"/>
      <c r="R30" s="258"/>
      <c r="S30" s="286" t="s">
        <v>176</v>
      </c>
      <c r="T30" s="287"/>
      <c r="U30" s="287"/>
      <c r="V30" s="287"/>
      <c r="W30" s="287"/>
      <c r="X30" s="287"/>
      <c r="Y30" s="287"/>
      <c r="Z30" s="287"/>
      <c r="AA30" s="287"/>
      <c r="AB30" s="287"/>
      <c r="AC30" s="288"/>
      <c r="AD30" s="259" t="s">
        <v>180</v>
      </c>
      <c r="AE30" s="292" t="s">
        <v>177</v>
      </c>
      <c r="AF30" s="293"/>
      <c r="AG30" s="293"/>
      <c r="AH30" s="293"/>
      <c r="AI30" s="293"/>
      <c r="AJ30" s="283" t="s">
        <v>178</v>
      </c>
      <c r="AK30" s="284"/>
      <c r="AL30" s="284"/>
      <c r="AM30" s="284"/>
      <c r="AN30" s="284"/>
      <c r="AO30" s="284"/>
      <c r="AP30" s="284"/>
      <c r="AQ30" s="284"/>
      <c r="AR30" s="284"/>
      <c r="AS30" s="284"/>
      <c r="AT30" s="285"/>
      <c r="AU30" s="283" t="s">
        <v>179</v>
      </c>
      <c r="AV30" s="284"/>
      <c r="AW30" s="284"/>
      <c r="AX30" s="284"/>
      <c r="AY30" s="284"/>
      <c r="AZ30" s="284"/>
      <c r="BA30" s="284"/>
      <c r="BB30" s="284"/>
      <c r="BC30" s="284"/>
      <c r="BD30" s="284"/>
      <c r="BE30" s="285"/>
    </row>
    <row r="31" spans="2:57" ht="15" customHeight="1">
      <c r="B31" s="265" t="s">
        <v>1</v>
      </c>
      <c r="C31" s="267" t="s">
        <v>2</v>
      </c>
      <c r="D31" s="289" t="s">
        <v>3</v>
      </c>
      <c r="E31" s="259" t="s">
        <v>149</v>
      </c>
      <c r="F31" s="290" t="s">
        <v>150</v>
      </c>
      <c r="G31" s="291"/>
      <c r="H31" s="259" t="s">
        <v>164</v>
      </c>
      <c r="I31" s="259" t="s">
        <v>163</v>
      </c>
      <c r="J31" s="255" t="s">
        <v>4</v>
      </c>
      <c r="K31" s="255"/>
      <c r="L31" s="255"/>
      <c r="M31" s="255" t="s">
        <v>5</v>
      </c>
      <c r="N31" s="255"/>
      <c r="O31" s="255"/>
      <c r="P31" s="283" t="s">
        <v>169</v>
      </c>
      <c r="Q31" s="284"/>
      <c r="R31" s="285"/>
      <c r="S31" s="259" t="s">
        <v>164</v>
      </c>
      <c r="T31" s="259" t="s">
        <v>163</v>
      </c>
      <c r="U31" s="255" t="s">
        <v>4</v>
      </c>
      <c r="V31" s="255"/>
      <c r="W31" s="255"/>
      <c r="X31" s="255" t="s">
        <v>5</v>
      </c>
      <c r="Y31" s="255"/>
      <c r="Z31" s="255"/>
      <c r="AA31" s="283" t="s">
        <v>169</v>
      </c>
      <c r="AB31" s="284"/>
      <c r="AC31" s="285"/>
      <c r="AD31" s="260"/>
      <c r="AE31" s="294"/>
      <c r="AF31" s="295"/>
      <c r="AG31" s="295"/>
      <c r="AH31" s="295"/>
      <c r="AI31" s="295"/>
      <c r="AJ31" s="259" t="s">
        <v>6</v>
      </c>
      <c r="AK31" s="259" t="s">
        <v>174</v>
      </c>
      <c r="AL31" s="255" t="s">
        <v>4</v>
      </c>
      <c r="AM31" s="255"/>
      <c r="AN31" s="255"/>
      <c r="AO31" s="255" t="s">
        <v>5</v>
      </c>
      <c r="AP31" s="255"/>
      <c r="AQ31" s="255"/>
      <c r="AR31" s="259" t="s">
        <v>166</v>
      </c>
      <c r="AS31" s="259" t="s">
        <v>167</v>
      </c>
      <c r="AT31" s="259" t="s">
        <v>168</v>
      </c>
      <c r="AU31" s="259" t="s">
        <v>6</v>
      </c>
      <c r="AV31" s="259" t="s">
        <v>174</v>
      </c>
      <c r="AW31" s="255" t="s">
        <v>4</v>
      </c>
      <c r="AX31" s="255"/>
      <c r="AY31" s="255"/>
      <c r="AZ31" s="255" t="s">
        <v>5</v>
      </c>
      <c r="BA31" s="255"/>
      <c r="BB31" s="255"/>
      <c r="BC31" s="259" t="s">
        <v>166</v>
      </c>
      <c r="BD31" s="259" t="s">
        <v>167</v>
      </c>
      <c r="BE31" s="259" t="s">
        <v>168</v>
      </c>
    </row>
    <row r="32" spans="2:57" ht="66">
      <c r="B32" s="266"/>
      <c r="C32" s="268"/>
      <c r="D32" s="289"/>
      <c r="E32" s="261"/>
      <c r="F32" s="63" t="s">
        <v>4</v>
      </c>
      <c r="G32" s="63" t="s">
        <v>5</v>
      </c>
      <c r="H32" s="261"/>
      <c r="I32" s="261"/>
      <c r="J32" s="71" t="s">
        <v>146</v>
      </c>
      <c r="K32" s="71" t="s">
        <v>147</v>
      </c>
      <c r="L32" s="71" t="s">
        <v>148</v>
      </c>
      <c r="M32" s="71" t="s">
        <v>146</v>
      </c>
      <c r="N32" s="71" t="s">
        <v>147</v>
      </c>
      <c r="O32" s="71" t="s">
        <v>148</v>
      </c>
      <c r="P32" s="71" t="s">
        <v>166</v>
      </c>
      <c r="Q32" s="71" t="s">
        <v>167</v>
      </c>
      <c r="R32" s="71" t="s">
        <v>168</v>
      </c>
      <c r="S32" s="261"/>
      <c r="T32" s="261"/>
      <c r="U32" s="71" t="s">
        <v>146</v>
      </c>
      <c r="V32" s="71" t="s">
        <v>147</v>
      </c>
      <c r="W32" s="71" t="s">
        <v>148</v>
      </c>
      <c r="X32" s="71" t="s">
        <v>146</v>
      </c>
      <c r="Y32" s="71" t="s">
        <v>147</v>
      </c>
      <c r="Z32" s="71" t="s">
        <v>148</v>
      </c>
      <c r="AA32" s="71" t="s">
        <v>166</v>
      </c>
      <c r="AB32" s="71" t="s">
        <v>167</v>
      </c>
      <c r="AC32" s="71" t="s">
        <v>168</v>
      </c>
      <c r="AD32" s="261"/>
      <c r="AE32" s="71" t="s">
        <v>173</v>
      </c>
      <c r="AF32" s="71" t="s">
        <v>174</v>
      </c>
      <c r="AG32" s="71" t="s">
        <v>170</v>
      </c>
      <c r="AH32" s="71" t="s">
        <v>171</v>
      </c>
      <c r="AI32" s="71" t="s">
        <v>172</v>
      </c>
      <c r="AJ32" s="261"/>
      <c r="AK32" s="261"/>
      <c r="AL32" s="71" t="s">
        <v>146</v>
      </c>
      <c r="AM32" s="71" t="s">
        <v>147</v>
      </c>
      <c r="AN32" s="71" t="s">
        <v>148</v>
      </c>
      <c r="AO32" s="71" t="s">
        <v>146</v>
      </c>
      <c r="AP32" s="71" t="s">
        <v>147</v>
      </c>
      <c r="AQ32" s="71" t="s">
        <v>148</v>
      </c>
      <c r="AR32" s="261"/>
      <c r="AS32" s="261"/>
      <c r="AT32" s="261"/>
      <c r="AU32" s="261"/>
      <c r="AV32" s="261"/>
      <c r="AW32" s="71" t="s">
        <v>146</v>
      </c>
      <c r="AX32" s="71" t="s">
        <v>147</v>
      </c>
      <c r="AY32" s="71" t="s">
        <v>148</v>
      </c>
      <c r="AZ32" s="71" t="s">
        <v>146</v>
      </c>
      <c r="BA32" s="71" t="s">
        <v>147</v>
      </c>
      <c r="BB32" s="71" t="s">
        <v>148</v>
      </c>
      <c r="BC32" s="261"/>
      <c r="BD32" s="261"/>
      <c r="BE32" s="261"/>
    </row>
    <row r="33" spans="2:57" ht="15" customHeight="1">
      <c r="B33" s="269">
        <v>1</v>
      </c>
      <c r="C33" s="84" t="s">
        <v>7</v>
      </c>
      <c r="D33" s="85">
        <v>737</v>
      </c>
      <c r="E33" s="85">
        <v>1387</v>
      </c>
      <c r="F33" s="85">
        <v>14706</v>
      </c>
      <c r="G33" s="85">
        <v>17231</v>
      </c>
      <c r="H33" s="85">
        <f t="shared" ref="H33:H71" si="0">+E33</f>
        <v>1387</v>
      </c>
      <c r="I33" s="85">
        <f t="shared" ref="I33:I71" si="1">+SUM(F33:G33)</f>
        <v>31937</v>
      </c>
      <c r="J33" s="85">
        <v>58824</v>
      </c>
      <c r="K33" s="85">
        <v>117648</v>
      </c>
      <c r="L33" s="85">
        <v>117648</v>
      </c>
      <c r="M33" s="85">
        <v>68924</v>
      </c>
      <c r="N33" s="85">
        <v>137848</v>
      </c>
      <c r="O33" s="85">
        <v>137848</v>
      </c>
      <c r="P33" s="85">
        <f t="shared" ref="P33:R35" si="2">+SUM($F33:$G33)*P$29</f>
        <v>255496</v>
      </c>
      <c r="Q33" s="85">
        <f t="shared" si="2"/>
        <v>255496</v>
      </c>
      <c r="R33" s="85">
        <f t="shared" si="2"/>
        <v>127748</v>
      </c>
      <c r="S33" s="85">
        <f t="shared" ref="S33:S71" si="3">+H33*$D$23</f>
        <v>4161</v>
      </c>
      <c r="T33" s="85">
        <f t="shared" ref="T33:T71" si="4">+I33*$D$23</f>
        <v>95811</v>
      </c>
      <c r="U33" s="85">
        <v>176472</v>
      </c>
      <c r="V33" s="85">
        <v>352944</v>
      </c>
      <c r="W33" s="85">
        <v>352944</v>
      </c>
      <c r="X33" s="85">
        <v>206772</v>
      </c>
      <c r="Y33" s="85">
        <v>413544</v>
      </c>
      <c r="Z33" s="85">
        <v>413544</v>
      </c>
      <c r="AA33" s="85">
        <f t="shared" ref="AA33:AC33" si="5">+P33*$D$23</f>
        <v>766488</v>
      </c>
      <c r="AB33" s="85">
        <f t="shared" si="5"/>
        <v>766488</v>
      </c>
      <c r="AC33" s="85">
        <f t="shared" si="5"/>
        <v>383244</v>
      </c>
      <c r="AD33" s="88"/>
      <c r="AE33" s="86"/>
      <c r="AF33" s="86"/>
      <c r="AG33" s="86"/>
      <c r="AH33" s="86"/>
      <c r="AI33" s="86"/>
      <c r="AJ33" s="100">
        <f t="shared" ref="AJ33:AK35" si="6">+ROUND(AE33*(1+$AD33),0)*H33</f>
        <v>0</v>
      </c>
      <c r="AK33" s="100">
        <f t="shared" si="6"/>
        <v>0</v>
      </c>
      <c r="AL33" s="100">
        <f t="shared" ref="AL33:AN71" si="7">+ROUND($AG33*(1+$AD33),0)*J33</f>
        <v>0</v>
      </c>
      <c r="AM33" s="100">
        <f t="shared" si="7"/>
        <v>0</v>
      </c>
      <c r="AN33" s="100">
        <f t="shared" si="7"/>
        <v>0</v>
      </c>
      <c r="AO33" s="100">
        <f t="shared" ref="AO33:AO71" si="8">+ROUND($AH33*(1+$AD33),0)*M33</f>
        <v>0</v>
      </c>
      <c r="AP33" s="100">
        <f t="shared" ref="AP33" si="9">+ROUND($AH33*(1+$AD33),0)*N33</f>
        <v>0</v>
      </c>
      <c r="AQ33" s="100">
        <f t="shared" ref="AQ33:AQ35" si="10">+ROUND($AH33*(1+AD33),0)*O33</f>
        <v>0</v>
      </c>
      <c r="AR33" s="100">
        <f t="shared" ref="AR33:AT33" si="11">+ROUND($AI33*(1+$AD33),0)*P33</f>
        <v>0</v>
      </c>
      <c r="AS33" s="87">
        <f t="shared" si="11"/>
        <v>0</v>
      </c>
      <c r="AT33" s="87">
        <f t="shared" si="11"/>
        <v>0</v>
      </c>
      <c r="AU33" s="100">
        <f t="shared" ref="AU33:AU71" si="12">+AJ33*$D$23</f>
        <v>0</v>
      </c>
      <c r="AV33" s="100">
        <f t="shared" ref="AV33:AV71" si="13">+AK33*$D$23</f>
        <v>0</v>
      </c>
      <c r="AW33" s="100">
        <f t="shared" ref="AW33:AW71" si="14">+AL33*$D$23</f>
        <v>0</v>
      </c>
      <c r="AX33" s="100">
        <f t="shared" ref="AX33:AX71" si="15">+AM33*$D$23</f>
        <v>0</v>
      </c>
      <c r="AY33" s="100">
        <f t="shared" ref="AY33:AY71" si="16">+AN33*$D$23</f>
        <v>0</v>
      </c>
      <c r="AZ33" s="100">
        <f t="shared" ref="AZ33:AZ71" si="17">+AO33*$D$23</f>
        <v>0</v>
      </c>
      <c r="BA33" s="100">
        <f t="shared" ref="BA33:BA71" si="18">+AP33*$D$23</f>
        <v>0</v>
      </c>
      <c r="BB33" s="100">
        <f t="shared" ref="BB33:BB71" si="19">+AQ33*$D$23</f>
        <v>0</v>
      </c>
      <c r="BC33" s="100">
        <f t="shared" ref="BC33:BC71" si="20">+AR33*$D$23</f>
        <v>0</v>
      </c>
      <c r="BD33" s="87">
        <f t="shared" ref="BD33:BD71" si="21">+AS33*$D$23</f>
        <v>0</v>
      </c>
      <c r="BE33" s="87">
        <f t="shared" ref="BE33:BE71" si="22">+AT33*$D$23</f>
        <v>0</v>
      </c>
    </row>
    <row r="34" spans="2:57" ht="15" customHeight="1">
      <c r="B34" s="269"/>
      <c r="C34" s="84" t="s">
        <v>8</v>
      </c>
      <c r="D34" s="85">
        <v>47</v>
      </c>
      <c r="E34" s="85">
        <v>542</v>
      </c>
      <c r="F34" s="85">
        <v>6111</v>
      </c>
      <c r="G34" s="85">
        <v>24769</v>
      </c>
      <c r="H34" s="85">
        <f t="shared" si="0"/>
        <v>542</v>
      </c>
      <c r="I34" s="85">
        <f t="shared" si="1"/>
        <v>30880</v>
      </c>
      <c r="J34" s="85">
        <v>24444</v>
      </c>
      <c r="K34" s="85">
        <v>48888</v>
      </c>
      <c r="L34" s="85">
        <v>48888</v>
      </c>
      <c r="M34" s="85">
        <v>99076</v>
      </c>
      <c r="N34" s="85">
        <v>198152</v>
      </c>
      <c r="O34" s="85">
        <v>198152</v>
      </c>
      <c r="P34" s="85">
        <f t="shared" si="2"/>
        <v>247040</v>
      </c>
      <c r="Q34" s="85">
        <f t="shared" si="2"/>
        <v>247040</v>
      </c>
      <c r="R34" s="85">
        <f t="shared" si="2"/>
        <v>123520</v>
      </c>
      <c r="S34" s="85">
        <f t="shared" si="3"/>
        <v>1626</v>
      </c>
      <c r="T34" s="85">
        <f t="shared" si="4"/>
        <v>92640</v>
      </c>
      <c r="U34" s="85">
        <v>73332</v>
      </c>
      <c r="V34" s="85">
        <v>146664</v>
      </c>
      <c r="W34" s="85">
        <v>146664</v>
      </c>
      <c r="X34" s="85">
        <v>297228</v>
      </c>
      <c r="Y34" s="85">
        <v>594456</v>
      </c>
      <c r="Z34" s="85">
        <v>594456</v>
      </c>
      <c r="AA34" s="85">
        <f t="shared" ref="AA34:AA35" si="23">+P34*$D$23</f>
        <v>741120</v>
      </c>
      <c r="AB34" s="85">
        <f t="shared" ref="AB34:AB35" si="24">+Q34*$D$23</f>
        <v>741120</v>
      </c>
      <c r="AC34" s="85">
        <f t="shared" ref="AC34:AC35" si="25">+R34*$D$23</f>
        <v>370560</v>
      </c>
      <c r="AD34" s="88"/>
      <c r="AE34" s="86"/>
      <c r="AF34" s="86"/>
      <c r="AG34" s="86"/>
      <c r="AH34" s="86"/>
      <c r="AI34" s="86"/>
      <c r="AJ34" s="100">
        <f t="shared" si="6"/>
        <v>0</v>
      </c>
      <c r="AK34" s="100">
        <f t="shared" si="6"/>
        <v>0</v>
      </c>
      <c r="AL34" s="100">
        <f t="shared" si="7"/>
        <v>0</v>
      </c>
      <c r="AM34" s="100">
        <f t="shared" si="7"/>
        <v>0</v>
      </c>
      <c r="AN34" s="100">
        <f t="shared" si="7"/>
        <v>0</v>
      </c>
      <c r="AO34" s="87">
        <f t="shared" si="8"/>
        <v>0</v>
      </c>
      <c r="AP34" s="87">
        <f t="shared" ref="AP34:AP35" si="26">+$AH34*N34</f>
        <v>0</v>
      </c>
      <c r="AQ34" s="87">
        <f t="shared" si="10"/>
        <v>0</v>
      </c>
      <c r="AR34" s="100">
        <f t="shared" ref="AR34:AR35" si="27">+ROUND($AI34*(1+$AD34),0)*P34</f>
        <v>0</v>
      </c>
      <c r="AS34" s="87">
        <f t="shared" ref="AS34:AS35" si="28">+ROUND($AI34*(1+$AD34),0)*Q34</f>
        <v>0</v>
      </c>
      <c r="AT34" s="87">
        <f t="shared" ref="AT34:AT35" si="29">+ROUND($AI34*(1+$AD34),0)*R34</f>
        <v>0</v>
      </c>
      <c r="AU34" s="100">
        <f t="shared" si="12"/>
        <v>0</v>
      </c>
      <c r="AV34" s="100">
        <f t="shared" si="13"/>
        <v>0</v>
      </c>
      <c r="AW34" s="100">
        <f t="shared" si="14"/>
        <v>0</v>
      </c>
      <c r="AX34" s="100">
        <f t="shared" si="15"/>
        <v>0</v>
      </c>
      <c r="AY34" s="100">
        <f t="shared" si="16"/>
        <v>0</v>
      </c>
      <c r="AZ34" s="87">
        <f t="shared" si="17"/>
        <v>0</v>
      </c>
      <c r="BA34" s="87">
        <f t="shared" si="18"/>
        <v>0</v>
      </c>
      <c r="BB34" s="87">
        <f t="shared" si="19"/>
        <v>0</v>
      </c>
      <c r="BC34" s="100">
        <f t="shared" si="20"/>
        <v>0</v>
      </c>
      <c r="BD34" s="87">
        <f t="shared" si="21"/>
        <v>0</v>
      </c>
      <c r="BE34" s="87">
        <f t="shared" si="22"/>
        <v>0</v>
      </c>
    </row>
    <row r="35" spans="2:57" ht="15" customHeight="1">
      <c r="B35" s="269"/>
      <c r="C35" s="84" t="s">
        <v>9</v>
      </c>
      <c r="D35" s="85">
        <v>672</v>
      </c>
      <c r="E35" s="85">
        <v>745</v>
      </c>
      <c r="F35" s="85">
        <v>12898</v>
      </c>
      <c r="G35" s="85">
        <v>12892</v>
      </c>
      <c r="H35" s="85">
        <f t="shared" si="0"/>
        <v>745</v>
      </c>
      <c r="I35" s="85">
        <f t="shared" si="1"/>
        <v>25790</v>
      </c>
      <c r="J35" s="85">
        <v>51592</v>
      </c>
      <c r="K35" s="85">
        <v>103184</v>
      </c>
      <c r="L35" s="85">
        <v>103184</v>
      </c>
      <c r="M35" s="85">
        <v>51568</v>
      </c>
      <c r="N35" s="85">
        <v>103136</v>
      </c>
      <c r="O35" s="85">
        <v>103136</v>
      </c>
      <c r="P35" s="85">
        <f t="shared" si="2"/>
        <v>206320</v>
      </c>
      <c r="Q35" s="85">
        <f t="shared" si="2"/>
        <v>206320</v>
      </c>
      <c r="R35" s="85">
        <f t="shared" si="2"/>
        <v>103160</v>
      </c>
      <c r="S35" s="85">
        <f t="shared" si="3"/>
        <v>2235</v>
      </c>
      <c r="T35" s="85">
        <f t="shared" si="4"/>
        <v>77370</v>
      </c>
      <c r="U35" s="85">
        <v>154776</v>
      </c>
      <c r="V35" s="85">
        <v>309552</v>
      </c>
      <c r="W35" s="85">
        <v>309552</v>
      </c>
      <c r="X35" s="85">
        <v>154704</v>
      </c>
      <c r="Y35" s="85">
        <v>309408</v>
      </c>
      <c r="Z35" s="85">
        <v>309408</v>
      </c>
      <c r="AA35" s="85">
        <f t="shared" si="23"/>
        <v>618960</v>
      </c>
      <c r="AB35" s="85">
        <f t="shared" si="24"/>
        <v>618960</v>
      </c>
      <c r="AC35" s="85">
        <f t="shared" si="25"/>
        <v>309480</v>
      </c>
      <c r="AD35" s="88"/>
      <c r="AE35" s="86"/>
      <c r="AF35" s="86"/>
      <c r="AG35" s="86"/>
      <c r="AH35" s="86"/>
      <c r="AI35" s="86"/>
      <c r="AJ35" s="100">
        <f t="shared" si="6"/>
        <v>0</v>
      </c>
      <c r="AK35" s="100">
        <f t="shared" si="6"/>
        <v>0</v>
      </c>
      <c r="AL35" s="100">
        <f t="shared" si="7"/>
        <v>0</v>
      </c>
      <c r="AM35" s="100">
        <f t="shared" si="7"/>
        <v>0</v>
      </c>
      <c r="AN35" s="100">
        <f t="shared" si="7"/>
        <v>0</v>
      </c>
      <c r="AO35" s="87">
        <f t="shared" si="8"/>
        <v>0</v>
      </c>
      <c r="AP35" s="87">
        <f t="shared" si="26"/>
        <v>0</v>
      </c>
      <c r="AQ35" s="87">
        <f t="shared" si="10"/>
        <v>0</v>
      </c>
      <c r="AR35" s="100">
        <f t="shared" si="27"/>
        <v>0</v>
      </c>
      <c r="AS35" s="87">
        <f t="shared" si="28"/>
        <v>0</v>
      </c>
      <c r="AT35" s="87">
        <f t="shared" si="29"/>
        <v>0</v>
      </c>
      <c r="AU35" s="100">
        <f t="shared" si="12"/>
        <v>0</v>
      </c>
      <c r="AV35" s="100">
        <f t="shared" si="13"/>
        <v>0</v>
      </c>
      <c r="AW35" s="100">
        <f t="shared" si="14"/>
        <v>0</v>
      </c>
      <c r="AX35" s="100">
        <f t="shared" si="15"/>
        <v>0</v>
      </c>
      <c r="AY35" s="100">
        <f t="shared" si="16"/>
        <v>0</v>
      </c>
      <c r="AZ35" s="87">
        <f t="shared" si="17"/>
        <v>0</v>
      </c>
      <c r="BA35" s="87">
        <f t="shared" si="18"/>
        <v>0</v>
      </c>
      <c r="BB35" s="87">
        <f t="shared" si="19"/>
        <v>0</v>
      </c>
      <c r="BC35" s="100">
        <f t="shared" si="20"/>
        <v>0</v>
      </c>
      <c r="BD35" s="87">
        <f t="shared" si="21"/>
        <v>0</v>
      </c>
      <c r="BE35" s="87">
        <f t="shared" si="22"/>
        <v>0</v>
      </c>
    </row>
    <row r="36" spans="2:57" ht="15" customHeight="1">
      <c r="B36" s="269"/>
      <c r="C36" s="89" t="s">
        <v>10</v>
      </c>
      <c r="D36" s="90">
        <f t="shared" ref="D36:E36" si="30">SUM(D33:D35)</f>
        <v>1456</v>
      </c>
      <c r="E36" s="90">
        <f t="shared" si="30"/>
        <v>2674</v>
      </c>
      <c r="F36" s="90">
        <f t="shared" ref="F36:K36" si="31">SUM(F33:F35)</f>
        <v>33715</v>
      </c>
      <c r="G36" s="90">
        <f t="shared" si="31"/>
        <v>54892</v>
      </c>
      <c r="H36" s="90">
        <f t="shared" si="31"/>
        <v>2674</v>
      </c>
      <c r="I36" s="90">
        <f t="shared" si="31"/>
        <v>88607</v>
      </c>
      <c r="J36" s="90">
        <f t="shared" si="31"/>
        <v>134860</v>
      </c>
      <c r="K36" s="90">
        <f t="shared" si="31"/>
        <v>269720</v>
      </c>
      <c r="L36" s="90">
        <f t="shared" ref="L36:N36" si="32">SUM(L33:L35)</f>
        <v>269720</v>
      </c>
      <c r="M36" s="90">
        <f t="shared" si="32"/>
        <v>219568</v>
      </c>
      <c r="N36" s="90">
        <f t="shared" si="32"/>
        <v>439136</v>
      </c>
      <c r="O36" s="90">
        <f t="shared" ref="O36:Q36" si="33">SUM(O33:O35)</f>
        <v>439136</v>
      </c>
      <c r="P36" s="90">
        <f t="shared" si="33"/>
        <v>708856</v>
      </c>
      <c r="Q36" s="90">
        <f t="shared" si="33"/>
        <v>708856</v>
      </c>
      <c r="R36" s="90">
        <f t="shared" ref="R36:U36" si="34">SUM(R33:R35)</f>
        <v>354428</v>
      </c>
      <c r="S36" s="90">
        <f t="shared" si="34"/>
        <v>8022</v>
      </c>
      <c r="T36" s="90">
        <f t="shared" si="34"/>
        <v>265821</v>
      </c>
      <c r="U36" s="90">
        <f t="shared" si="34"/>
        <v>404580</v>
      </c>
      <c r="V36" s="90">
        <f t="shared" ref="V36:Y36" si="35">SUM(V33:V35)</f>
        <v>809160</v>
      </c>
      <c r="W36" s="90">
        <f t="shared" si="35"/>
        <v>809160</v>
      </c>
      <c r="X36" s="90">
        <f t="shared" si="35"/>
        <v>658704</v>
      </c>
      <c r="Y36" s="90">
        <f t="shared" si="35"/>
        <v>1317408</v>
      </c>
      <c r="Z36" s="90">
        <f t="shared" ref="Z36:AC36" si="36">SUM(Z33:Z35)</f>
        <v>1317408</v>
      </c>
      <c r="AA36" s="90">
        <f t="shared" si="36"/>
        <v>2126568</v>
      </c>
      <c r="AB36" s="90">
        <f t="shared" si="36"/>
        <v>2126568</v>
      </c>
      <c r="AC36" s="90">
        <f t="shared" si="36"/>
        <v>1063284</v>
      </c>
      <c r="AD36" s="95"/>
      <c r="AE36" s="91"/>
      <c r="AF36" s="91"/>
      <c r="AG36" s="91"/>
      <c r="AH36" s="91"/>
      <c r="AI36" s="91"/>
      <c r="AJ36" s="101">
        <f t="shared" ref="AJ36:AS36" si="37">SUM(AJ33:AJ35)</f>
        <v>0</v>
      </c>
      <c r="AK36" s="101">
        <f t="shared" si="37"/>
        <v>0</v>
      </c>
      <c r="AL36" s="101">
        <f t="shared" si="37"/>
        <v>0</v>
      </c>
      <c r="AM36" s="101">
        <f t="shared" si="37"/>
        <v>0</v>
      </c>
      <c r="AN36" s="101">
        <f t="shared" si="37"/>
        <v>0</v>
      </c>
      <c r="AO36" s="95">
        <f t="shared" si="37"/>
        <v>0</v>
      </c>
      <c r="AP36" s="95">
        <f t="shared" si="37"/>
        <v>0</v>
      </c>
      <c r="AQ36" s="95">
        <f t="shared" si="37"/>
        <v>0</v>
      </c>
      <c r="AR36" s="95">
        <f t="shared" si="37"/>
        <v>0</v>
      </c>
      <c r="AS36" s="95">
        <f t="shared" si="37"/>
        <v>0</v>
      </c>
      <c r="AT36" s="95">
        <f t="shared" ref="AT36:BE36" si="38">SUM(AT33:AT35)</f>
        <v>0</v>
      </c>
      <c r="AU36" s="101">
        <f t="shared" si="38"/>
        <v>0</v>
      </c>
      <c r="AV36" s="101">
        <f t="shared" si="38"/>
        <v>0</v>
      </c>
      <c r="AW36" s="101">
        <f t="shared" si="38"/>
        <v>0</v>
      </c>
      <c r="AX36" s="101">
        <f t="shared" si="38"/>
        <v>0</v>
      </c>
      <c r="AY36" s="101">
        <f t="shared" si="38"/>
        <v>0</v>
      </c>
      <c r="AZ36" s="95">
        <f t="shared" si="38"/>
        <v>0</v>
      </c>
      <c r="BA36" s="95">
        <f t="shared" si="38"/>
        <v>0</v>
      </c>
      <c r="BB36" s="95">
        <f t="shared" si="38"/>
        <v>0</v>
      </c>
      <c r="BC36" s="95">
        <f t="shared" si="38"/>
        <v>0</v>
      </c>
      <c r="BD36" s="95">
        <f t="shared" si="38"/>
        <v>0</v>
      </c>
      <c r="BE36" s="95">
        <f t="shared" si="38"/>
        <v>0</v>
      </c>
    </row>
    <row r="37" spans="2:57" ht="15" customHeight="1">
      <c r="B37" s="269">
        <v>2</v>
      </c>
      <c r="C37" s="84" t="s">
        <v>11</v>
      </c>
      <c r="D37" s="85">
        <v>676</v>
      </c>
      <c r="E37" s="85">
        <v>683</v>
      </c>
      <c r="F37" s="85">
        <v>13367</v>
      </c>
      <c r="G37" s="85">
        <v>9274</v>
      </c>
      <c r="H37" s="85">
        <f t="shared" si="0"/>
        <v>683</v>
      </c>
      <c r="I37" s="85">
        <f t="shared" si="1"/>
        <v>22641</v>
      </c>
      <c r="J37" s="85">
        <v>53468</v>
      </c>
      <c r="K37" s="85">
        <v>106936</v>
      </c>
      <c r="L37" s="85">
        <v>106936</v>
      </c>
      <c r="M37" s="85">
        <v>37096</v>
      </c>
      <c r="N37" s="85">
        <v>74192</v>
      </c>
      <c r="O37" s="85">
        <v>74192</v>
      </c>
      <c r="P37" s="85">
        <f t="shared" ref="P37:R39" si="39">+SUM($F37:$G37)*P$29</f>
        <v>181128</v>
      </c>
      <c r="Q37" s="85">
        <f t="shared" si="39"/>
        <v>181128</v>
      </c>
      <c r="R37" s="85">
        <f t="shared" si="39"/>
        <v>90564</v>
      </c>
      <c r="S37" s="85">
        <f t="shared" si="3"/>
        <v>2049</v>
      </c>
      <c r="T37" s="85">
        <f t="shared" si="4"/>
        <v>67923</v>
      </c>
      <c r="U37" s="85">
        <v>160404</v>
      </c>
      <c r="V37" s="85">
        <v>320808</v>
      </c>
      <c r="W37" s="85">
        <v>320808</v>
      </c>
      <c r="X37" s="85">
        <v>111288</v>
      </c>
      <c r="Y37" s="85">
        <v>222576</v>
      </c>
      <c r="Z37" s="85">
        <v>222576</v>
      </c>
      <c r="AA37" s="85">
        <f t="shared" ref="AA37:AA39" si="40">+P37*$D$23</f>
        <v>543384</v>
      </c>
      <c r="AB37" s="85">
        <f t="shared" ref="AB37:AB39" si="41">+Q37*$D$23</f>
        <v>543384</v>
      </c>
      <c r="AC37" s="85">
        <f t="shared" ref="AC37:AC39" si="42">+R37*$D$23</f>
        <v>271692</v>
      </c>
      <c r="AD37" s="88"/>
      <c r="AE37" s="86"/>
      <c r="AF37" s="86"/>
      <c r="AG37" s="86"/>
      <c r="AH37" s="86"/>
      <c r="AI37" s="86"/>
      <c r="AJ37" s="100">
        <f t="shared" ref="AJ37:AK39" si="43">+ROUND(AE37*(1+$AD37),0)*H37</f>
        <v>0</v>
      </c>
      <c r="AK37" s="100">
        <f t="shared" si="43"/>
        <v>0</v>
      </c>
      <c r="AL37" s="100">
        <f t="shared" si="7"/>
        <v>0</v>
      </c>
      <c r="AM37" s="100">
        <f t="shared" si="7"/>
        <v>0</v>
      </c>
      <c r="AN37" s="100">
        <f t="shared" si="7"/>
        <v>0</v>
      </c>
      <c r="AO37" s="87">
        <f t="shared" si="8"/>
        <v>0</v>
      </c>
      <c r="AP37" s="87">
        <f t="shared" ref="AP37:AP39" si="44">+$AH37*N37</f>
        <v>0</v>
      </c>
      <c r="AQ37" s="87">
        <f t="shared" ref="AQ37:AQ39" si="45">+$AH37*O37</f>
        <v>0</v>
      </c>
      <c r="AR37" s="100">
        <f t="shared" ref="AR37:AR39" si="46">+ROUND($AI37*(1+$AD37),0)*P37</f>
        <v>0</v>
      </c>
      <c r="AS37" s="87">
        <f t="shared" ref="AS37:AS39" si="47">+ROUND($AI37*(1+$AD37),0)*Q37</f>
        <v>0</v>
      </c>
      <c r="AT37" s="87">
        <f t="shared" ref="AT37:AT39" si="48">+ROUND($AI37*(1+$AD37),0)*R37</f>
        <v>0</v>
      </c>
      <c r="AU37" s="100">
        <f t="shared" si="12"/>
        <v>0</v>
      </c>
      <c r="AV37" s="100">
        <f t="shared" si="13"/>
        <v>0</v>
      </c>
      <c r="AW37" s="100">
        <f t="shared" si="14"/>
        <v>0</v>
      </c>
      <c r="AX37" s="100">
        <f t="shared" si="15"/>
        <v>0</v>
      </c>
      <c r="AY37" s="100">
        <f t="shared" si="16"/>
        <v>0</v>
      </c>
      <c r="AZ37" s="87">
        <f t="shared" si="17"/>
        <v>0</v>
      </c>
      <c r="BA37" s="87">
        <f t="shared" si="18"/>
        <v>0</v>
      </c>
      <c r="BB37" s="87">
        <f t="shared" si="19"/>
        <v>0</v>
      </c>
      <c r="BC37" s="100">
        <f t="shared" si="20"/>
        <v>0</v>
      </c>
      <c r="BD37" s="87">
        <f t="shared" si="21"/>
        <v>0</v>
      </c>
      <c r="BE37" s="87">
        <f t="shared" si="22"/>
        <v>0</v>
      </c>
    </row>
    <row r="38" spans="2:57" ht="15" customHeight="1">
      <c r="B38" s="269"/>
      <c r="C38" s="84" t="s">
        <v>12</v>
      </c>
      <c r="D38" s="85">
        <v>1103</v>
      </c>
      <c r="E38" s="85">
        <v>1763</v>
      </c>
      <c r="F38" s="85">
        <v>15941</v>
      </c>
      <c r="G38" s="85">
        <v>23439</v>
      </c>
      <c r="H38" s="85">
        <f t="shared" si="0"/>
        <v>1763</v>
      </c>
      <c r="I38" s="85">
        <f t="shared" si="1"/>
        <v>39380</v>
      </c>
      <c r="J38" s="85">
        <v>63764</v>
      </c>
      <c r="K38" s="85">
        <v>127528</v>
      </c>
      <c r="L38" s="85">
        <v>127528</v>
      </c>
      <c r="M38" s="85">
        <v>93756</v>
      </c>
      <c r="N38" s="85">
        <v>187512</v>
      </c>
      <c r="O38" s="85">
        <v>187512</v>
      </c>
      <c r="P38" s="85">
        <f t="shared" si="39"/>
        <v>315040</v>
      </c>
      <c r="Q38" s="85">
        <f t="shared" si="39"/>
        <v>315040</v>
      </c>
      <c r="R38" s="85">
        <f t="shared" si="39"/>
        <v>157520</v>
      </c>
      <c r="S38" s="85">
        <f t="shared" si="3"/>
        <v>5289</v>
      </c>
      <c r="T38" s="85">
        <f t="shared" si="4"/>
        <v>118140</v>
      </c>
      <c r="U38" s="85">
        <v>191292</v>
      </c>
      <c r="V38" s="85">
        <v>382584</v>
      </c>
      <c r="W38" s="85">
        <v>382584</v>
      </c>
      <c r="X38" s="85">
        <v>281268</v>
      </c>
      <c r="Y38" s="85">
        <v>562536</v>
      </c>
      <c r="Z38" s="85">
        <v>562536</v>
      </c>
      <c r="AA38" s="85">
        <f t="shared" si="40"/>
        <v>945120</v>
      </c>
      <c r="AB38" s="85">
        <f t="shared" si="41"/>
        <v>945120</v>
      </c>
      <c r="AC38" s="85">
        <f t="shared" si="42"/>
        <v>472560</v>
      </c>
      <c r="AD38" s="88"/>
      <c r="AE38" s="86"/>
      <c r="AF38" s="86"/>
      <c r="AG38" s="86"/>
      <c r="AH38" s="86"/>
      <c r="AI38" s="86"/>
      <c r="AJ38" s="100">
        <f t="shared" si="43"/>
        <v>0</v>
      </c>
      <c r="AK38" s="100">
        <f t="shared" si="43"/>
        <v>0</v>
      </c>
      <c r="AL38" s="100">
        <f t="shared" si="7"/>
        <v>0</v>
      </c>
      <c r="AM38" s="100">
        <f t="shared" si="7"/>
        <v>0</v>
      </c>
      <c r="AN38" s="100">
        <f t="shared" si="7"/>
        <v>0</v>
      </c>
      <c r="AO38" s="87">
        <f t="shared" si="8"/>
        <v>0</v>
      </c>
      <c r="AP38" s="87">
        <f t="shared" si="44"/>
        <v>0</v>
      </c>
      <c r="AQ38" s="87">
        <f t="shared" si="45"/>
        <v>0</v>
      </c>
      <c r="AR38" s="100">
        <f t="shared" si="46"/>
        <v>0</v>
      </c>
      <c r="AS38" s="87">
        <f t="shared" si="47"/>
        <v>0</v>
      </c>
      <c r="AT38" s="87">
        <f t="shared" si="48"/>
        <v>0</v>
      </c>
      <c r="AU38" s="100">
        <f t="shared" si="12"/>
        <v>0</v>
      </c>
      <c r="AV38" s="100">
        <f t="shared" si="13"/>
        <v>0</v>
      </c>
      <c r="AW38" s="100">
        <f t="shared" si="14"/>
        <v>0</v>
      </c>
      <c r="AX38" s="100">
        <f t="shared" si="15"/>
        <v>0</v>
      </c>
      <c r="AY38" s="100">
        <f t="shared" si="16"/>
        <v>0</v>
      </c>
      <c r="AZ38" s="87">
        <f t="shared" si="17"/>
        <v>0</v>
      </c>
      <c r="BA38" s="87">
        <f t="shared" si="18"/>
        <v>0</v>
      </c>
      <c r="BB38" s="87">
        <f t="shared" si="19"/>
        <v>0</v>
      </c>
      <c r="BC38" s="100">
        <f t="shared" si="20"/>
        <v>0</v>
      </c>
      <c r="BD38" s="87">
        <f t="shared" si="21"/>
        <v>0</v>
      </c>
      <c r="BE38" s="87">
        <f t="shared" si="22"/>
        <v>0</v>
      </c>
    </row>
    <row r="39" spans="2:57" ht="15" customHeight="1">
      <c r="B39" s="269"/>
      <c r="C39" s="84" t="s">
        <v>13</v>
      </c>
      <c r="D39" s="85">
        <v>78</v>
      </c>
      <c r="E39" s="85">
        <v>0</v>
      </c>
      <c r="F39" s="85"/>
      <c r="G39" s="85">
        <v>1092</v>
      </c>
      <c r="H39" s="85">
        <f t="shared" si="0"/>
        <v>0</v>
      </c>
      <c r="I39" s="85">
        <f t="shared" si="1"/>
        <v>1092</v>
      </c>
      <c r="J39" s="85">
        <v>0</v>
      </c>
      <c r="K39" s="85">
        <v>0</v>
      </c>
      <c r="L39" s="85">
        <v>0</v>
      </c>
      <c r="M39" s="85">
        <v>4368</v>
      </c>
      <c r="N39" s="85">
        <v>8736</v>
      </c>
      <c r="O39" s="85">
        <v>8736</v>
      </c>
      <c r="P39" s="85">
        <f t="shared" si="39"/>
        <v>8736</v>
      </c>
      <c r="Q39" s="85">
        <f t="shared" si="39"/>
        <v>8736</v>
      </c>
      <c r="R39" s="85">
        <f t="shared" si="39"/>
        <v>4368</v>
      </c>
      <c r="S39" s="85">
        <f t="shared" si="3"/>
        <v>0</v>
      </c>
      <c r="T39" s="85">
        <f t="shared" si="4"/>
        <v>3276</v>
      </c>
      <c r="U39" s="85">
        <v>0</v>
      </c>
      <c r="V39" s="85">
        <v>0</v>
      </c>
      <c r="W39" s="85">
        <v>0</v>
      </c>
      <c r="X39" s="85">
        <v>13104</v>
      </c>
      <c r="Y39" s="85">
        <v>26208</v>
      </c>
      <c r="Z39" s="85">
        <v>26208</v>
      </c>
      <c r="AA39" s="85">
        <f t="shared" si="40"/>
        <v>26208</v>
      </c>
      <c r="AB39" s="85">
        <f t="shared" si="41"/>
        <v>26208</v>
      </c>
      <c r="AC39" s="85">
        <f t="shared" si="42"/>
        <v>13104</v>
      </c>
      <c r="AD39" s="88"/>
      <c r="AE39" s="86"/>
      <c r="AF39" s="86"/>
      <c r="AG39" s="86"/>
      <c r="AH39" s="86"/>
      <c r="AI39" s="86"/>
      <c r="AJ39" s="100">
        <f t="shared" si="43"/>
        <v>0</v>
      </c>
      <c r="AK39" s="100">
        <f t="shared" si="43"/>
        <v>0</v>
      </c>
      <c r="AL39" s="100">
        <f t="shared" si="7"/>
        <v>0</v>
      </c>
      <c r="AM39" s="100">
        <f t="shared" si="7"/>
        <v>0</v>
      </c>
      <c r="AN39" s="100">
        <f t="shared" si="7"/>
        <v>0</v>
      </c>
      <c r="AO39" s="87">
        <f t="shared" si="8"/>
        <v>0</v>
      </c>
      <c r="AP39" s="87">
        <f t="shared" si="44"/>
        <v>0</v>
      </c>
      <c r="AQ39" s="87">
        <f t="shared" si="45"/>
        <v>0</v>
      </c>
      <c r="AR39" s="100">
        <f t="shared" si="46"/>
        <v>0</v>
      </c>
      <c r="AS39" s="87">
        <f t="shared" si="47"/>
        <v>0</v>
      </c>
      <c r="AT39" s="87">
        <f t="shared" si="48"/>
        <v>0</v>
      </c>
      <c r="AU39" s="100">
        <f t="shared" si="12"/>
        <v>0</v>
      </c>
      <c r="AV39" s="100">
        <f t="shared" si="13"/>
        <v>0</v>
      </c>
      <c r="AW39" s="100">
        <f t="shared" si="14"/>
        <v>0</v>
      </c>
      <c r="AX39" s="100">
        <f t="shared" si="15"/>
        <v>0</v>
      </c>
      <c r="AY39" s="100">
        <f t="shared" si="16"/>
        <v>0</v>
      </c>
      <c r="AZ39" s="87">
        <f t="shared" si="17"/>
        <v>0</v>
      </c>
      <c r="BA39" s="87">
        <f t="shared" si="18"/>
        <v>0</v>
      </c>
      <c r="BB39" s="87">
        <f t="shared" si="19"/>
        <v>0</v>
      </c>
      <c r="BC39" s="100">
        <f t="shared" si="20"/>
        <v>0</v>
      </c>
      <c r="BD39" s="87">
        <f t="shared" si="21"/>
        <v>0</v>
      </c>
      <c r="BE39" s="87">
        <f t="shared" si="22"/>
        <v>0</v>
      </c>
    </row>
    <row r="40" spans="2:57" ht="15" customHeight="1">
      <c r="B40" s="269"/>
      <c r="C40" s="89" t="s">
        <v>14</v>
      </c>
      <c r="D40" s="90">
        <f t="shared" ref="D40:E40" si="49">SUM(D37:D39)</f>
        <v>1857</v>
      </c>
      <c r="E40" s="90">
        <f t="shared" si="49"/>
        <v>2446</v>
      </c>
      <c r="F40" s="90">
        <f t="shared" ref="F40:K40" si="50">SUM(F37:F39)</f>
        <v>29308</v>
      </c>
      <c r="G40" s="90">
        <f t="shared" si="50"/>
        <v>33805</v>
      </c>
      <c r="H40" s="90">
        <f t="shared" si="50"/>
        <v>2446</v>
      </c>
      <c r="I40" s="90">
        <f t="shared" si="50"/>
        <v>63113</v>
      </c>
      <c r="J40" s="90">
        <f t="shared" si="50"/>
        <v>117232</v>
      </c>
      <c r="K40" s="90">
        <f t="shared" si="50"/>
        <v>234464</v>
      </c>
      <c r="L40" s="90">
        <f t="shared" ref="L40:V40" si="51">SUM(L37:L39)</f>
        <v>234464</v>
      </c>
      <c r="M40" s="90">
        <f t="shared" si="51"/>
        <v>135220</v>
      </c>
      <c r="N40" s="90">
        <f t="shared" si="51"/>
        <v>270440</v>
      </c>
      <c r="O40" s="90">
        <f t="shared" ref="O40:Q40" si="52">SUM(O37:O39)</f>
        <v>270440</v>
      </c>
      <c r="P40" s="90">
        <f t="shared" si="52"/>
        <v>504904</v>
      </c>
      <c r="Q40" s="90">
        <f t="shared" si="52"/>
        <v>504904</v>
      </c>
      <c r="R40" s="90">
        <f t="shared" ref="R40:U40" si="53">SUM(R37:R39)</f>
        <v>252452</v>
      </c>
      <c r="S40" s="90">
        <f t="shared" si="53"/>
        <v>7338</v>
      </c>
      <c r="T40" s="90">
        <f t="shared" si="53"/>
        <v>189339</v>
      </c>
      <c r="U40" s="90">
        <f t="shared" si="53"/>
        <v>351696</v>
      </c>
      <c r="V40" s="90">
        <f t="shared" si="51"/>
        <v>703392</v>
      </c>
      <c r="W40" s="90">
        <f t="shared" ref="W40:Y40" si="54">SUM(W37:W39)</f>
        <v>703392</v>
      </c>
      <c r="X40" s="90">
        <f t="shared" si="54"/>
        <v>405660</v>
      </c>
      <c r="Y40" s="90">
        <f t="shared" si="54"/>
        <v>811320</v>
      </c>
      <c r="Z40" s="90">
        <f t="shared" ref="Z40:AC40" si="55">SUM(Z37:Z39)</f>
        <v>811320</v>
      </c>
      <c r="AA40" s="90">
        <f t="shared" si="55"/>
        <v>1514712</v>
      </c>
      <c r="AB40" s="90">
        <f t="shared" si="55"/>
        <v>1514712</v>
      </c>
      <c r="AC40" s="90">
        <f t="shared" si="55"/>
        <v>757356</v>
      </c>
      <c r="AD40" s="95"/>
      <c r="AE40" s="91"/>
      <c r="AF40" s="91"/>
      <c r="AG40" s="91"/>
      <c r="AH40" s="91"/>
      <c r="AI40" s="91"/>
      <c r="AJ40" s="102">
        <f t="shared" ref="AJ40:AS40" si="56">SUM(AJ37:AJ39)</f>
        <v>0</v>
      </c>
      <c r="AK40" s="102">
        <f t="shared" si="56"/>
        <v>0</v>
      </c>
      <c r="AL40" s="102">
        <f t="shared" si="56"/>
        <v>0</v>
      </c>
      <c r="AM40" s="102">
        <f t="shared" si="56"/>
        <v>0</v>
      </c>
      <c r="AN40" s="102">
        <f t="shared" si="56"/>
        <v>0</v>
      </c>
      <c r="AO40" s="95">
        <f t="shared" si="56"/>
        <v>0</v>
      </c>
      <c r="AP40" s="95">
        <f t="shared" si="56"/>
        <v>0</v>
      </c>
      <c r="AQ40" s="95">
        <f t="shared" si="56"/>
        <v>0</v>
      </c>
      <c r="AR40" s="95">
        <f t="shared" si="56"/>
        <v>0</v>
      </c>
      <c r="AS40" s="95">
        <f t="shared" si="56"/>
        <v>0</v>
      </c>
      <c r="AT40" s="95">
        <f t="shared" ref="AT40:BE40" si="57">SUM(AT37:AT39)</f>
        <v>0</v>
      </c>
      <c r="AU40" s="102">
        <f t="shared" si="57"/>
        <v>0</v>
      </c>
      <c r="AV40" s="102">
        <f t="shared" si="57"/>
        <v>0</v>
      </c>
      <c r="AW40" s="102">
        <f t="shared" si="57"/>
        <v>0</v>
      </c>
      <c r="AX40" s="102">
        <f t="shared" si="57"/>
        <v>0</v>
      </c>
      <c r="AY40" s="102">
        <f t="shared" si="57"/>
        <v>0</v>
      </c>
      <c r="AZ40" s="95">
        <f t="shared" si="57"/>
        <v>0</v>
      </c>
      <c r="BA40" s="95">
        <f t="shared" si="57"/>
        <v>0</v>
      </c>
      <c r="BB40" s="95">
        <f t="shared" si="57"/>
        <v>0</v>
      </c>
      <c r="BC40" s="95">
        <f t="shared" si="57"/>
        <v>0</v>
      </c>
      <c r="BD40" s="95">
        <f t="shared" si="57"/>
        <v>0</v>
      </c>
      <c r="BE40" s="95">
        <f t="shared" si="57"/>
        <v>0</v>
      </c>
    </row>
    <row r="41" spans="2:57" ht="15" customHeight="1">
      <c r="B41" s="269">
        <v>3</v>
      </c>
      <c r="C41" s="84" t="s">
        <v>15</v>
      </c>
      <c r="D41" s="85">
        <v>1461</v>
      </c>
      <c r="E41" s="85">
        <v>1885</v>
      </c>
      <c r="F41" s="85">
        <v>18259</v>
      </c>
      <c r="G41" s="85">
        <v>23163</v>
      </c>
      <c r="H41" s="85">
        <f t="shared" si="0"/>
        <v>1885</v>
      </c>
      <c r="I41" s="85">
        <f t="shared" si="1"/>
        <v>41422</v>
      </c>
      <c r="J41" s="85">
        <v>73036</v>
      </c>
      <c r="K41" s="85">
        <v>146072</v>
      </c>
      <c r="L41" s="85">
        <v>146072</v>
      </c>
      <c r="M41" s="85">
        <v>92652</v>
      </c>
      <c r="N41" s="85">
        <v>185304</v>
      </c>
      <c r="O41" s="85">
        <v>185304</v>
      </c>
      <c r="P41" s="85">
        <f t="shared" ref="P41:R42" si="58">+SUM($F41:$G41)*P$29</f>
        <v>331376</v>
      </c>
      <c r="Q41" s="85">
        <f t="shared" si="58"/>
        <v>331376</v>
      </c>
      <c r="R41" s="85">
        <f t="shared" si="58"/>
        <v>165688</v>
      </c>
      <c r="S41" s="85">
        <f t="shared" si="3"/>
        <v>5655</v>
      </c>
      <c r="T41" s="85">
        <f t="shared" si="4"/>
        <v>124266</v>
      </c>
      <c r="U41" s="85">
        <v>219108</v>
      </c>
      <c r="V41" s="85">
        <v>438216</v>
      </c>
      <c r="W41" s="85">
        <v>438216</v>
      </c>
      <c r="X41" s="85">
        <v>277956</v>
      </c>
      <c r="Y41" s="85">
        <v>555912</v>
      </c>
      <c r="Z41" s="85">
        <v>555912</v>
      </c>
      <c r="AA41" s="85">
        <f t="shared" ref="AA41:AA42" si="59">+P41*$D$23</f>
        <v>994128</v>
      </c>
      <c r="AB41" s="85">
        <f t="shared" ref="AB41:AB42" si="60">+Q41*$D$23</f>
        <v>994128</v>
      </c>
      <c r="AC41" s="85">
        <f t="shared" ref="AC41:AC42" si="61">+R41*$D$23</f>
        <v>497064</v>
      </c>
      <c r="AD41" s="88"/>
      <c r="AE41" s="86"/>
      <c r="AF41" s="86"/>
      <c r="AG41" s="86"/>
      <c r="AH41" s="86"/>
      <c r="AI41" s="86"/>
      <c r="AJ41" s="100">
        <f t="shared" ref="AJ41:AK42" si="62">+ROUND(AE41*(1+$AD41),0)*H41</f>
        <v>0</v>
      </c>
      <c r="AK41" s="100">
        <f t="shared" si="62"/>
        <v>0</v>
      </c>
      <c r="AL41" s="100">
        <f t="shared" si="7"/>
        <v>0</v>
      </c>
      <c r="AM41" s="100">
        <f t="shared" si="7"/>
        <v>0</v>
      </c>
      <c r="AN41" s="100">
        <f t="shared" si="7"/>
        <v>0</v>
      </c>
      <c r="AO41" s="87">
        <f t="shared" si="8"/>
        <v>0</v>
      </c>
      <c r="AP41" s="87">
        <f t="shared" ref="AP41:AP42" si="63">+$AH41*N41</f>
        <v>0</v>
      </c>
      <c r="AQ41" s="87">
        <f t="shared" ref="AQ41:AQ42" si="64">+$AH41*O41</f>
        <v>0</v>
      </c>
      <c r="AR41" s="100">
        <f t="shared" ref="AR41:AR42" si="65">+ROUND($AI41*(1+$AD41),0)*P41</f>
        <v>0</v>
      </c>
      <c r="AS41" s="87">
        <f t="shared" ref="AS41:AS42" si="66">+ROUND($AI41*(1+$AD41),0)*Q41</f>
        <v>0</v>
      </c>
      <c r="AT41" s="87">
        <f t="shared" ref="AT41:AT42" si="67">+ROUND($AI41*(1+$AD41),0)*R41</f>
        <v>0</v>
      </c>
      <c r="AU41" s="100">
        <f t="shared" si="12"/>
        <v>0</v>
      </c>
      <c r="AV41" s="100">
        <f t="shared" si="13"/>
        <v>0</v>
      </c>
      <c r="AW41" s="100">
        <f t="shared" si="14"/>
        <v>0</v>
      </c>
      <c r="AX41" s="100">
        <f t="shared" si="15"/>
        <v>0</v>
      </c>
      <c r="AY41" s="100">
        <f t="shared" si="16"/>
        <v>0</v>
      </c>
      <c r="AZ41" s="87">
        <f t="shared" si="17"/>
        <v>0</v>
      </c>
      <c r="BA41" s="87">
        <f t="shared" si="18"/>
        <v>0</v>
      </c>
      <c r="BB41" s="87">
        <f t="shared" si="19"/>
        <v>0</v>
      </c>
      <c r="BC41" s="100">
        <f t="shared" si="20"/>
        <v>0</v>
      </c>
      <c r="BD41" s="87">
        <f t="shared" si="21"/>
        <v>0</v>
      </c>
      <c r="BE41" s="87">
        <f t="shared" si="22"/>
        <v>0</v>
      </c>
    </row>
    <row r="42" spans="2:57" ht="15" customHeight="1">
      <c r="B42" s="269"/>
      <c r="C42" s="84" t="s">
        <v>16</v>
      </c>
      <c r="D42" s="85">
        <v>676</v>
      </c>
      <c r="E42" s="85">
        <v>496</v>
      </c>
      <c r="F42" s="85">
        <v>10642</v>
      </c>
      <c r="G42" s="85">
        <v>14195</v>
      </c>
      <c r="H42" s="85">
        <f t="shared" si="0"/>
        <v>496</v>
      </c>
      <c r="I42" s="85">
        <f t="shared" si="1"/>
        <v>24837</v>
      </c>
      <c r="J42" s="85">
        <v>42568</v>
      </c>
      <c r="K42" s="85">
        <v>85136</v>
      </c>
      <c r="L42" s="85">
        <v>85136</v>
      </c>
      <c r="M42" s="85">
        <v>56780</v>
      </c>
      <c r="N42" s="85">
        <v>113560</v>
      </c>
      <c r="O42" s="85">
        <v>113560</v>
      </c>
      <c r="P42" s="85">
        <f t="shared" si="58"/>
        <v>198696</v>
      </c>
      <c r="Q42" s="85">
        <f t="shared" si="58"/>
        <v>198696</v>
      </c>
      <c r="R42" s="85">
        <f t="shared" si="58"/>
        <v>99348</v>
      </c>
      <c r="S42" s="85">
        <f t="shared" si="3"/>
        <v>1488</v>
      </c>
      <c r="T42" s="85">
        <f t="shared" si="4"/>
        <v>74511</v>
      </c>
      <c r="U42" s="85">
        <v>127704</v>
      </c>
      <c r="V42" s="85">
        <v>255408</v>
      </c>
      <c r="W42" s="85">
        <v>255408</v>
      </c>
      <c r="X42" s="85">
        <v>170340</v>
      </c>
      <c r="Y42" s="85">
        <v>340680</v>
      </c>
      <c r="Z42" s="85">
        <v>340680</v>
      </c>
      <c r="AA42" s="85">
        <f t="shared" si="59"/>
        <v>596088</v>
      </c>
      <c r="AB42" s="85">
        <f t="shared" si="60"/>
        <v>596088</v>
      </c>
      <c r="AC42" s="85">
        <f t="shared" si="61"/>
        <v>298044</v>
      </c>
      <c r="AD42" s="88"/>
      <c r="AE42" s="86"/>
      <c r="AF42" s="86"/>
      <c r="AG42" s="86"/>
      <c r="AH42" s="86"/>
      <c r="AI42" s="86"/>
      <c r="AJ42" s="100">
        <f t="shared" si="62"/>
        <v>0</v>
      </c>
      <c r="AK42" s="100">
        <f t="shared" si="62"/>
        <v>0</v>
      </c>
      <c r="AL42" s="100">
        <f t="shared" si="7"/>
        <v>0</v>
      </c>
      <c r="AM42" s="100">
        <f t="shared" si="7"/>
        <v>0</v>
      </c>
      <c r="AN42" s="100">
        <f t="shared" si="7"/>
        <v>0</v>
      </c>
      <c r="AO42" s="87">
        <f t="shared" si="8"/>
        <v>0</v>
      </c>
      <c r="AP42" s="87">
        <f t="shared" si="63"/>
        <v>0</v>
      </c>
      <c r="AQ42" s="87">
        <f t="shared" si="64"/>
        <v>0</v>
      </c>
      <c r="AR42" s="100">
        <f t="shared" si="65"/>
        <v>0</v>
      </c>
      <c r="AS42" s="87">
        <f t="shared" si="66"/>
        <v>0</v>
      </c>
      <c r="AT42" s="87">
        <f t="shared" si="67"/>
        <v>0</v>
      </c>
      <c r="AU42" s="100">
        <f t="shared" si="12"/>
        <v>0</v>
      </c>
      <c r="AV42" s="100">
        <f t="shared" si="13"/>
        <v>0</v>
      </c>
      <c r="AW42" s="100">
        <f t="shared" si="14"/>
        <v>0</v>
      </c>
      <c r="AX42" s="100">
        <f t="shared" si="15"/>
        <v>0</v>
      </c>
      <c r="AY42" s="100">
        <f t="shared" si="16"/>
        <v>0</v>
      </c>
      <c r="AZ42" s="87">
        <f t="shared" si="17"/>
        <v>0</v>
      </c>
      <c r="BA42" s="87">
        <f t="shared" si="18"/>
        <v>0</v>
      </c>
      <c r="BB42" s="87">
        <f t="shared" si="19"/>
        <v>0</v>
      </c>
      <c r="BC42" s="100">
        <f t="shared" si="20"/>
        <v>0</v>
      </c>
      <c r="BD42" s="87">
        <f t="shared" si="21"/>
        <v>0</v>
      </c>
      <c r="BE42" s="87">
        <f t="shared" si="22"/>
        <v>0</v>
      </c>
    </row>
    <row r="43" spans="2:57" ht="15" customHeight="1">
      <c r="B43" s="269"/>
      <c r="C43" s="89" t="s">
        <v>17</v>
      </c>
      <c r="D43" s="92">
        <f t="shared" ref="D43:E43" si="68">SUM(D41:D42)</f>
        <v>2137</v>
      </c>
      <c r="E43" s="92">
        <f t="shared" si="68"/>
        <v>2381</v>
      </c>
      <c r="F43" s="92">
        <f t="shared" ref="F43:J43" si="69">SUM(F41:F42)</f>
        <v>28901</v>
      </c>
      <c r="G43" s="92">
        <f t="shared" si="69"/>
        <v>37358</v>
      </c>
      <c r="H43" s="92">
        <f t="shared" si="69"/>
        <v>2381</v>
      </c>
      <c r="I43" s="92">
        <f t="shared" si="69"/>
        <v>66259</v>
      </c>
      <c r="J43" s="92">
        <f t="shared" si="69"/>
        <v>115604</v>
      </c>
      <c r="K43" s="92">
        <f t="shared" ref="K43:N43" si="70">SUM(K41:K42)</f>
        <v>231208</v>
      </c>
      <c r="L43" s="92">
        <f t="shared" si="70"/>
        <v>231208</v>
      </c>
      <c r="M43" s="92">
        <f t="shared" si="70"/>
        <v>149432</v>
      </c>
      <c r="N43" s="92">
        <f t="shared" si="70"/>
        <v>298864</v>
      </c>
      <c r="O43" s="92">
        <f t="shared" ref="O43:Q43" si="71">SUM(O41:O42)</f>
        <v>298864</v>
      </c>
      <c r="P43" s="92">
        <f t="shared" si="71"/>
        <v>530072</v>
      </c>
      <c r="Q43" s="92">
        <f t="shared" si="71"/>
        <v>530072</v>
      </c>
      <c r="R43" s="92">
        <f t="shared" ref="R43:V43" si="72">SUM(R41:R42)</f>
        <v>265036</v>
      </c>
      <c r="S43" s="92">
        <f t="shared" si="72"/>
        <v>7143</v>
      </c>
      <c r="T43" s="92">
        <f t="shared" si="72"/>
        <v>198777</v>
      </c>
      <c r="U43" s="92">
        <f t="shared" si="72"/>
        <v>346812</v>
      </c>
      <c r="V43" s="92">
        <f t="shared" si="72"/>
        <v>693624</v>
      </c>
      <c r="W43" s="92">
        <f t="shared" ref="W43:Y43" si="73">SUM(W41:W42)</f>
        <v>693624</v>
      </c>
      <c r="X43" s="92">
        <f t="shared" si="73"/>
        <v>448296</v>
      </c>
      <c r="Y43" s="92">
        <f t="shared" si="73"/>
        <v>896592</v>
      </c>
      <c r="Z43" s="92">
        <f t="shared" ref="Z43:AC43" si="74">SUM(Z41:Z42)</f>
        <v>896592</v>
      </c>
      <c r="AA43" s="92">
        <f t="shared" si="74"/>
        <v>1590216</v>
      </c>
      <c r="AB43" s="92">
        <f t="shared" si="74"/>
        <v>1590216</v>
      </c>
      <c r="AC43" s="92">
        <f t="shared" si="74"/>
        <v>795108</v>
      </c>
      <c r="AD43" s="95"/>
      <c r="AE43" s="91"/>
      <c r="AF43" s="91"/>
      <c r="AG43" s="91"/>
      <c r="AH43" s="91"/>
      <c r="AI43" s="91"/>
      <c r="AJ43" s="102">
        <f t="shared" ref="AJ43:AS43" si="75">SUM(AJ41:AJ42)</f>
        <v>0</v>
      </c>
      <c r="AK43" s="102">
        <f t="shared" si="75"/>
        <v>0</v>
      </c>
      <c r="AL43" s="102">
        <f t="shared" si="75"/>
        <v>0</v>
      </c>
      <c r="AM43" s="102">
        <f t="shared" si="75"/>
        <v>0</v>
      </c>
      <c r="AN43" s="102">
        <f t="shared" si="75"/>
        <v>0</v>
      </c>
      <c r="AO43" s="95">
        <f t="shared" si="75"/>
        <v>0</v>
      </c>
      <c r="AP43" s="95">
        <f t="shared" si="75"/>
        <v>0</v>
      </c>
      <c r="AQ43" s="95">
        <f t="shared" si="75"/>
        <v>0</v>
      </c>
      <c r="AR43" s="95">
        <f t="shared" si="75"/>
        <v>0</v>
      </c>
      <c r="AS43" s="95">
        <f t="shared" si="75"/>
        <v>0</v>
      </c>
      <c r="AT43" s="95">
        <f t="shared" ref="AT43:BE43" si="76">SUM(AT41:AT42)</f>
        <v>0</v>
      </c>
      <c r="AU43" s="102">
        <f t="shared" si="76"/>
        <v>0</v>
      </c>
      <c r="AV43" s="102">
        <f t="shared" si="76"/>
        <v>0</v>
      </c>
      <c r="AW43" s="102">
        <f t="shared" si="76"/>
        <v>0</v>
      </c>
      <c r="AX43" s="102">
        <f t="shared" si="76"/>
        <v>0</v>
      </c>
      <c r="AY43" s="102">
        <f t="shared" si="76"/>
        <v>0</v>
      </c>
      <c r="AZ43" s="95">
        <f t="shared" si="76"/>
        <v>0</v>
      </c>
      <c r="BA43" s="95">
        <f t="shared" si="76"/>
        <v>0</v>
      </c>
      <c r="BB43" s="95">
        <f t="shared" si="76"/>
        <v>0</v>
      </c>
      <c r="BC43" s="95">
        <f t="shared" si="76"/>
        <v>0</v>
      </c>
      <c r="BD43" s="95">
        <f t="shared" si="76"/>
        <v>0</v>
      </c>
      <c r="BE43" s="95">
        <f t="shared" si="76"/>
        <v>0</v>
      </c>
    </row>
    <row r="44" spans="2:57" ht="15" customHeight="1">
      <c r="B44" s="269">
        <v>4</v>
      </c>
      <c r="C44" s="84" t="s">
        <v>18</v>
      </c>
      <c r="D44" s="85">
        <v>79</v>
      </c>
      <c r="E44" s="85">
        <v>0</v>
      </c>
      <c r="F44" s="85">
        <v>1340</v>
      </c>
      <c r="G44" s="85">
        <v>2442</v>
      </c>
      <c r="H44" s="85">
        <f t="shared" si="0"/>
        <v>0</v>
      </c>
      <c r="I44" s="85">
        <f t="shared" si="1"/>
        <v>3782</v>
      </c>
      <c r="J44" s="85">
        <v>5360</v>
      </c>
      <c r="K44" s="85">
        <v>10720</v>
      </c>
      <c r="L44" s="85">
        <v>10720</v>
      </c>
      <c r="M44" s="85">
        <v>9768</v>
      </c>
      <c r="N44" s="85">
        <v>19536</v>
      </c>
      <c r="O44" s="85">
        <v>19536</v>
      </c>
      <c r="P44" s="85">
        <f t="shared" ref="P44:R50" si="77">+SUM($F44:$G44)*P$29</f>
        <v>30256</v>
      </c>
      <c r="Q44" s="85">
        <f t="shared" si="77"/>
        <v>30256</v>
      </c>
      <c r="R44" s="85">
        <f t="shared" si="77"/>
        <v>15128</v>
      </c>
      <c r="S44" s="85">
        <f t="shared" si="3"/>
        <v>0</v>
      </c>
      <c r="T44" s="85">
        <f t="shared" si="4"/>
        <v>11346</v>
      </c>
      <c r="U44" s="85">
        <v>16080</v>
      </c>
      <c r="V44" s="85">
        <v>32160</v>
      </c>
      <c r="W44" s="85">
        <v>32160</v>
      </c>
      <c r="X44" s="85">
        <v>29304</v>
      </c>
      <c r="Y44" s="85">
        <v>58608</v>
      </c>
      <c r="Z44" s="85">
        <v>58608</v>
      </c>
      <c r="AA44" s="85">
        <f t="shared" ref="AA44:AA50" si="78">+P44*$D$23</f>
        <v>90768</v>
      </c>
      <c r="AB44" s="85">
        <f t="shared" ref="AB44:AB50" si="79">+Q44*$D$23</f>
        <v>90768</v>
      </c>
      <c r="AC44" s="85">
        <f t="shared" ref="AC44:AC50" si="80">+R44*$D$23</f>
        <v>45384</v>
      </c>
      <c r="AD44" s="88"/>
      <c r="AE44" s="86"/>
      <c r="AF44" s="86"/>
      <c r="AG44" s="86"/>
      <c r="AH44" s="86"/>
      <c r="AI44" s="86"/>
      <c r="AJ44" s="100">
        <f t="shared" ref="AJ44:AK50" si="81">+ROUND(AE44*(1+$AD44),0)*H44</f>
        <v>0</v>
      </c>
      <c r="AK44" s="100">
        <f t="shared" si="81"/>
        <v>0</v>
      </c>
      <c r="AL44" s="100">
        <f t="shared" si="7"/>
        <v>0</v>
      </c>
      <c r="AM44" s="100">
        <f t="shared" si="7"/>
        <v>0</v>
      </c>
      <c r="AN44" s="100">
        <f t="shared" si="7"/>
        <v>0</v>
      </c>
      <c r="AO44" s="87">
        <f t="shared" si="8"/>
        <v>0</v>
      </c>
      <c r="AP44" s="87">
        <f t="shared" ref="AP44:AP50" si="82">+$AH44*N44</f>
        <v>0</v>
      </c>
      <c r="AQ44" s="87">
        <f t="shared" ref="AQ44:AQ50" si="83">+$AH44*O44</f>
        <v>0</v>
      </c>
      <c r="AR44" s="100">
        <f t="shared" ref="AR44:AR50" si="84">+ROUND($AI44*(1+$AD44),0)*P44</f>
        <v>0</v>
      </c>
      <c r="AS44" s="87">
        <f t="shared" ref="AS44:AS50" si="85">+ROUND($AI44*(1+$AD44),0)*Q44</f>
        <v>0</v>
      </c>
      <c r="AT44" s="87">
        <f t="shared" ref="AT44:AT50" si="86">+ROUND($AI44*(1+$AD44),0)*R44</f>
        <v>0</v>
      </c>
      <c r="AU44" s="100">
        <f t="shared" si="12"/>
        <v>0</v>
      </c>
      <c r="AV44" s="100">
        <f t="shared" si="13"/>
        <v>0</v>
      </c>
      <c r="AW44" s="100">
        <f t="shared" si="14"/>
        <v>0</v>
      </c>
      <c r="AX44" s="100">
        <f t="shared" si="15"/>
        <v>0</v>
      </c>
      <c r="AY44" s="100">
        <f t="shared" si="16"/>
        <v>0</v>
      </c>
      <c r="AZ44" s="87">
        <f t="shared" si="17"/>
        <v>0</v>
      </c>
      <c r="BA44" s="87">
        <f t="shared" si="18"/>
        <v>0</v>
      </c>
      <c r="BB44" s="87">
        <f t="shared" si="19"/>
        <v>0</v>
      </c>
      <c r="BC44" s="100">
        <f t="shared" si="20"/>
        <v>0</v>
      </c>
      <c r="BD44" s="87">
        <f t="shared" si="21"/>
        <v>0</v>
      </c>
      <c r="BE44" s="87">
        <f t="shared" si="22"/>
        <v>0</v>
      </c>
    </row>
    <row r="45" spans="2:57" ht="15" customHeight="1">
      <c r="B45" s="269"/>
      <c r="C45" s="84" t="s">
        <v>19</v>
      </c>
      <c r="D45" s="85">
        <v>200</v>
      </c>
      <c r="E45" s="85">
        <v>836</v>
      </c>
      <c r="F45" s="85">
        <v>4559</v>
      </c>
      <c r="G45" s="85">
        <v>8284</v>
      </c>
      <c r="H45" s="85">
        <f t="shared" si="0"/>
        <v>836</v>
      </c>
      <c r="I45" s="85">
        <f t="shared" si="1"/>
        <v>12843</v>
      </c>
      <c r="J45" s="85">
        <v>18236</v>
      </c>
      <c r="K45" s="85">
        <v>36472</v>
      </c>
      <c r="L45" s="85">
        <v>36472</v>
      </c>
      <c r="M45" s="85">
        <v>33136</v>
      </c>
      <c r="N45" s="85">
        <v>66272</v>
      </c>
      <c r="O45" s="85">
        <v>66272</v>
      </c>
      <c r="P45" s="85">
        <f t="shared" si="77"/>
        <v>102744</v>
      </c>
      <c r="Q45" s="85">
        <f t="shared" si="77"/>
        <v>102744</v>
      </c>
      <c r="R45" s="85">
        <f t="shared" si="77"/>
        <v>51372</v>
      </c>
      <c r="S45" s="85">
        <f t="shared" si="3"/>
        <v>2508</v>
      </c>
      <c r="T45" s="85">
        <f t="shared" si="4"/>
        <v>38529</v>
      </c>
      <c r="U45" s="85">
        <v>54708</v>
      </c>
      <c r="V45" s="85">
        <v>109416</v>
      </c>
      <c r="W45" s="85">
        <v>109416</v>
      </c>
      <c r="X45" s="85">
        <v>99408</v>
      </c>
      <c r="Y45" s="85">
        <v>198816</v>
      </c>
      <c r="Z45" s="85">
        <v>198816</v>
      </c>
      <c r="AA45" s="85">
        <f t="shared" si="78"/>
        <v>308232</v>
      </c>
      <c r="AB45" s="85">
        <f t="shared" si="79"/>
        <v>308232</v>
      </c>
      <c r="AC45" s="85">
        <f t="shared" si="80"/>
        <v>154116</v>
      </c>
      <c r="AD45" s="88"/>
      <c r="AE45" s="86"/>
      <c r="AF45" s="86"/>
      <c r="AG45" s="86"/>
      <c r="AH45" s="86"/>
      <c r="AI45" s="86"/>
      <c r="AJ45" s="100">
        <f t="shared" si="81"/>
        <v>0</v>
      </c>
      <c r="AK45" s="100">
        <f t="shared" si="81"/>
        <v>0</v>
      </c>
      <c r="AL45" s="100">
        <f t="shared" si="7"/>
        <v>0</v>
      </c>
      <c r="AM45" s="100">
        <f t="shared" si="7"/>
        <v>0</v>
      </c>
      <c r="AN45" s="100">
        <f t="shared" si="7"/>
        <v>0</v>
      </c>
      <c r="AO45" s="87">
        <f t="shared" si="8"/>
        <v>0</v>
      </c>
      <c r="AP45" s="87">
        <f t="shared" si="82"/>
        <v>0</v>
      </c>
      <c r="AQ45" s="87">
        <f t="shared" si="83"/>
        <v>0</v>
      </c>
      <c r="AR45" s="100">
        <f t="shared" si="84"/>
        <v>0</v>
      </c>
      <c r="AS45" s="87">
        <f t="shared" si="85"/>
        <v>0</v>
      </c>
      <c r="AT45" s="87">
        <f t="shared" si="86"/>
        <v>0</v>
      </c>
      <c r="AU45" s="100">
        <f t="shared" si="12"/>
        <v>0</v>
      </c>
      <c r="AV45" s="100">
        <f t="shared" si="13"/>
        <v>0</v>
      </c>
      <c r="AW45" s="100">
        <f t="shared" si="14"/>
        <v>0</v>
      </c>
      <c r="AX45" s="100">
        <f t="shared" si="15"/>
        <v>0</v>
      </c>
      <c r="AY45" s="100">
        <f t="shared" si="16"/>
        <v>0</v>
      </c>
      <c r="AZ45" s="87">
        <f t="shared" si="17"/>
        <v>0</v>
      </c>
      <c r="BA45" s="87">
        <f t="shared" si="18"/>
        <v>0</v>
      </c>
      <c r="BB45" s="87">
        <f t="shared" si="19"/>
        <v>0</v>
      </c>
      <c r="BC45" s="100">
        <f t="shared" si="20"/>
        <v>0</v>
      </c>
      <c r="BD45" s="87">
        <f t="shared" si="21"/>
        <v>0</v>
      </c>
      <c r="BE45" s="87">
        <f t="shared" si="22"/>
        <v>0</v>
      </c>
    </row>
    <row r="46" spans="2:57" ht="15" customHeight="1">
      <c r="B46" s="269"/>
      <c r="C46" s="84" t="s">
        <v>20</v>
      </c>
      <c r="D46" s="85">
        <v>157</v>
      </c>
      <c r="E46" s="85">
        <v>1061</v>
      </c>
      <c r="F46" s="85">
        <v>4474</v>
      </c>
      <c r="G46" s="85">
        <v>8476</v>
      </c>
      <c r="H46" s="85">
        <f t="shared" si="0"/>
        <v>1061</v>
      </c>
      <c r="I46" s="85">
        <f t="shared" si="1"/>
        <v>12950</v>
      </c>
      <c r="J46" s="85">
        <v>17896</v>
      </c>
      <c r="K46" s="85">
        <v>35792</v>
      </c>
      <c r="L46" s="85">
        <v>35792</v>
      </c>
      <c r="M46" s="85">
        <v>33904</v>
      </c>
      <c r="N46" s="85">
        <v>67808</v>
      </c>
      <c r="O46" s="85">
        <v>67808</v>
      </c>
      <c r="P46" s="85">
        <f t="shared" si="77"/>
        <v>103600</v>
      </c>
      <c r="Q46" s="85">
        <f t="shared" si="77"/>
        <v>103600</v>
      </c>
      <c r="R46" s="85">
        <f t="shared" si="77"/>
        <v>51800</v>
      </c>
      <c r="S46" s="85">
        <f t="shared" si="3"/>
        <v>3183</v>
      </c>
      <c r="T46" s="85">
        <f t="shared" si="4"/>
        <v>38850</v>
      </c>
      <c r="U46" s="85">
        <v>53688</v>
      </c>
      <c r="V46" s="85">
        <v>107376</v>
      </c>
      <c r="W46" s="85">
        <v>107376</v>
      </c>
      <c r="X46" s="85">
        <v>101712</v>
      </c>
      <c r="Y46" s="85">
        <v>203424</v>
      </c>
      <c r="Z46" s="85">
        <v>203424</v>
      </c>
      <c r="AA46" s="85">
        <f t="shared" si="78"/>
        <v>310800</v>
      </c>
      <c r="AB46" s="85">
        <f t="shared" si="79"/>
        <v>310800</v>
      </c>
      <c r="AC46" s="85">
        <f t="shared" si="80"/>
        <v>155400</v>
      </c>
      <c r="AD46" s="88"/>
      <c r="AE46" s="86"/>
      <c r="AF46" s="86"/>
      <c r="AG46" s="86"/>
      <c r="AH46" s="86"/>
      <c r="AI46" s="86"/>
      <c r="AJ46" s="100">
        <f t="shared" si="81"/>
        <v>0</v>
      </c>
      <c r="AK46" s="100">
        <f t="shared" si="81"/>
        <v>0</v>
      </c>
      <c r="AL46" s="100">
        <f t="shared" si="7"/>
        <v>0</v>
      </c>
      <c r="AM46" s="100">
        <f t="shared" si="7"/>
        <v>0</v>
      </c>
      <c r="AN46" s="100">
        <f t="shared" si="7"/>
        <v>0</v>
      </c>
      <c r="AO46" s="87">
        <f t="shared" si="8"/>
        <v>0</v>
      </c>
      <c r="AP46" s="87">
        <f t="shared" si="82"/>
        <v>0</v>
      </c>
      <c r="AQ46" s="87">
        <f t="shared" si="83"/>
        <v>0</v>
      </c>
      <c r="AR46" s="100">
        <f t="shared" si="84"/>
        <v>0</v>
      </c>
      <c r="AS46" s="87">
        <f t="shared" si="85"/>
        <v>0</v>
      </c>
      <c r="AT46" s="87">
        <f t="shared" si="86"/>
        <v>0</v>
      </c>
      <c r="AU46" s="100">
        <f t="shared" si="12"/>
        <v>0</v>
      </c>
      <c r="AV46" s="100">
        <f t="shared" si="13"/>
        <v>0</v>
      </c>
      <c r="AW46" s="100">
        <f t="shared" si="14"/>
        <v>0</v>
      </c>
      <c r="AX46" s="100">
        <f t="shared" si="15"/>
        <v>0</v>
      </c>
      <c r="AY46" s="100">
        <f t="shared" si="16"/>
        <v>0</v>
      </c>
      <c r="AZ46" s="87">
        <f t="shared" si="17"/>
        <v>0</v>
      </c>
      <c r="BA46" s="87">
        <f t="shared" si="18"/>
        <v>0</v>
      </c>
      <c r="BB46" s="87">
        <f t="shared" si="19"/>
        <v>0</v>
      </c>
      <c r="BC46" s="100">
        <f t="shared" si="20"/>
        <v>0</v>
      </c>
      <c r="BD46" s="87">
        <f t="shared" si="21"/>
        <v>0</v>
      </c>
      <c r="BE46" s="87">
        <f t="shared" si="22"/>
        <v>0</v>
      </c>
    </row>
    <row r="47" spans="2:57" ht="15" customHeight="1">
      <c r="B47" s="269"/>
      <c r="C47" s="84" t="s">
        <v>21</v>
      </c>
      <c r="D47" s="85">
        <v>692</v>
      </c>
      <c r="E47" s="85">
        <v>1279</v>
      </c>
      <c r="F47" s="85">
        <v>9373</v>
      </c>
      <c r="G47" s="85">
        <v>18658</v>
      </c>
      <c r="H47" s="85">
        <f t="shared" si="0"/>
        <v>1279</v>
      </c>
      <c r="I47" s="85">
        <f t="shared" si="1"/>
        <v>28031</v>
      </c>
      <c r="J47" s="85">
        <v>37492</v>
      </c>
      <c r="K47" s="85">
        <v>74984</v>
      </c>
      <c r="L47" s="85">
        <v>74984</v>
      </c>
      <c r="M47" s="85">
        <v>74632</v>
      </c>
      <c r="N47" s="85">
        <v>149264</v>
      </c>
      <c r="O47" s="85">
        <v>149264</v>
      </c>
      <c r="P47" s="85">
        <f t="shared" si="77"/>
        <v>224248</v>
      </c>
      <c r="Q47" s="85">
        <f t="shared" si="77"/>
        <v>224248</v>
      </c>
      <c r="R47" s="85">
        <f t="shared" si="77"/>
        <v>112124</v>
      </c>
      <c r="S47" s="85">
        <f t="shared" si="3"/>
        <v>3837</v>
      </c>
      <c r="T47" s="85">
        <f t="shared" si="4"/>
        <v>84093</v>
      </c>
      <c r="U47" s="85">
        <v>112476</v>
      </c>
      <c r="V47" s="85">
        <v>224952</v>
      </c>
      <c r="W47" s="85">
        <v>224952</v>
      </c>
      <c r="X47" s="85">
        <v>223896</v>
      </c>
      <c r="Y47" s="85">
        <v>447792</v>
      </c>
      <c r="Z47" s="85">
        <v>447792</v>
      </c>
      <c r="AA47" s="85">
        <f t="shared" si="78"/>
        <v>672744</v>
      </c>
      <c r="AB47" s="85">
        <f t="shared" si="79"/>
        <v>672744</v>
      </c>
      <c r="AC47" s="85">
        <f t="shared" si="80"/>
        <v>336372</v>
      </c>
      <c r="AD47" s="88"/>
      <c r="AE47" s="86"/>
      <c r="AF47" s="86"/>
      <c r="AG47" s="86"/>
      <c r="AH47" s="86"/>
      <c r="AI47" s="86"/>
      <c r="AJ47" s="100">
        <f t="shared" si="81"/>
        <v>0</v>
      </c>
      <c r="AK47" s="100">
        <f t="shared" si="81"/>
        <v>0</v>
      </c>
      <c r="AL47" s="100">
        <f t="shared" si="7"/>
        <v>0</v>
      </c>
      <c r="AM47" s="100">
        <f t="shared" si="7"/>
        <v>0</v>
      </c>
      <c r="AN47" s="100">
        <f t="shared" si="7"/>
        <v>0</v>
      </c>
      <c r="AO47" s="87">
        <f t="shared" si="8"/>
        <v>0</v>
      </c>
      <c r="AP47" s="87">
        <f t="shared" si="82"/>
        <v>0</v>
      </c>
      <c r="AQ47" s="87">
        <f t="shared" si="83"/>
        <v>0</v>
      </c>
      <c r="AR47" s="100">
        <f t="shared" si="84"/>
        <v>0</v>
      </c>
      <c r="AS47" s="87">
        <f t="shared" si="85"/>
        <v>0</v>
      </c>
      <c r="AT47" s="87">
        <f t="shared" si="86"/>
        <v>0</v>
      </c>
      <c r="AU47" s="100">
        <f t="shared" si="12"/>
        <v>0</v>
      </c>
      <c r="AV47" s="100">
        <f t="shared" si="13"/>
        <v>0</v>
      </c>
      <c r="AW47" s="100">
        <f t="shared" si="14"/>
        <v>0</v>
      </c>
      <c r="AX47" s="100">
        <f t="shared" si="15"/>
        <v>0</v>
      </c>
      <c r="AY47" s="100">
        <f t="shared" si="16"/>
        <v>0</v>
      </c>
      <c r="AZ47" s="87">
        <f t="shared" si="17"/>
        <v>0</v>
      </c>
      <c r="BA47" s="87">
        <f t="shared" si="18"/>
        <v>0</v>
      </c>
      <c r="BB47" s="87">
        <f t="shared" si="19"/>
        <v>0</v>
      </c>
      <c r="BC47" s="100">
        <f t="shared" si="20"/>
        <v>0</v>
      </c>
      <c r="BD47" s="87">
        <f t="shared" si="21"/>
        <v>0</v>
      </c>
      <c r="BE47" s="87">
        <f t="shared" si="22"/>
        <v>0</v>
      </c>
    </row>
    <row r="48" spans="2:57" ht="15" customHeight="1">
      <c r="B48" s="269"/>
      <c r="C48" s="84" t="s">
        <v>22</v>
      </c>
      <c r="D48" s="85">
        <v>154</v>
      </c>
      <c r="E48" s="85">
        <v>30</v>
      </c>
      <c r="F48" s="85">
        <v>2271</v>
      </c>
      <c r="G48" s="85">
        <v>1504</v>
      </c>
      <c r="H48" s="85">
        <f t="shared" si="0"/>
        <v>30</v>
      </c>
      <c r="I48" s="85">
        <f t="shared" si="1"/>
        <v>3775</v>
      </c>
      <c r="J48" s="85">
        <v>9084</v>
      </c>
      <c r="K48" s="85">
        <v>18168</v>
      </c>
      <c r="L48" s="85">
        <v>18168</v>
      </c>
      <c r="M48" s="85">
        <v>6016</v>
      </c>
      <c r="N48" s="85">
        <v>12032</v>
      </c>
      <c r="O48" s="85">
        <v>12032</v>
      </c>
      <c r="P48" s="85">
        <f t="shared" si="77"/>
        <v>30200</v>
      </c>
      <c r="Q48" s="85">
        <f t="shared" si="77"/>
        <v>30200</v>
      </c>
      <c r="R48" s="85">
        <f t="shared" si="77"/>
        <v>15100</v>
      </c>
      <c r="S48" s="85">
        <f t="shared" si="3"/>
        <v>90</v>
      </c>
      <c r="T48" s="85">
        <f t="shared" si="4"/>
        <v>11325</v>
      </c>
      <c r="U48" s="85">
        <v>27252</v>
      </c>
      <c r="V48" s="85">
        <v>54504</v>
      </c>
      <c r="W48" s="85">
        <v>54504</v>
      </c>
      <c r="X48" s="85">
        <v>18048</v>
      </c>
      <c r="Y48" s="85">
        <v>36096</v>
      </c>
      <c r="Z48" s="85">
        <v>36096</v>
      </c>
      <c r="AA48" s="85">
        <f t="shared" si="78"/>
        <v>90600</v>
      </c>
      <c r="AB48" s="85">
        <f t="shared" si="79"/>
        <v>90600</v>
      </c>
      <c r="AC48" s="85">
        <f t="shared" si="80"/>
        <v>45300</v>
      </c>
      <c r="AD48" s="88"/>
      <c r="AE48" s="86"/>
      <c r="AF48" s="86"/>
      <c r="AG48" s="86"/>
      <c r="AH48" s="86"/>
      <c r="AI48" s="86"/>
      <c r="AJ48" s="100">
        <f t="shared" si="81"/>
        <v>0</v>
      </c>
      <c r="AK48" s="100">
        <f t="shared" si="81"/>
        <v>0</v>
      </c>
      <c r="AL48" s="100">
        <f t="shared" si="7"/>
        <v>0</v>
      </c>
      <c r="AM48" s="100">
        <f t="shared" si="7"/>
        <v>0</v>
      </c>
      <c r="AN48" s="100">
        <f t="shared" si="7"/>
        <v>0</v>
      </c>
      <c r="AO48" s="87">
        <f t="shared" si="8"/>
        <v>0</v>
      </c>
      <c r="AP48" s="87">
        <f t="shared" si="82"/>
        <v>0</v>
      </c>
      <c r="AQ48" s="87">
        <f t="shared" si="83"/>
        <v>0</v>
      </c>
      <c r="AR48" s="100">
        <f t="shared" si="84"/>
        <v>0</v>
      </c>
      <c r="AS48" s="87">
        <f t="shared" si="85"/>
        <v>0</v>
      </c>
      <c r="AT48" s="87">
        <f t="shared" si="86"/>
        <v>0</v>
      </c>
      <c r="AU48" s="100">
        <f t="shared" si="12"/>
        <v>0</v>
      </c>
      <c r="AV48" s="100">
        <f t="shared" si="13"/>
        <v>0</v>
      </c>
      <c r="AW48" s="100">
        <f t="shared" si="14"/>
        <v>0</v>
      </c>
      <c r="AX48" s="100">
        <f t="shared" si="15"/>
        <v>0</v>
      </c>
      <c r="AY48" s="100">
        <f t="shared" si="16"/>
        <v>0</v>
      </c>
      <c r="AZ48" s="87">
        <f t="shared" si="17"/>
        <v>0</v>
      </c>
      <c r="BA48" s="87">
        <f t="shared" si="18"/>
        <v>0</v>
      </c>
      <c r="BB48" s="87">
        <f t="shared" si="19"/>
        <v>0</v>
      </c>
      <c r="BC48" s="100">
        <f t="shared" si="20"/>
        <v>0</v>
      </c>
      <c r="BD48" s="87">
        <f t="shared" si="21"/>
        <v>0</v>
      </c>
      <c r="BE48" s="87">
        <f t="shared" si="22"/>
        <v>0</v>
      </c>
    </row>
    <row r="49" spans="2:57" ht="15" customHeight="1">
      <c r="B49" s="269"/>
      <c r="C49" s="84" t="s">
        <v>23</v>
      </c>
      <c r="D49" s="85">
        <v>169</v>
      </c>
      <c r="E49" s="85">
        <v>305</v>
      </c>
      <c r="F49" s="85">
        <v>8569</v>
      </c>
      <c r="G49" s="85">
        <v>3824</v>
      </c>
      <c r="H49" s="85">
        <f t="shared" si="0"/>
        <v>305</v>
      </c>
      <c r="I49" s="85">
        <f t="shared" si="1"/>
        <v>12393</v>
      </c>
      <c r="J49" s="85">
        <v>34276</v>
      </c>
      <c r="K49" s="85">
        <v>68552</v>
      </c>
      <c r="L49" s="85">
        <v>68552</v>
      </c>
      <c r="M49" s="85">
        <v>15296</v>
      </c>
      <c r="N49" s="85">
        <v>30592</v>
      </c>
      <c r="O49" s="85">
        <v>30592</v>
      </c>
      <c r="P49" s="85">
        <f t="shared" si="77"/>
        <v>99144</v>
      </c>
      <c r="Q49" s="85">
        <f t="shared" si="77"/>
        <v>99144</v>
      </c>
      <c r="R49" s="85">
        <f t="shared" si="77"/>
        <v>49572</v>
      </c>
      <c r="S49" s="85">
        <f t="shared" si="3"/>
        <v>915</v>
      </c>
      <c r="T49" s="85">
        <f t="shared" si="4"/>
        <v>37179</v>
      </c>
      <c r="U49" s="85">
        <v>102828</v>
      </c>
      <c r="V49" s="85">
        <v>205656</v>
      </c>
      <c r="W49" s="85">
        <v>205656</v>
      </c>
      <c r="X49" s="85">
        <v>45888</v>
      </c>
      <c r="Y49" s="85">
        <v>91776</v>
      </c>
      <c r="Z49" s="85">
        <v>91776</v>
      </c>
      <c r="AA49" s="85">
        <f t="shared" si="78"/>
        <v>297432</v>
      </c>
      <c r="AB49" s="85">
        <f t="shared" si="79"/>
        <v>297432</v>
      </c>
      <c r="AC49" s="85">
        <f t="shared" si="80"/>
        <v>148716</v>
      </c>
      <c r="AD49" s="88"/>
      <c r="AE49" s="86"/>
      <c r="AF49" s="86"/>
      <c r="AG49" s="86"/>
      <c r="AH49" s="86"/>
      <c r="AI49" s="86"/>
      <c r="AJ49" s="100">
        <f t="shared" si="81"/>
        <v>0</v>
      </c>
      <c r="AK49" s="100">
        <f t="shared" si="81"/>
        <v>0</v>
      </c>
      <c r="AL49" s="100">
        <f t="shared" si="7"/>
        <v>0</v>
      </c>
      <c r="AM49" s="100">
        <f t="shared" si="7"/>
        <v>0</v>
      </c>
      <c r="AN49" s="100">
        <f t="shared" si="7"/>
        <v>0</v>
      </c>
      <c r="AO49" s="87">
        <f t="shared" si="8"/>
        <v>0</v>
      </c>
      <c r="AP49" s="87">
        <f t="shared" si="82"/>
        <v>0</v>
      </c>
      <c r="AQ49" s="87">
        <f t="shared" si="83"/>
        <v>0</v>
      </c>
      <c r="AR49" s="100">
        <f t="shared" si="84"/>
        <v>0</v>
      </c>
      <c r="AS49" s="87">
        <f t="shared" si="85"/>
        <v>0</v>
      </c>
      <c r="AT49" s="87">
        <f t="shared" si="86"/>
        <v>0</v>
      </c>
      <c r="AU49" s="100">
        <f t="shared" si="12"/>
        <v>0</v>
      </c>
      <c r="AV49" s="100">
        <f t="shared" si="13"/>
        <v>0</v>
      </c>
      <c r="AW49" s="100">
        <f t="shared" si="14"/>
        <v>0</v>
      </c>
      <c r="AX49" s="100">
        <f t="shared" si="15"/>
        <v>0</v>
      </c>
      <c r="AY49" s="100">
        <f t="shared" si="16"/>
        <v>0</v>
      </c>
      <c r="AZ49" s="87">
        <f t="shared" si="17"/>
        <v>0</v>
      </c>
      <c r="BA49" s="87">
        <f t="shared" si="18"/>
        <v>0</v>
      </c>
      <c r="BB49" s="87">
        <f t="shared" si="19"/>
        <v>0</v>
      </c>
      <c r="BC49" s="100">
        <f t="shared" si="20"/>
        <v>0</v>
      </c>
      <c r="BD49" s="87">
        <f t="shared" si="21"/>
        <v>0</v>
      </c>
      <c r="BE49" s="87">
        <f t="shared" si="22"/>
        <v>0</v>
      </c>
    </row>
    <row r="50" spans="2:57" ht="15" customHeight="1">
      <c r="B50" s="269"/>
      <c r="C50" s="84" t="s">
        <v>24</v>
      </c>
      <c r="D50" s="85">
        <v>409</v>
      </c>
      <c r="E50" s="85">
        <v>627</v>
      </c>
      <c r="F50" s="85">
        <v>8847</v>
      </c>
      <c r="G50" s="85">
        <v>21452</v>
      </c>
      <c r="H50" s="85">
        <f t="shared" si="0"/>
        <v>627</v>
      </c>
      <c r="I50" s="85">
        <f t="shared" si="1"/>
        <v>30299</v>
      </c>
      <c r="J50" s="85">
        <v>35388</v>
      </c>
      <c r="K50" s="85">
        <v>70776</v>
      </c>
      <c r="L50" s="85">
        <v>70776</v>
      </c>
      <c r="M50" s="85">
        <v>85808</v>
      </c>
      <c r="N50" s="85">
        <v>171616</v>
      </c>
      <c r="O50" s="85">
        <v>171616</v>
      </c>
      <c r="P50" s="85">
        <f t="shared" si="77"/>
        <v>242392</v>
      </c>
      <c r="Q50" s="85">
        <f t="shared" si="77"/>
        <v>242392</v>
      </c>
      <c r="R50" s="85">
        <f t="shared" si="77"/>
        <v>121196</v>
      </c>
      <c r="S50" s="85">
        <f t="shared" si="3"/>
        <v>1881</v>
      </c>
      <c r="T50" s="85">
        <f t="shared" si="4"/>
        <v>90897</v>
      </c>
      <c r="U50" s="85">
        <v>106164</v>
      </c>
      <c r="V50" s="85">
        <v>212328</v>
      </c>
      <c r="W50" s="85">
        <v>212328</v>
      </c>
      <c r="X50" s="85">
        <v>257424</v>
      </c>
      <c r="Y50" s="85">
        <v>514848</v>
      </c>
      <c r="Z50" s="85">
        <v>514848</v>
      </c>
      <c r="AA50" s="85">
        <f t="shared" si="78"/>
        <v>727176</v>
      </c>
      <c r="AB50" s="85">
        <f t="shared" si="79"/>
        <v>727176</v>
      </c>
      <c r="AC50" s="85">
        <f t="shared" si="80"/>
        <v>363588</v>
      </c>
      <c r="AD50" s="88"/>
      <c r="AE50" s="86"/>
      <c r="AF50" s="86"/>
      <c r="AG50" s="86"/>
      <c r="AH50" s="86"/>
      <c r="AI50" s="86"/>
      <c r="AJ50" s="100">
        <f t="shared" si="81"/>
        <v>0</v>
      </c>
      <c r="AK50" s="100">
        <f t="shared" si="81"/>
        <v>0</v>
      </c>
      <c r="AL50" s="100">
        <f t="shared" si="7"/>
        <v>0</v>
      </c>
      <c r="AM50" s="100">
        <f t="shared" si="7"/>
        <v>0</v>
      </c>
      <c r="AN50" s="100">
        <f t="shared" si="7"/>
        <v>0</v>
      </c>
      <c r="AO50" s="87">
        <f t="shared" si="8"/>
        <v>0</v>
      </c>
      <c r="AP50" s="87">
        <f t="shared" si="82"/>
        <v>0</v>
      </c>
      <c r="AQ50" s="87">
        <f t="shared" si="83"/>
        <v>0</v>
      </c>
      <c r="AR50" s="100">
        <f t="shared" si="84"/>
        <v>0</v>
      </c>
      <c r="AS50" s="87">
        <f t="shared" si="85"/>
        <v>0</v>
      </c>
      <c r="AT50" s="87">
        <f t="shared" si="86"/>
        <v>0</v>
      </c>
      <c r="AU50" s="100">
        <f t="shared" si="12"/>
        <v>0</v>
      </c>
      <c r="AV50" s="100">
        <f t="shared" si="13"/>
        <v>0</v>
      </c>
      <c r="AW50" s="100">
        <f t="shared" si="14"/>
        <v>0</v>
      </c>
      <c r="AX50" s="100">
        <f t="shared" si="15"/>
        <v>0</v>
      </c>
      <c r="AY50" s="100">
        <f t="shared" si="16"/>
        <v>0</v>
      </c>
      <c r="AZ50" s="87">
        <f t="shared" si="17"/>
        <v>0</v>
      </c>
      <c r="BA50" s="87">
        <f t="shared" si="18"/>
        <v>0</v>
      </c>
      <c r="BB50" s="87">
        <f t="shared" si="19"/>
        <v>0</v>
      </c>
      <c r="BC50" s="100">
        <f t="shared" si="20"/>
        <v>0</v>
      </c>
      <c r="BD50" s="87">
        <f t="shared" si="21"/>
        <v>0</v>
      </c>
      <c r="BE50" s="87">
        <f t="shared" si="22"/>
        <v>0</v>
      </c>
    </row>
    <row r="51" spans="2:57" ht="15" customHeight="1">
      <c r="B51" s="269"/>
      <c r="C51" s="89" t="s">
        <v>25</v>
      </c>
      <c r="D51" s="92">
        <f t="shared" ref="D51:E51" si="87">SUM(D44:D50)</f>
        <v>1860</v>
      </c>
      <c r="E51" s="92">
        <f t="shared" si="87"/>
        <v>4138</v>
      </c>
      <c r="F51" s="92">
        <f t="shared" ref="F51:J51" si="88">SUM(F44:F50)</f>
        <v>39433</v>
      </c>
      <c r="G51" s="92">
        <f t="shared" si="88"/>
        <v>64640</v>
      </c>
      <c r="H51" s="92">
        <f t="shared" si="88"/>
        <v>4138</v>
      </c>
      <c r="I51" s="92">
        <f t="shared" si="88"/>
        <v>104073</v>
      </c>
      <c r="J51" s="92">
        <f t="shared" si="88"/>
        <v>157732</v>
      </c>
      <c r="K51" s="92">
        <f t="shared" ref="K51:Y51" si="89">SUM(K44:K50)</f>
        <v>315464</v>
      </c>
      <c r="L51" s="92">
        <f t="shared" si="89"/>
        <v>315464</v>
      </c>
      <c r="M51" s="92">
        <f t="shared" si="89"/>
        <v>258560</v>
      </c>
      <c r="N51" s="92">
        <f t="shared" si="89"/>
        <v>517120</v>
      </c>
      <c r="O51" s="92">
        <f t="shared" ref="O51:Q51" si="90">SUM(O44:O50)</f>
        <v>517120</v>
      </c>
      <c r="P51" s="92">
        <f t="shared" si="90"/>
        <v>832584</v>
      </c>
      <c r="Q51" s="92">
        <f t="shared" si="90"/>
        <v>832584</v>
      </c>
      <c r="R51" s="92">
        <f t="shared" ref="R51:V51" si="91">SUM(R44:R50)</f>
        <v>416292</v>
      </c>
      <c r="S51" s="92">
        <f t="shared" si="91"/>
        <v>12414</v>
      </c>
      <c r="T51" s="92">
        <f t="shared" si="91"/>
        <v>312219</v>
      </c>
      <c r="U51" s="92">
        <f t="shared" si="91"/>
        <v>473196</v>
      </c>
      <c r="V51" s="92">
        <f t="shared" si="91"/>
        <v>946392</v>
      </c>
      <c r="W51" s="92">
        <f t="shared" si="89"/>
        <v>946392</v>
      </c>
      <c r="X51" s="92">
        <f t="shared" si="89"/>
        <v>775680</v>
      </c>
      <c r="Y51" s="92">
        <f t="shared" si="89"/>
        <v>1551360</v>
      </c>
      <c r="Z51" s="92">
        <f t="shared" ref="Z51:AC51" si="92">SUM(Z44:Z50)</f>
        <v>1551360</v>
      </c>
      <c r="AA51" s="92">
        <f t="shared" si="92"/>
        <v>2497752</v>
      </c>
      <c r="AB51" s="92">
        <f t="shared" si="92"/>
        <v>2497752</v>
      </c>
      <c r="AC51" s="92">
        <f t="shared" si="92"/>
        <v>1248876</v>
      </c>
      <c r="AD51" s="95"/>
      <c r="AE51" s="91"/>
      <c r="AF51" s="91"/>
      <c r="AG51" s="91"/>
      <c r="AH51" s="91"/>
      <c r="AI51" s="91"/>
      <c r="AJ51" s="102">
        <f t="shared" ref="AJ51:AS51" si="93">SUM(AJ44:AJ50)</f>
        <v>0</v>
      </c>
      <c r="AK51" s="102">
        <f t="shared" si="93"/>
        <v>0</v>
      </c>
      <c r="AL51" s="102">
        <f t="shared" si="93"/>
        <v>0</v>
      </c>
      <c r="AM51" s="102">
        <f t="shared" si="93"/>
        <v>0</v>
      </c>
      <c r="AN51" s="102">
        <f t="shared" si="93"/>
        <v>0</v>
      </c>
      <c r="AO51" s="95">
        <f t="shared" si="93"/>
        <v>0</v>
      </c>
      <c r="AP51" s="95">
        <f t="shared" si="93"/>
        <v>0</v>
      </c>
      <c r="AQ51" s="95">
        <f t="shared" si="93"/>
        <v>0</v>
      </c>
      <c r="AR51" s="95">
        <f t="shared" si="93"/>
        <v>0</v>
      </c>
      <c r="AS51" s="95">
        <f t="shared" si="93"/>
        <v>0</v>
      </c>
      <c r="AT51" s="95">
        <f t="shared" ref="AT51:BE51" si="94">SUM(AT44:AT50)</f>
        <v>0</v>
      </c>
      <c r="AU51" s="102">
        <f t="shared" si="94"/>
        <v>0</v>
      </c>
      <c r="AV51" s="102">
        <f t="shared" si="94"/>
        <v>0</v>
      </c>
      <c r="AW51" s="102">
        <f t="shared" si="94"/>
        <v>0</v>
      </c>
      <c r="AX51" s="102">
        <f t="shared" si="94"/>
        <v>0</v>
      </c>
      <c r="AY51" s="102">
        <f t="shared" si="94"/>
        <v>0</v>
      </c>
      <c r="AZ51" s="95">
        <f t="shared" si="94"/>
        <v>0</v>
      </c>
      <c r="BA51" s="95">
        <f t="shared" si="94"/>
        <v>0</v>
      </c>
      <c r="BB51" s="95">
        <f t="shared" si="94"/>
        <v>0</v>
      </c>
      <c r="BC51" s="95">
        <f t="shared" si="94"/>
        <v>0</v>
      </c>
      <c r="BD51" s="95">
        <f t="shared" si="94"/>
        <v>0</v>
      </c>
      <c r="BE51" s="95">
        <f t="shared" si="94"/>
        <v>0</v>
      </c>
    </row>
    <row r="52" spans="2:57" ht="15" customHeight="1">
      <c r="B52" s="269">
        <v>5</v>
      </c>
      <c r="C52" s="84" t="s">
        <v>26</v>
      </c>
      <c r="D52" s="85">
        <v>115</v>
      </c>
      <c r="E52" s="85">
        <v>247</v>
      </c>
      <c r="F52" s="85">
        <v>5648</v>
      </c>
      <c r="G52" s="85">
        <v>13066</v>
      </c>
      <c r="H52" s="85">
        <f t="shared" si="0"/>
        <v>247</v>
      </c>
      <c r="I52" s="85">
        <f t="shared" si="1"/>
        <v>18714</v>
      </c>
      <c r="J52" s="85">
        <v>22592</v>
      </c>
      <c r="K52" s="85">
        <v>45184</v>
      </c>
      <c r="L52" s="85">
        <v>45184</v>
      </c>
      <c r="M52" s="85">
        <v>52264</v>
      </c>
      <c r="N52" s="85">
        <v>104528</v>
      </c>
      <c r="O52" s="85">
        <v>104528</v>
      </c>
      <c r="P52" s="85">
        <f t="shared" ref="P52:R55" si="95">+SUM($F52:$G52)*P$29</f>
        <v>149712</v>
      </c>
      <c r="Q52" s="85">
        <f t="shared" si="95"/>
        <v>149712</v>
      </c>
      <c r="R52" s="85">
        <f t="shared" si="95"/>
        <v>74856</v>
      </c>
      <c r="S52" s="85">
        <f t="shared" si="3"/>
        <v>741</v>
      </c>
      <c r="T52" s="85">
        <f t="shared" si="4"/>
        <v>56142</v>
      </c>
      <c r="U52" s="85">
        <v>67776</v>
      </c>
      <c r="V52" s="85">
        <v>135552</v>
      </c>
      <c r="W52" s="85">
        <v>135552</v>
      </c>
      <c r="X52" s="85">
        <v>156792</v>
      </c>
      <c r="Y52" s="85">
        <v>313584</v>
      </c>
      <c r="Z52" s="85">
        <v>313584</v>
      </c>
      <c r="AA52" s="85">
        <f t="shared" ref="AA52:AA55" si="96">+P52*$D$23</f>
        <v>449136</v>
      </c>
      <c r="AB52" s="85">
        <f t="shared" ref="AB52:AB55" si="97">+Q52*$D$23</f>
        <v>449136</v>
      </c>
      <c r="AC52" s="85">
        <f t="shared" ref="AC52:AC55" si="98">+R52*$D$23</f>
        <v>224568</v>
      </c>
      <c r="AD52" s="88"/>
      <c r="AE52" s="86"/>
      <c r="AF52" s="86"/>
      <c r="AG52" s="86"/>
      <c r="AH52" s="86"/>
      <c r="AI52" s="86"/>
      <c r="AJ52" s="100">
        <f t="shared" ref="AJ52:AK55" si="99">+ROUND(AE52*(1+$AD52),0)*H52</f>
        <v>0</v>
      </c>
      <c r="AK52" s="100">
        <f t="shared" si="99"/>
        <v>0</v>
      </c>
      <c r="AL52" s="100">
        <f t="shared" si="7"/>
        <v>0</v>
      </c>
      <c r="AM52" s="100">
        <f t="shared" si="7"/>
        <v>0</v>
      </c>
      <c r="AN52" s="100">
        <f t="shared" si="7"/>
        <v>0</v>
      </c>
      <c r="AO52" s="87">
        <f t="shared" si="8"/>
        <v>0</v>
      </c>
      <c r="AP52" s="87">
        <f t="shared" ref="AP52:AP55" si="100">+$AH52*N52</f>
        <v>0</v>
      </c>
      <c r="AQ52" s="87">
        <f t="shared" ref="AQ52:AQ55" si="101">+$AH52*O52</f>
        <v>0</v>
      </c>
      <c r="AR52" s="100">
        <f t="shared" ref="AR52:AR55" si="102">+ROUND($AI52*(1+$AD52),0)*P52</f>
        <v>0</v>
      </c>
      <c r="AS52" s="87">
        <f t="shared" ref="AS52:AS55" si="103">+ROUND($AI52*(1+$AD52),0)*Q52</f>
        <v>0</v>
      </c>
      <c r="AT52" s="87">
        <f t="shared" ref="AT52:AT55" si="104">+ROUND($AI52*(1+$AD52),0)*R52</f>
        <v>0</v>
      </c>
      <c r="AU52" s="100">
        <f t="shared" si="12"/>
        <v>0</v>
      </c>
      <c r="AV52" s="100">
        <f t="shared" si="13"/>
        <v>0</v>
      </c>
      <c r="AW52" s="100">
        <f t="shared" si="14"/>
        <v>0</v>
      </c>
      <c r="AX52" s="100">
        <f t="shared" si="15"/>
        <v>0</v>
      </c>
      <c r="AY52" s="100">
        <f t="shared" si="16"/>
        <v>0</v>
      </c>
      <c r="AZ52" s="87">
        <f t="shared" si="17"/>
        <v>0</v>
      </c>
      <c r="BA52" s="87">
        <f t="shared" si="18"/>
        <v>0</v>
      </c>
      <c r="BB52" s="87">
        <f t="shared" si="19"/>
        <v>0</v>
      </c>
      <c r="BC52" s="100">
        <f t="shared" si="20"/>
        <v>0</v>
      </c>
      <c r="BD52" s="87">
        <f t="shared" si="21"/>
        <v>0</v>
      </c>
      <c r="BE52" s="87">
        <f t="shared" si="22"/>
        <v>0</v>
      </c>
    </row>
    <row r="53" spans="2:57" ht="15" customHeight="1">
      <c r="B53" s="269"/>
      <c r="C53" s="84" t="s">
        <v>27</v>
      </c>
      <c r="D53" s="85">
        <v>142</v>
      </c>
      <c r="E53" s="85">
        <v>798</v>
      </c>
      <c r="F53" s="85">
        <v>5038</v>
      </c>
      <c r="G53" s="85">
        <v>19253</v>
      </c>
      <c r="H53" s="85">
        <f t="shared" si="0"/>
        <v>798</v>
      </c>
      <c r="I53" s="85">
        <f t="shared" si="1"/>
        <v>24291</v>
      </c>
      <c r="J53" s="85">
        <v>20152</v>
      </c>
      <c r="K53" s="85">
        <v>40304</v>
      </c>
      <c r="L53" s="85">
        <v>40304</v>
      </c>
      <c r="M53" s="85">
        <v>77012</v>
      </c>
      <c r="N53" s="85">
        <v>154024</v>
      </c>
      <c r="O53" s="85">
        <v>154024</v>
      </c>
      <c r="P53" s="85">
        <f t="shared" si="95"/>
        <v>194328</v>
      </c>
      <c r="Q53" s="85">
        <f t="shared" si="95"/>
        <v>194328</v>
      </c>
      <c r="R53" s="85">
        <f t="shared" si="95"/>
        <v>97164</v>
      </c>
      <c r="S53" s="85">
        <f t="shared" si="3"/>
        <v>2394</v>
      </c>
      <c r="T53" s="85">
        <f t="shared" si="4"/>
        <v>72873</v>
      </c>
      <c r="U53" s="85">
        <v>60456</v>
      </c>
      <c r="V53" s="85">
        <v>120912</v>
      </c>
      <c r="W53" s="85">
        <v>120912</v>
      </c>
      <c r="X53" s="85">
        <v>231036</v>
      </c>
      <c r="Y53" s="85">
        <v>462072</v>
      </c>
      <c r="Z53" s="85">
        <v>462072</v>
      </c>
      <c r="AA53" s="85">
        <f t="shared" si="96"/>
        <v>582984</v>
      </c>
      <c r="AB53" s="85">
        <f t="shared" si="97"/>
        <v>582984</v>
      </c>
      <c r="AC53" s="85">
        <f t="shared" si="98"/>
        <v>291492</v>
      </c>
      <c r="AD53" s="88"/>
      <c r="AE53" s="86"/>
      <c r="AF53" s="86"/>
      <c r="AG53" s="86"/>
      <c r="AH53" s="86"/>
      <c r="AI53" s="86"/>
      <c r="AJ53" s="100">
        <f t="shared" si="99"/>
        <v>0</v>
      </c>
      <c r="AK53" s="100">
        <f t="shared" si="99"/>
        <v>0</v>
      </c>
      <c r="AL53" s="100">
        <f t="shared" si="7"/>
        <v>0</v>
      </c>
      <c r="AM53" s="100">
        <f t="shared" si="7"/>
        <v>0</v>
      </c>
      <c r="AN53" s="100">
        <f t="shared" si="7"/>
        <v>0</v>
      </c>
      <c r="AO53" s="87">
        <f t="shared" si="8"/>
        <v>0</v>
      </c>
      <c r="AP53" s="87">
        <f t="shared" si="100"/>
        <v>0</v>
      </c>
      <c r="AQ53" s="87">
        <f t="shared" si="101"/>
        <v>0</v>
      </c>
      <c r="AR53" s="100">
        <f t="shared" si="102"/>
        <v>0</v>
      </c>
      <c r="AS53" s="87">
        <f t="shared" si="103"/>
        <v>0</v>
      </c>
      <c r="AT53" s="87">
        <f t="shared" si="104"/>
        <v>0</v>
      </c>
      <c r="AU53" s="100">
        <f t="shared" si="12"/>
        <v>0</v>
      </c>
      <c r="AV53" s="100">
        <f t="shared" si="13"/>
        <v>0</v>
      </c>
      <c r="AW53" s="100">
        <f t="shared" si="14"/>
        <v>0</v>
      </c>
      <c r="AX53" s="100">
        <f t="shared" si="15"/>
        <v>0</v>
      </c>
      <c r="AY53" s="100">
        <f t="shared" si="16"/>
        <v>0</v>
      </c>
      <c r="AZ53" s="87">
        <f t="shared" si="17"/>
        <v>0</v>
      </c>
      <c r="BA53" s="87">
        <f t="shared" si="18"/>
        <v>0</v>
      </c>
      <c r="BB53" s="87">
        <f t="shared" si="19"/>
        <v>0</v>
      </c>
      <c r="BC53" s="100">
        <f t="shared" si="20"/>
        <v>0</v>
      </c>
      <c r="BD53" s="87">
        <f t="shared" si="21"/>
        <v>0</v>
      </c>
      <c r="BE53" s="87">
        <f t="shared" si="22"/>
        <v>0</v>
      </c>
    </row>
    <row r="54" spans="2:57" ht="15" customHeight="1">
      <c r="B54" s="269"/>
      <c r="C54" s="84" t="s">
        <v>28</v>
      </c>
      <c r="D54" s="85">
        <v>167</v>
      </c>
      <c r="E54" s="85">
        <v>108</v>
      </c>
      <c r="F54" s="85"/>
      <c r="G54" s="85">
        <v>7281</v>
      </c>
      <c r="H54" s="85">
        <f t="shared" si="0"/>
        <v>108</v>
      </c>
      <c r="I54" s="85">
        <f t="shared" si="1"/>
        <v>7281</v>
      </c>
      <c r="J54" s="85">
        <v>0</v>
      </c>
      <c r="K54" s="85">
        <v>0</v>
      </c>
      <c r="L54" s="85">
        <v>0</v>
      </c>
      <c r="M54" s="85">
        <v>29124</v>
      </c>
      <c r="N54" s="85">
        <v>58248</v>
      </c>
      <c r="O54" s="85">
        <v>58248</v>
      </c>
      <c r="P54" s="85">
        <f t="shared" si="95"/>
        <v>58248</v>
      </c>
      <c r="Q54" s="85">
        <f t="shared" si="95"/>
        <v>58248</v>
      </c>
      <c r="R54" s="85">
        <f t="shared" si="95"/>
        <v>29124</v>
      </c>
      <c r="S54" s="85">
        <f t="shared" si="3"/>
        <v>324</v>
      </c>
      <c r="T54" s="85">
        <f t="shared" si="4"/>
        <v>21843</v>
      </c>
      <c r="U54" s="85">
        <v>0</v>
      </c>
      <c r="V54" s="85">
        <v>0</v>
      </c>
      <c r="W54" s="85">
        <v>0</v>
      </c>
      <c r="X54" s="85">
        <v>87372</v>
      </c>
      <c r="Y54" s="85">
        <v>174744</v>
      </c>
      <c r="Z54" s="85">
        <v>174744</v>
      </c>
      <c r="AA54" s="85">
        <f t="shared" si="96"/>
        <v>174744</v>
      </c>
      <c r="AB54" s="85">
        <f t="shared" si="97"/>
        <v>174744</v>
      </c>
      <c r="AC54" s="85">
        <f t="shared" si="98"/>
        <v>87372</v>
      </c>
      <c r="AD54" s="88"/>
      <c r="AE54" s="86"/>
      <c r="AF54" s="86"/>
      <c r="AG54" s="86"/>
      <c r="AH54" s="86"/>
      <c r="AI54" s="86"/>
      <c r="AJ54" s="100">
        <f t="shared" si="99"/>
        <v>0</v>
      </c>
      <c r="AK54" s="100">
        <f t="shared" si="99"/>
        <v>0</v>
      </c>
      <c r="AL54" s="100">
        <f t="shared" si="7"/>
        <v>0</v>
      </c>
      <c r="AM54" s="100">
        <f t="shared" si="7"/>
        <v>0</v>
      </c>
      <c r="AN54" s="100">
        <f t="shared" si="7"/>
        <v>0</v>
      </c>
      <c r="AO54" s="87">
        <f t="shared" si="8"/>
        <v>0</v>
      </c>
      <c r="AP54" s="87">
        <f t="shared" si="100"/>
        <v>0</v>
      </c>
      <c r="AQ54" s="87">
        <f t="shared" si="101"/>
        <v>0</v>
      </c>
      <c r="AR54" s="100">
        <f t="shared" si="102"/>
        <v>0</v>
      </c>
      <c r="AS54" s="87">
        <f t="shared" si="103"/>
        <v>0</v>
      </c>
      <c r="AT54" s="87">
        <f t="shared" si="104"/>
        <v>0</v>
      </c>
      <c r="AU54" s="100">
        <f t="shared" si="12"/>
        <v>0</v>
      </c>
      <c r="AV54" s="100">
        <f t="shared" si="13"/>
        <v>0</v>
      </c>
      <c r="AW54" s="100">
        <f t="shared" si="14"/>
        <v>0</v>
      </c>
      <c r="AX54" s="100">
        <f t="shared" si="15"/>
        <v>0</v>
      </c>
      <c r="AY54" s="100">
        <f t="shared" si="16"/>
        <v>0</v>
      </c>
      <c r="AZ54" s="87">
        <f t="shared" si="17"/>
        <v>0</v>
      </c>
      <c r="BA54" s="87">
        <f t="shared" si="18"/>
        <v>0</v>
      </c>
      <c r="BB54" s="87">
        <f t="shared" si="19"/>
        <v>0</v>
      </c>
      <c r="BC54" s="100">
        <f t="shared" si="20"/>
        <v>0</v>
      </c>
      <c r="BD54" s="87">
        <f t="shared" si="21"/>
        <v>0</v>
      </c>
      <c r="BE54" s="87">
        <f t="shared" si="22"/>
        <v>0</v>
      </c>
    </row>
    <row r="55" spans="2:57" ht="15" customHeight="1">
      <c r="B55" s="269"/>
      <c r="C55" s="84" t="s">
        <v>29</v>
      </c>
      <c r="D55" s="85">
        <v>318</v>
      </c>
      <c r="E55" s="85">
        <v>618</v>
      </c>
      <c r="F55" s="85">
        <v>8399</v>
      </c>
      <c r="G55" s="85">
        <v>30828</v>
      </c>
      <c r="H55" s="85">
        <f t="shared" si="0"/>
        <v>618</v>
      </c>
      <c r="I55" s="85">
        <f t="shared" si="1"/>
        <v>39227</v>
      </c>
      <c r="J55" s="85">
        <v>33596</v>
      </c>
      <c r="K55" s="85">
        <v>67192</v>
      </c>
      <c r="L55" s="85">
        <v>67192</v>
      </c>
      <c r="M55" s="85">
        <v>123312</v>
      </c>
      <c r="N55" s="85">
        <v>246624</v>
      </c>
      <c r="O55" s="85">
        <v>246624</v>
      </c>
      <c r="P55" s="85">
        <f t="shared" si="95"/>
        <v>313816</v>
      </c>
      <c r="Q55" s="85">
        <f t="shared" si="95"/>
        <v>313816</v>
      </c>
      <c r="R55" s="85">
        <f t="shared" si="95"/>
        <v>156908</v>
      </c>
      <c r="S55" s="85">
        <f t="shared" si="3"/>
        <v>1854</v>
      </c>
      <c r="T55" s="85">
        <f t="shared" si="4"/>
        <v>117681</v>
      </c>
      <c r="U55" s="85">
        <v>100788</v>
      </c>
      <c r="V55" s="85">
        <v>201576</v>
      </c>
      <c r="W55" s="85">
        <v>201576</v>
      </c>
      <c r="X55" s="85">
        <v>369936</v>
      </c>
      <c r="Y55" s="85">
        <v>739872</v>
      </c>
      <c r="Z55" s="85">
        <v>739872</v>
      </c>
      <c r="AA55" s="85">
        <f t="shared" si="96"/>
        <v>941448</v>
      </c>
      <c r="AB55" s="85">
        <f t="shared" si="97"/>
        <v>941448</v>
      </c>
      <c r="AC55" s="85">
        <f t="shared" si="98"/>
        <v>470724</v>
      </c>
      <c r="AD55" s="88"/>
      <c r="AE55" s="86"/>
      <c r="AF55" s="86"/>
      <c r="AG55" s="86"/>
      <c r="AH55" s="86"/>
      <c r="AI55" s="86"/>
      <c r="AJ55" s="100">
        <f t="shared" si="99"/>
        <v>0</v>
      </c>
      <c r="AK55" s="100">
        <f t="shared" si="99"/>
        <v>0</v>
      </c>
      <c r="AL55" s="100">
        <f t="shared" si="7"/>
        <v>0</v>
      </c>
      <c r="AM55" s="100">
        <f t="shared" si="7"/>
        <v>0</v>
      </c>
      <c r="AN55" s="100">
        <f t="shared" si="7"/>
        <v>0</v>
      </c>
      <c r="AO55" s="87">
        <f t="shared" si="8"/>
        <v>0</v>
      </c>
      <c r="AP55" s="87">
        <f t="shared" si="100"/>
        <v>0</v>
      </c>
      <c r="AQ55" s="87">
        <f t="shared" si="101"/>
        <v>0</v>
      </c>
      <c r="AR55" s="100">
        <f t="shared" si="102"/>
        <v>0</v>
      </c>
      <c r="AS55" s="87">
        <f t="shared" si="103"/>
        <v>0</v>
      </c>
      <c r="AT55" s="87">
        <f t="shared" si="104"/>
        <v>0</v>
      </c>
      <c r="AU55" s="100">
        <f t="shared" si="12"/>
        <v>0</v>
      </c>
      <c r="AV55" s="100">
        <f t="shared" si="13"/>
        <v>0</v>
      </c>
      <c r="AW55" s="100">
        <f t="shared" si="14"/>
        <v>0</v>
      </c>
      <c r="AX55" s="100">
        <f t="shared" si="15"/>
        <v>0</v>
      </c>
      <c r="AY55" s="100">
        <f t="shared" si="16"/>
        <v>0</v>
      </c>
      <c r="AZ55" s="87">
        <f t="shared" si="17"/>
        <v>0</v>
      </c>
      <c r="BA55" s="87">
        <f t="shared" si="18"/>
        <v>0</v>
      </c>
      <c r="BB55" s="87">
        <f t="shared" si="19"/>
        <v>0</v>
      </c>
      <c r="BC55" s="100">
        <f t="shared" si="20"/>
        <v>0</v>
      </c>
      <c r="BD55" s="87">
        <f t="shared" si="21"/>
        <v>0</v>
      </c>
      <c r="BE55" s="87">
        <f t="shared" si="22"/>
        <v>0</v>
      </c>
    </row>
    <row r="56" spans="2:57" ht="15" customHeight="1">
      <c r="B56" s="269"/>
      <c r="C56" s="89" t="s">
        <v>30</v>
      </c>
      <c r="D56" s="92">
        <f t="shared" ref="D56:E56" si="105">SUM(D52:D55)</f>
        <v>742</v>
      </c>
      <c r="E56" s="92">
        <f t="shared" si="105"/>
        <v>1771</v>
      </c>
      <c r="F56" s="92">
        <f t="shared" ref="F56:L56" si="106">SUM(F52:F55)</f>
        <v>19085</v>
      </c>
      <c r="G56" s="92">
        <f t="shared" si="106"/>
        <v>70428</v>
      </c>
      <c r="H56" s="92">
        <f t="shared" si="106"/>
        <v>1771</v>
      </c>
      <c r="I56" s="92">
        <f t="shared" si="106"/>
        <v>89513</v>
      </c>
      <c r="J56" s="92">
        <f t="shared" si="106"/>
        <v>76340</v>
      </c>
      <c r="K56" s="92">
        <f t="shared" si="106"/>
        <v>152680</v>
      </c>
      <c r="L56" s="92">
        <f t="shared" si="106"/>
        <v>152680</v>
      </c>
      <c r="M56" s="92">
        <f t="shared" ref="M56:V56" si="107">SUM(M52:M55)</f>
        <v>281712</v>
      </c>
      <c r="N56" s="92">
        <f t="shared" si="107"/>
        <v>563424</v>
      </c>
      <c r="O56" s="92">
        <f t="shared" ref="O56:Q56" si="108">SUM(O52:O55)</f>
        <v>563424</v>
      </c>
      <c r="P56" s="92">
        <f t="shared" si="108"/>
        <v>716104</v>
      </c>
      <c r="Q56" s="92">
        <f t="shared" si="108"/>
        <v>716104</v>
      </c>
      <c r="R56" s="92">
        <f t="shared" ref="R56:U56" si="109">SUM(R52:R55)</f>
        <v>358052</v>
      </c>
      <c r="S56" s="92">
        <f t="shared" si="109"/>
        <v>5313</v>
      </c>
      <c r="T56" s="92">
        <f t="shared" si="109"/>
        <v>268539</v>
      </c>
      <c r="U56" s="92">
        <f t="shared" si="109"/>
        <v>229020</v>
      </c>
      <c r="V56" s="92">
        <f t="shared" si="107"/>
        <v>458040</v>
      </c>
      <c r="W56" s="92">
        <f t="shared" ref="W56:Y56" si="110">SUM(W52:W55)</f>
        <v>458040</v>
      </c>
      <c r="X56" s="92">
        <f t="shared" si="110"/>
        <v>845136</v>
      </c>
      <c r="Y56" s="92">
        <f t="shared" si="110"/>
        <v>1690272</v>
      </c>
      <c r="Z56" s="92">
        <f t="shared" ref="Z56:AC56" si="111">SUM(Z52:Z55)</f>
        <v>1690272</v>
      </c>
      <c r="AA56" s="92">
        <f t="shared" si="111"/>
        <v>2148312</v>
      </c>
      <c r="AB56" s="92">
        <f t="shared" si="111"/>
        <v>2148312</v>
      </c>
      <c r="AC56" s="92">
        <f t="shared" si="111"/>
        <v>1074156</v>
      </c>
      <c r="AD56" s="95"/>
      <c r="AE56" s="91"/>
      <c r="AF56" s="91"/>
      <c r="AG56" s="91"/>
      <c r="AH56" s="91"/>
      <c r="AI56" s="91"/>
      <c r="AJ56" s="102">
        <f t="shared" ref="AJ56:AS56" si="112">SUM(AJ52:AJ55)</f>
        <v>0</v>
      </c>
      <c r="AK56" s="102">
        <f t="shared" si="112"/>
        <v>0</v>
      </c>
      <c r="AL56" s="102">
        <f t="shared" si="112"/>
        <v>0</v>
      </c>
      <c r="AM56" s="102">
        <f t="shared" si="112"/>
        <v>0</v>
      </c>
      <c r="AN56" s="102">
        <f t="shared" si="112"/>
        <v>0</v>
      </c>
      <c r="AO56" s="95">
        <f t="shared" si="112"/>
        <v>0</v>
      </c>
      <c r="AP56" s="95">
        <f t="shared" si="112"/>
        <v>0</v>
      </c>
      <c r="AQ56" s="95">
        <f t="shared" si="112"/>
        <v>0</v>
      </c>
      <c r="AR56" s="95">
        <f t="shared" si="112"/>
        <v>0</v>
      </c>
      <c r="AS56" s="95">
        <f t="shared" si="112"/>
        <v>0</v>
      </c>
      <c r="AT56" s="95">
        <f t="shared" ref="AT56:BE56" si="113">SUM(AT52:AT55)</f>
        <v>0</v>
      </c>
      <c r="AU56" s="102">
        <f t="shared" si="113"/>
        <v>0</v>
      </c>
      <c r="AV56" s="102">
        <f t="shared" si="113"/>
        <v>0</v>
      </c>
      <c r="AW56" s="102">
        <f t="shared" si="113"/>
        <v>0</v>
      </c>
      <c r="AX56" s="102">
        <f t="shared" si="113"/>
        <v>0</v>
      </c>
      <c r="AY56" s="102">
        <f t="shared" si="113"/>
        <v>0</v>
      </c>
      <c r="AZ56" s="95">
        <f t="shared" si="113"/>
        <v>0</v>
      </c>
      <c r="BA56" s="95">
        <f t="shared" si="113"/>
        <v>0</v>
      </c>
      <c r="BB56" s="95">
        <f t="shared" si="113"/>
        <v>0</v>
      </c>
      <c r="BC56" s="95">
        <f t="shared" si="113"/>
        <v>0</v>
      </c>
      <c r="BD56" s="95">
        <f t="shared" si="113"/>
        <v>0</v>
      </c>
      <c r="BE56" s="95">
        <f t="shared" si="113"/>
        <v>0</v>
      </c>
    </row>
    <row r="57" spans="2:57" ht="15" customHeight="1">
      <c r="B57" s="269">
        <v>6</v>
      </c>
      <c r="C57" s="84" t="s">
        <v>31</v>
      </c>
      <c r="D57" s="85">
        <v>19</v>
      </c>
      <c r="E57" s="85">
        <v>195</v>
      </c>
      <c r="F57" s="85">
        <v>1800</v>
      </c>
      <c r="G57" s="85">
        <v>5364</v>
      </c>
      <c r="H57" s="85">
        <f t="shared" si="0"/>
        <v>195</v>
      </c>
      <c r="I57" s="85">
        <f t="shared" si="1"/>
        <v>7164</v>
      </c>
      <c r="J57" s="85">
        <v>7200</v>
      </c>
      <c r="K57" s="85">
        <v>14400</v>
      </c>
      <c r="L57" s="85">
        <v>14400</v>
      </c>
      <c r="M57" s="85">
        <v>21456</v>
      </c>
      <c r="N57" s="85">
        <v>42912</v>
      </c>
      <c r="O57" s="85">
        <v>42912</v>
      </c>
      <c r="P57" s="85">
        <f t="shared" ref="P57:R59" si="114">+SUM($F57:$G57)*P$29</f>
        <v>57312</v>
      </c>
      <c r="Q57" s="85">
        <f t="shared" si="114"/>
        <v>57312</v>
      </c>
      <c r="R57" s="85">
        <f t="shared" si="114"/>
        <v>28656</v>
      </c>
      <c r="S57" s="85">
        <f t="shared" si="3"/>
        <v>585</v>
      </c>
      <c r="T57" s="85">
        <f t="shared" si="4"/>
        <v>21492</v>
      </c>
      <c r="U57" s="85">
        <v>21600</v>
      </c>
      <c r="V57" s="85">
        <v>43200</v>
      </c>
      <c r="W57" s="85">
        <v>43200</v>
      </c>
      <c r="X57" s="85">
        <v>64368</v>
      </c>
      <c r="Y57" s="85">
        <v>128736</v>
      </c>
      <c r="Z57" s="85">
        <v>128736</v>
      </c>
      <c r="AA57" s="85">
        <f t="shared" ref="AA57:AA59" si="115">+P57*$D$23</f>
        <v>171936</v>
      </c>
      <c r="AB57" s="85">
        <f t="shared" ref="AB57:AB59" si="116">+Q57*$D$23</f>
        <v>171936</v>
      </c>
      <c r="AC57" s="85">
        <f t="shared" ref="AC57:AC59" si="117">+R57*$D$23</f>
        <v>85968</v>
      </c>
      <c r="AD57" s="88"/>
      <c r="AE57" s="86"/>
      <c r="AF57" s="86"/>
      <c r="AG57" s="86"/>
      <c r="AH57" s="86"/>
      <c r="AI57" s="86"/>
      <c r="AJ57" s="100">
        <f t="shared" ref="AJ57:AK59" si="118">+ROUND(AE57*(1+$AD57),0)*H57</f>
        <v>0</v>
      </c>
      <c r="AK57" s="100">
        <f t="shared" si="118"/>
        <v>0</v>
      </c>
      <c r="AL57" s="100">
        <f t="shared" si="7"/>
        <v>0</v>
      </c>
      <c r="AM57" s="100">
        <f t="shared" si="7"/>
        <v>0</v>
      </c>
      <c r="AN57" s="100">
        <f t="shared" si="7"/>
        <v>0</v>
      </c>
      <c r="AO57" s="87">
        <f t="shared" si="8"/>
        <v>0</v>
      </c>
      <c r="AP57" s="87">
        <f t="shared" ref="AP57:AP59" si="119">+$AH57*N57</f>
        <v>0</v>
      </c>
      <c r="AQ57" s="87">
        <f t="shared" ref="AQ57:AQ59" si="120">+$AH57*O57</f>
        <v>0</v>
      </c>
      <c r="AR57" s="100">
        <f t="shared" ref="AR57:AR59" si="121">+ROUND($AI57*(1+$AD57),0)*P57</f>
        <v>0</v>
      </c>
      <c r="AS57" s="87">
        <f t="shared" ref="AS57:AS59" si="122">+ROUND($AI57*(1+$AD57),0)*Q57</f>
        <v>0</v>
      </c>
      <c r="AT57" s="87">
        <f t="shared" ref="AT57:AT59" si="123">+ROUND($AI57*(1+$AD57),0)*R57</f>
        <v>0</v>
      </c>
      <c r="AU57" s="100">
        <f t="shared" si="12"/>
        <v>0</v>
      </c>
      <c r="AV57" s="100">
        <f t="shared" si="13"/>
        <v>0</v>
      </c>
      <c r="AW57" s="100">
        <f t="shared" si="14"/>
        <v>0</v>
      </c>
      <c r="AX57" s="100">
        <f t="shared" si="15"/>
        <v>0</v>
      </c>
      <c r="AY57" s="100">
        <f t="shared" si="16"/>
        <v>0</v>
      </c>
      <c r="AZ57" s="87">
        <f t="shared" si="17"/>
        <v>0</v>
      </c>
      <c r="BA57" s="87">
        <f t="shared" si="18"/>
        <v>0</v>
      </c>
      <c r="BB57" s="87">
        <f t="shared" si="19"/>
        <v>0</v>
      </c>
      <c r="BC57" s="100">
        <f t="shared" si="20"/>
        <v>0</v>
      </c>
      <c r="BD57" s="87">
        <f t="shared" si="21"/>
        <v>0</v>
      </c>
      <c r="BE57" s="87">
        <f t="shared" si="22"/>
        <v>0</v>
      </c>
    </row>
    <row r="58" spans="2:57" ht="15" customHeight="1">
      <c r="B58" s="269"/>
      <c r="C58" s="84" t="s">
        <v>32</v>
      </c>
      <c r="D58" s="85">
        <v>397</v>
      </c>
      <c r="E58" s="85">
        <v>228</v>
      </c>
      <c r="F58" s="85">
        <v>9831</v>
      </c>
      <c r="G58" s="85">
        <v>14681</v>
      </c>
      <c r="H58" s="85">
        <f t="shared" si="0"/>
        <v>228</v>
      </c>
      <c r="I58" s="85">
        <f t="shared" si="1"/>
        <v>24512</v>
      </c>
      <c r="J58" s="85">
        <v>39324</v>
      </c>
      <c r="K58" s="85">
        <v>78648</v>
      </c>
      <c r="L58" s="85">
        <v>78648</v>
      </c>
      <c r="M58" s="85">
        <v>58724</v>
      </c>
      <c r="N58" s="85">
        <v>117448</v>
      </c>
      <c r="O58" s="85">
        <v>117448</v>
      </c>
      <c r="P58" s="85">
        <f t="shared" si="114"/>
        <v>196096</v>
      </c>
      <c r="Q58" s="85">
        <f t="shared" si="114"/>
        <v>196096</v>
      </c>
      <c r="R58" s="85">
        <f t="shared" si="114"/>
        <v>98048</v>
      </c>
      <c r="S58" s="85">
        <f t="shared" si="3"/>
        <v>684</v>
      </c>
      <c r="T58" s="85">
        <f t="shared" si="4"/>
        <v>73536</v>
      </c>
      <c r="U58" s="85">
        <v>117972</v>
      </c>
      <c r="V58" s="85">
        <v>235944</v>
      </c>
      <c r="W58" s="85">
        <v>235944</v>
      </c>
      <c r="X58" s="85">
        <v>176172</v>
      </c>
      <c r="Y58" s="85">
        <v>352344</v>
      </c>
      <c r="Z58" s="85">
        <v>352344</v>
      </c>
      <c r="AA58" s="85">
        <f t="shared" si="115"/>
        <v>588288</v>
      </c>
      <c r="AB58" s="85">
        <f t="shared" si="116"/>
        <v>588288</v>
      </c>
      <c r="AC58" s="85">
        <f t="shared" si="117"/>
        <v>294144</v>
      </c>
      <c r="AD58" s="88"/>
      <c r="AE58" s="86"/>
      <c r="AF58" s="86"/>
      <c r="AG58" s="86"/>
      <c r="AH58" s="86"/>
      <c r="AI58" s="86"/>
      <c r="AJ58" s="100">
        <f t="shared" si="118"/>
        <v>0</v>
      </c>
      <c r="AK58" s="100">
        <f t="shared" si="118"/>
        <v>0</v>
      </c>
      <c r="AL58" s="100">
        <f t="shared" si="7"/>
        <v>0</v>
      </c>
      <c r="AM58" s="100">
        <f t="shared" si="7"/>
        <v>0</v>
      </c>
      <c r="AN58" s="100">
        <f t="shared" si="7"/>
        <v>0</v>
      </c>
      <c r="AO58" s="87">
        <f t="shared" si="8"/>
        <v>0</v>
      </c>
      <c r="AP58" s="87">
        <f t="shared" si="119"/>
        <v>0</v>
      </c>
      <c r="AQ58" s="87">
        <f t="shared" si="120"/>
        <v>0</v>
      </c>
      <c r="AR58" s="100">
        <f t="shared" si="121"/>
        <v>0</v>
      </c>
      <c r="AS58" s="87">
        <f t="shared" si="122"/>
        <v>0</v>
      </c>
      <c r="AT58" s="87">
        <f t="shared" si="123"/>
        <v>0</v>
      </c>
      <c r="AU58" s="100">
        <f t="shared" si="12"/>
        <v>0</v>
      </c>
      <c r="AV58" s="100">
        <f t="shared" si="13"/>
        <v>0</v>
      </c>
      <c r="AW58" s="100">
        <f t="shared" si="14"/>
        <v>0</v>
      </c>
      <c r="AX58" s="100">
        <f t="shared" si="15"/>
        <v>0</v>
      </c>
      <c r="AY58" s="100">
        <f t="shared" si="16"/>
        <v>0</v>
      </c>
      <c r="AZ58" s="87">
        <f t="shared" si="17"/>
        <v>0</v>
      </c>
      <c r="BA58" s="87">
        <f t="shared" si="18"/>
        <v>0</v>
      </c>
      <c r="BB58" s="87">
        <f t="shared" si="19"/>
        <v>0</v>
      </c>
      <c r="BC58" s="100">
        <f t="shared" si="20"/>
        <v>0</v>
      </c>
      <c r="BD58" s="87">
        <f t="shared" si="21"/>
        <v>0</v>
      </c>
      <c r="BE58" s="87">
        <f t="shared" si="22"/>
        <v>0</v>
      </c>
    </row>
    <row r="59" spans="2:57" ht="15" customHeight="1">
      <c r="B59" s="269"/>
      <c r="C59" s="84" t="s">
        <v>33</v>
      </c>
      <c r="D59" s="85">
        <v>491</v>
      </c>
      <c r="E59" s="85">
        <v>1450</v>
      </c>
      <c r="F59" s="85">
        <v>12559</v>
      </c>
      <c r="G59" s="85">
        <v>20378</v>
      </c>
      <c r="H59" s="85">
        <f t="shared" si="0"/>
        <v>1450</v>
      </c>
      <c r="I59" s="85">
        <f t="shared" si="1"/>
        <v>32937</v>
      </c>
      <c r="J59" s="85">
        <v>50236</v>
      </c>
      <c r="K59" s="85">
        <v>100472</v>
      </c>
      <c r="L59" s="85">
        <v>100472</v>
      </c>
      <c r="M59" s="85">
        <v>81512</v>
      </c>
      <c r="N59" s="85">
        <v>163024</v>
      </c>
      <c r="O59" s="85">
        <v>163024</v>
      </c>
      <c r="P59" s="85">
        <f t="shared" si="114"/>
        <v>263496</v>
      </c>
      <c r="Q59" s="85">
        <f t="shared" si="114"/>
        <v>263496</v>
      </c>
      <c r="R59" s="85">
        <f t="shared" si="114"/>
        <v>131748</v>
      </c>
      <c r="S59" s="85">
        <f t="shared" si="3"/>
        <v>4350</v>
      </c>
      <c r="T59" s="85">
        <f t="shared" si="4"/>
        <v>98811</v>
      </c>
      <c r="U59" s="85">
        <v>150708</v>
      </c>
      <c r="V59" s="85">
        <v>301416</v>
      </c>
      <c r="W59" s="85">
        <v>301416</v>
      </c>
      <c r="X59" s="85">
        <v>244536</v>
      </c>
      <c r="Y59" s="85">
        <v>489072</v>
      </c>
      <c r="Z59" s="85">
        <v>489072</v>
      </c>
      <c r="AA59" s="85">
        <f t="shared" si="115"/>
        <v>790488</v>
      </c>
      <c r="AB59" s="85">
        <f t="shared" si="116"/>
        <v>790488</v>
      </c>
      <c r="AC59" s="85">
        <f t="shared" si="117"/>
        <v>395244</v>
      </c>
      <c r="AD59" s="88"/>
      <c r="AE59" s="86"/>
      <c r="AF59" s="86"/>
      <c r="AG59" s="86"/>
      <c r="AH59" s="86"/>
      <c r="AI59" s="86"/>
      <c r="AJ59" s="100">
        <f t="shared" si="118"/>
        <v>0</v>
      </c>
      <c r="AK59" s="100">
        <f t="shared" si="118"/>
        <v>0</v>
      </c>
      <c r="AL59" s="100">
        <f t="shared" si="7"/>
        <v>0</v>
      </c>
      <c r="AM59" s="100">
        <f t="shared" si="7"/>
        <v>0</v>
      </c>
      <c r="AN59" s="100">
        <f t="shared" si="7"/>
        <v>0</v>
      </c>
      <c r="AO59" s="87">
        <f t="shared" si="8"/>
        <v>0</v>
      </c>
      <c r="AP59" s="87">
        <f t="shared" si="119"/>
        <v>0</v>
      </c>
      <c r="AQ59" s="87">
        <f t="shared" si="120"/>
        <v>0</v>
      </c>
      <c r="AR59" s="100">
        <f t="shared" si="121"/>
        <v>0</v>
      </c>
      <c r="AS59" s="87">
        <f t="shared" si="122"/>
        <v>0</v>
      </c>
      <c r="AT59" s="87">
        <f t="shared" si="123"/>
        <v>0</v>
      </c>
      <c r="AU59" s="100">
        <f t="shared" si="12"/>
        <v>0</v>
      </c>
      <c r="AV59" s="100">
        <f t="shared" si="13"/>
        <v>0</v>
      </c>
      <c r="AW59" s="100">
        <f t="shared" si="14"/>
        <v>0</v>
      </c>
      <c r="AX59" s="100">
        <f t="shared" si="15"/>
        <v>0</v>
      </c>
      <c r="AY59" s="100">
        <f t="shared" si="16"/>
        <v>0</v>
      </c>
      <c r="AZ59" s="87">
        <f t="shared" si="17"/>
        <v>0</v>
      </c>
      <c r="BA59" s="87">
        <f t="shared" si="18"/>
        <v>0</v>
      </c>
      <c r="BB59" s="87">
        <f t="shared" si="19"/>
        <v>0</v>
      </c>
      <c r="BC59" s="100">
        <f t="shared" si="20"/>
        <v>0</v>
      </c>
      <c r="BD59" s="87">
        <f t="shared" si="21"/>
        <v>0</v>
      </c>
      <c r="BE59" s="87">
        <f t="shared" si="22"/>
        <v>0</v>
      </c>
    </row>
    <row r="60" spans="2:57" ht="15" customHeight="1">
      <c r="B60" s="269"/>
      <c r="C60" s="89" t="s">
        <v>34</v>
      </c>
      <c r="D60" s="92">
        <f t="shared" ref="D60:E60" si="124">SUM(D57:D59)</f>
        <v>907</v>
      </c>
      <c r="E60" s="92">
        <f t="shared" si="124"/>
        <v>1873</v>
      </c>
      <c r="F60" s="92">
        <f t="shared" ref="F60:K60" si="125">SUM(F57:F59)</f>
        <v>24190</v>
      </c>
      <c r="G60" s="92">
        <f t="shared" si="125"/>
        <v>40423</v>
      </c>
      <c r="H60" s="92">
        <f t="shared" si="125"/>
        <v>1873</v>
      </c>
      <c r="I60" s="92">
        <f t="shared" si="125"/>
        <v>64613</v>
      </c>
      <c r="J60" s="92">
        <f t="shared" si="125"/>
        <v>96760</v>
      </c>
      <c r="K60" s="92">
        <f t="shared" si="125"/>
        <v>193520</v>
      </c>
      <c r="L60" s="92">
        <f t="shared" ref="L60:Y60" si="126">SUM(L57:L59)</f>
        <v>193520</v>
      </c>
      <c r="M60" s="92">
        <f t="shared" si="126"/>
        <v>161692</v>
      </c>
      <c r="N60" s="92">
        <f t="shared" si="126"/>
        <v>323384</v>
      </c>
      <c r="O60" s="92">
        <f t="shared" ref="O60:Q60" si="127">SUM(O57:O59)</f>
        <v>323384</v>
      </c>
      <c r="P60" s="92">
        <f t="shared" si="127"/>
        <v>516904</v>
      </c>
      <c r="Q60" s="92">
        <f t="shared" si="127"/>
        <v>516904</v>
      </c>
      <c r="R60" s="92">
        <f t="shared" ref="R60:V60" si="128">SUM(R57:R59)</f>
        <v>258452</v>
      </c>
      <c r="S60" s="92">
        <f t="shared" si="128"/>
        <v>5619</v>
      </c>
      <c r="T60" s="92">
        <f t="shared" si="128"/>
        <v>193839</v>
      </c>
      <c r="U60" s="92">
        <f t="shared" si="128"/>
        <v>290280</v>
      </c>
      <c r="V60" s="92">
        <f t="shared" si="128"/>
        <v>580560</v>
      </c>
      <c r="W60" s="92">
        <f t="shared" si="126"/>
        <v>580560</v>
      </c>
      <c r="X60" s="92">
        <f t="shared" si="126"/>
        <v>485076</v>
      </c>
      <c r="Y60" s="92">
        <f t="shared" si="126"/>
        <v>970152</v>
      </c>
      <c r="Z60" s="92">
        <f t="shared" ref="Z60:AC60" si="129">SUM(Z57:Z59)</f>
        <v>970152</v>
      </c>
      <c r="AA60" s="92">
        <f t="shared" si="129"/>
        <v>1550712</v>
      </c>
      <c r="AB60" s="92">
        <f t="shared" si="129"/>
        <v>1550712</v>
      </c>
      <c r="AC60" s="92">
        <f t="shared" si="129"/>
        <v>775356</v>
      </c>
      <c r="AD60" s="95"/>
      <c r="AE60" s="91"/>
      <c r="AF60" s="91"/>
      <c r="AG60" s="91"/>
      <c r="AH60" s="91"/>
      <c r="AI60" s="91"/>
      <c r="AJ60" s="102">
        <f t="shared" ref="AJ60:AS60" si="130">SUM(AJ57:AJ59)</f>
        <v>0</v>
      </c>
      <c r="AK60" s="102">
        <f t="shared" si="130"/>
        <v>0</v>
      </c>
      <c r="AL60" s="102">
        <f t="shared" si="130"/>
        <v>0</v>
      </c>
      <c r="AM60" s="102">
        <f t="shared" si="130"/>
        <v>0</v>
      </c>
      <c r="AN60" s="102">
        <f t="shared" si="130"/>
        <v>0</v>
      </c>
      <c r="AO60" s="95">
        <f t="shared" si="130"/>
        <v>0</v>
      </c>
      <c r="AP60" s="95">
        <f t="shared" si="130"/>
        <v>0</v>
      </c>
      <c r="AQ60" s="95">
        <f t="shared" si="130"/>
        <v>0</v>
      </c>
      <c r="AR60" s="95">
        <f t="shared" si="130"/>
        <v>0</v>
      </c>
      <c r="AS60" s="95">
        <f t="shared" si="130"/>
        <v>0</v>
      </c>
      <c r="AT60" s="95">
        <f t="shared" ref="AT60:BE60" si="131">SUM(AT57:AT59)</f>
        <v>0</v>
      </c>
      <c r="AU60" s="102">
        <f t="shared" si="131"/>
        <v>0</v>
      </c>
      <c r="AV60" s="102">
        <f t="shared" si="131"/>
        <v>0</v>
      </c>
      <c r="AW60" s="102">
        <f t="shared" si="131"/>
        <v>0</v>
      </c>
      <c r="AX60" s="102">
        <f t="shared" si="131"/>
        <v>0</v>
      </c>
      <c r="AY60" s="102">
        <f t="shared" si="131"/>
        <v>0</v>
      </c>
      <c r="AZ60" s="95">
        <f t="shared" si="131"/>
        <v>0</v>
      </c>
      <c r="BA60" s="95">
        <f t="shared" si="131"/>
        <v>0</v>
      </c>
      <c r="BB60" s="95">
        <f t="shared" si="131"/>
        <v>0</v>
      </c>
      <c r="BC60" s="95">
        <f t="shared" si="131"/>
        <v>0</v>
      </c>
      <c r="BD60" s="95">
        <f t="shared" si="131"/>
        <v>0</v>
      </c>
      <c r="BE60" s="95">
        <f t="shared" si="131"/>
        <v>0</v>
      </c>
    </row>
    <row r="61" spans="2:57" ht="15" customHeight="1">
      <c r="B61" s="269">
        <v>7</v>
      </c>
      <c r="C61" s="84" t="s">
        <v>35</v>
      </c>
      <c r="D61" s="85">
        <v>358</v>
      </c>
      <c r="E61" s="85">
        <v>888</v>
      </c>
      <c r="F61" s="85">
        <v>27953</v>
      </c>
      <c r="G61" s="85"/>
      <c r="H61" s="85">
        <f t="shared" si="0"/>
        <v>888</v>
      </c>
      <c r="I61" s="85">
        <f t="shared" si="1"/>
        <v>27953</v>
      </c>
      <c r="J61" s="85">
        <v>111812</v>
      </c>
      <c r="K61" s="85">
        <v>223624</v>
      </c>
      <c r="L61" s="85">
        <v>223624</v>
      </c>
      <c r="M61" s="85">
        <v>0</v>
      </c>
      <c r="N61" s="85">
        <v>0</v>
      </c>
      <c r="O61" s="85">
        <v>0</v>
      </c>
      <c r="P61" s="85">
        <f t="shared" ref="P61:R66" si="132">+SUM($F61:$G61)*P$29</f>
        <v>223624</v>
      </c>
      <c r="Q61" s="85">
        <f t="shared" si="132"/>
        <v>223624</v>
      </c>
      <c r="R61" s="85">
        <f t="shared" si="132"/>
        <v>111812</v>
      </c>
      <c r="S61" s="85">
        <f t="shared" si="3"/>
        <v>2664</v>
      </c>
      <c r="T61" s="85">
        <f t="shared" si="4"/>
        <v>83859</v>
      </c>
      <c r="U61" s="85">
        <v>335436</v>
      </c>
      <c r="V61" s="85">
        <v>670872</v>
      </c>
      <c r="W61" s="85">
        <v>670872</v>
      </c>
      <c r="X61" s="85">
        <v>0</v>
      </c>
      <c r="Y61" s="85">
        <v>0</v>
      </c>
      <c r="Z61" s="85">
        <v>0</v>
      </c>
      <c r="AA61" s="85">
        <f t="shared" ref="AA61:AA66" si="133">+P61*$D$23</f>
        <v>670872</v>
      </c>
      <c r="AB61" s="85">
        <f t="shared" ref="AB61:AB66" si="134">+Q61*$D$23</f>
        <v>670872</v>
      </c>
      <c r="AC61" s="85">
        <f t="shared" ref="AC61:AC66" si="135">+R61*$D$23</f>
        <v>335436</v>
      </c>
      <c r="AD61" s="88"/>
      <c r="AE61" s="86"/>
      <c r="AF61" s="86"/>
      <c r="AG61" s="86"/>
      <c r="AH61" s="86"/>
      <c r="AI61" s="86"/>
      <c r="AJ61" s="100">
        <f t="shared" ref="AJ61:AK66" si="136">+ROUND(AE61*(1+$AD61),0)*H61</f>
        <v>0</v>
      </c>
      <c r="AK61" s="100">
        <f t="shared" si="136"/>
        <v>0</v>
      </c>
      <c r="AL61" s="100">
        <f t="shared" si="7"/>
        <v>0</v>
      </c>
      <c r="AM61" s="100">
        <f t="shared" si="7"/>
        <v>0</v>
      </c>
      <c r="AN61" s="100">
        <f t="shared" si="7"/>
        <v>0</v>
      </c>
      <c r="AO61" s="87">
        <f t="shared" si="8"/>
        <v>0</v>
      </c>
      <c r="AP61" s="87">
        <f t="shared" ref="AP61:AP66" si="137">+$AH61*N61</f>
        <v>0</v>
      </c>
      <c r="AQ61" s="87">
        <f t="shared" ref="AQ61:AQ66" si="138">+$AH61*O61</f>
        <v>0</v>
      </c>
      <c r="AR61" s="100">
        <f t="shared" ref="AR61:AR66" si="139">+ROUND($AI61*(1+$AD61),0)*P61</f>
        <v>0</v>
      </c>
      <c r="AS61" s="87">
        <f t="shared" ref="AS61:AS66" si="140">+ROUND($AI61*(1+$AD61),0)*Q61</f>
        <v>0</v>
      </c>
      <c r="AT61" s="87">
        <f t="shared" ref="AT61:AT66" si="141">+ROUND($AI61*(1+$AD61),0)*R61</f>
        <v>0</v>
      </c>
      <c r="AU61" s="100">
        <f t="shared" si="12"/>
        <v>0</v>
      </c>
      <c r="AV61" s="100">
        <f t="shared" si="13"/>
        <v>0</v>
      </c>
      <c r="AW61" s="100">
        <f t="shared" si="14"/>
        <v>0</v>
      </c>
      <c r="AX61" s="100">
        <f t="shared" si="15"/>
        <v>0</v>
      </c>
      <c r="AY61" s="100">
        <f t="shared" si="16"/>
        <v>0</v>
      </c>
      <c r="AZ61" s="87">
        <f t="shared" si="17"/>
        <v>0</v>
      </c>
      <c r="BA61" s="87">
        <f t="shared" si="18"/>
        <v>0</v>
      </c>
      <c r="BB61" s="87">
        <f t="shared" si="19"/>
        <v>0</v>
      </c>
      <c r="BC61" s="100">
        <f t="shared" si="20"/>
        <v>0</v>
      </c>
      <c r="BD61" s="87">
        <f t="shared" si="21"/>
        <v>0</v>
      </c>
      <c r="BE61" s="87">
        <f t="shared" si="22"/>
        <v>0</v>
      </c>
    </row>
    <row r="62" spans="2:57" ht="15" customHeight="1">
      <c r="B62" s="269"/>
      <c r="C62" s="84" t="s">
        <v>36</v>
      </c>
      <c r="D62" s="85">
        <v>173</v>
      </c>
      <c r="E62" s="85">
        <v>663</v>
      </c>
      <c r="F62" s="85">
        <v>3068</v>
      </c>
      <c r="G62" s="85">
        <v>15083</v>
      </c>
      <c r="H62" s="85">
        <f t="shared" si="0"/>
        <v>663</v>
      </c>
      <c r="I62" s="85">
        <f t="shared" si="1"/>
        <v>18151</v>
      </c>
      <c r="J62" s="85">
        <v>12272</v>
      </c>
      <c r="K62" s="85">
        <v>24544</v>
      </c>
      <c r="L62" s="85">
        <v>24544</v>
      </c>
      <c r="M62" s="85">
        <v>60332</v>
      </c>
      <c r="N62" s="85">
        <v>120664</v>
      </c>
      <c r="O62" s="85">
        <v>120664</v>
      </c>
      <c r="P62" s="85">
        <f t="shared" si="132"/>
        <v>145208</v>
      </c>
      <c r="Q62" s="85">
        <f t="shared" si="132"/>
        <v>145208</v>
      </c>
      <c r="R62" s="85">
        <f t="shared" si="132"/>
        <v>72604</v>
      </c>
      <c r="S62" s="85">
        <f t="shared" si="3"/>
        <v>1989</v>
      </c>
      <c r="T62" s="85">
        <f t="shared" si="4"/>
        <v>54453</v>
      </c>
      <c r="U62" s="85">
        <v>36816</v>
      </c>
      <c r="V62" s="85">
        <v>73632</v>
      </c>
      <c r="W62" s="85">
        <v>73632</v>
      </c>
      <c r="X62" s="85">
        <v>180996</v>
      </c>
      <c r="Y62" s="85">
        <v>361992</v>
      </c>
      <c r="Z62" s="85">
        <v>361992</v>
      </c>
      <c r="AA62" s="85">
        <f t="shared" si="133"/>
        <v>435624</v>
      </c>
      <c r="AB62" s="85">
        <f t="shared" si="134"/>
        <v>435624</v>
      </c>
      <c r="AC62" s="85">
        <f t="shared" si="135"/>
        <v>217812</v>
      </c>
      <c r="AD62" s="88"/>
      <c r="AE62" s="86"/>
      <c r="AF62" s="86"/>
      <c r="AG62" s="86"/>
      <c r="AH62" s="86"/>
      <c r="AI62" s="86"/>
      <c r="AJ62" s="100">
        <f t="shared" si="136"/>
        <v>0</v>
      </c>
      <c r="AK62" s="100">
        <f t="shared" si="136"/>
        <v>0</v>
      </c>
      <c r="AL62" s="100">
        <f t="shared" si="7"/>
        <v>0</v>
      </c>
      <c r="AM62" s="100">
        <f t="shared" si="7"/>
        <v>0</v>
      </c>
      <c r="AN62" s="100">
        <f t="shared" si="7"/>
        <v>0</v>
      </c>
      <c r="AO62" s="87">
        <f t="shared" si="8"/>
        <v>0</v>
      </c>
      <c r="AP62" s="87">
        <f t="shared" si="137"/>
        <v>0</v>
      </c>
      <c r="AQ62" s="87">
        <f t="shared" si="138"/>
        <v>0</v>
      </c>
      <c r="AR62" s="100">
        <f t="shared" si="139"/>
        <v>0</v>
      </c>
      <c r="AS62" s="87">
        <f t="shared" si="140"/>
        <v>0</v>
      </c>
      <c r="AT62" s="87">
        <f t="shared" si="141"/>
        <v>0</v>
      </c>
      <c r="AU62" s="100">
        <f t="shared" si="12"/>
        <v>0</v>
      </c>
      <c r="AV62" s="100">
        <f t="shared" si="13"/>
        <v>0</v>
      </c>
      <c r="AW62" s="100">
        <f t="shared" si="14"/>
        <v>0</v>
      </c>
      <c r="AX62" s="100">
        <f t="shared" si="15"/>
        <v>0</v>
      </c>
      <c r="AY62" s="100">
        <f t="shared" si="16"/>
        <v>0</v>
      </c>
      <c r="AZ62" s="87">
        <f t="shared" si="17"/>
        <v>0</v>
      </c>
      <c r="BA62" s="87">
        <f t="shared" si="18"/>
        <v>0</v>
      </c>
      <c r="BB62" s="87">
        <f t="shared" si="19"/>
        <v>0</v>
      </c>
      <c r="BC62" s="100">
        <f t="shared" si="20"/>
        <v>0</v>
      </c>
      <c r="BD62" s="87">
        <f t="shared" si="21"/>
        <v>0</v>
      </c>
      <c r="BE62" s="87">
        <f t="shared" si="22"/>
        <v>0</v>
      </c>
    </row>
    <row r="63" spans="2:57" ht="15" customHeight="1">
      <c r="B63" s="269"/>
      <c r="C63" s="84" t="s">
        <v>37</v>
      </c>
      <c r="D63" s="85">
        <v>120</v>
      </c>
      <c r="E63" s="85">
        <v>0</v>
      </c>
      <c r="F63" s="85">
        <v>2145</v>
      </c>
      <c r="G63" s="85">
        <v>5256</v>
      </c>
      <c r="H63" s="85">
        <f t="shared" si="0"/>
        <v>0</v>
      </c>
      <c r="I63" s="85">
        <f t="shared" si="1"/>
        <v>7401</v>
      </c>
      <c r="J63" s="85">
        <v>8580</v>
      </c>
      <c r="K63" s="85">
        <v>17160</v>
      </c>
      <c r="L63" s="85">
        <v>17160</v>
      </c>
      <c r="M63" s="85">
        <v>21024</v>
      </c>
      <c r="N63" s="85">
        <v>42048</v>
      </c>
      <c r="O63" s="85">
        <v>42048</v>
      </c>
      <c r="P63" s="85">
        <f t="shared" si="132"/>
        <v>59208</v>
      </c>
      <c r="Q63" s="85">
        <f t="shared" si="132"/>
        <v>59208</v>
      </c>
      <c r="R63" s="85">
        <f t="shared" si="132"/>
        <v>29604</v>
      </c>
      <c r="S63" s="85">
        <f t="shared" si="3"/>
        <v>0</v>
      </c>
      <c r="T63" s="85">
        <f t="shared" si="4"/>
        <v>22203</v>
      </c>
      <c r="U63" s="85">
        <v>25740</v>
      </c>
      <c r="V63" s="85">
        <v>51480</v>
      </c>
      <c r="W63" s="85">
        <v>51480</v>
      </c>
      <c r="X63" s="85">
        <v>63072</v>
      </c>
      <c r="Y63" s="85">
        <v>126144</v>
      </c>
      <c r="Z63" s="85">
        <v>126144</v>
      </c>
      <c r="AA63" s="85">
        <f t="shared" si="133"/>
        <v>177624</v>
      </c>
      <c r="AB63" s="85">
        <f t="shared" si="134"/>
        <v>177624</v>
      </c>
      <c r="AC63" s="85">
        <f t="shared" si="135"/>
        <v>88812</v>
      </c>
      <c r="AD63" s="88"/>
      <c r="AE63" s="86"/>
      <c r="AF63" s="86"/>
      <c r="AG63" s="86"/>
      <c r="AH63" s="86"/>
      <c r="AI63" s="86"/>
      <c r="AJ63" s="100">
        <f t="shared" si="136"/>
        <v>0</v>
      </c>
      <c r="AK63" s="100">
        <f t="shared" si="136"/>
        <v>0</v>
      </c>
      <c r="AL63" s="100">
        <f t="shared" si="7"/>
        <v>0</v>
      </c>
      <c r="AM63" s="100">
        <f t="shared" si="7"/>
        <v>0</v>
      </c>
      <c r="AN63" s="100">
        <f t="shared" si="7"/>
        <v>0</v>
      </c>
      <c r="AO63" s="87">
        <f t="shared" si="8"/>
        <v>0</v>
      </c>
      <c r="AP63" s="87">
        <f t="shared" si="137"/>
        <v>0</v>
      </c>
      <c r="AQ63" s="87">
        <f t="shared" si="138"/>
        <v>0</v>
      </c>
      <c r="AR63" s="100">
        <f t="shared" si="139"/>
        <v>0</v>
      </c>
      <c r="AS63" s="87">
        <f t="shared" si="140"/>
        <v>0</v>
      </c>
      <c r="AT63" s="87">
        <f t="shared" si="141"/>
        <v>0</v>
      </c>
      <c r="AU63" s="100">
        <f t="shared" si="12"/>
        <v>0</v>
      </c>
      <c r="AV63" s="100">
        <f t="shared" si="13"/>
        <v>0</v>
      </c>
      <c r="AW63" s="100">
        <f t="shared" si="14"/>
        <v>0</v>
      </c>
      <c r="AX63" s="100">
        <f t="shared" si="15"/>
        <v>0</v>
      </c>
      <c r="AY63" s="100">
        <f t="shared" si="16"/>
        <v>0</v>
      </c>
      <c r="AZ63" s="87">
        <f t="shared" si="17"/>
        <v>0</v>
      </c>
      <c r="BA63" s="87">
        <f t="shared" si="18"/>
        <v>0</v>
      </c>
      <c r="BB63" s="87">
        <f t="shared" si="19"/>
        <v>0</v>
      </c>
      <c r="BC63" s="100">
        <f t="shared" si="20"/>
        <v>0</v>
      </c>
      <c r="BD63" s="87">
        <f t="shared" si="21"/>
        <v>0</v>
      </c>
      <c r="BE63" s="87">
        <f t="shared" si="22"/>
        <v>0</v>
      </c>
    </row>
    <row r="64" spans="2:57" ht="15" customHeight="1">
      <c r="B64" s="269"/>
      <c r="C64" s="84" t="s">
        <v>38</v>
      </c>
      <c r="D64" s="85">
        <v>382</v>
      </c>
      <c r="E64" s="85">
        <v>1056</v>
      </c>
      <c r="F64" s="85">
        <v>11113</v>
      </c>
      <c r="G64" s="85">
        <v>14015</v>
      </c>
      <c r="H64" s="85">
        <f t="shared" si="0"/>
        <v>1056</v>
      </c>
      <c r="I64" s="85">
        <f t="shared" si="1"/>
        <v>25128</v>
      </c>
      <c r="J64" s="85">
        <v>44452</v>
      </c>
      <c r="K64" s="85">
        <v>88904</v>
      </c>
      <c r="L64" s="85">
        <v>88904</v>
      </c>
      <c r="M64" s="85">
        <v>56060</v>
      </c>
      <c r="N64" s="85">
        <v>112120</v>
      </c>
      <c r="O64" s="85">
        <v>112120</v>
      </c>
      <c r="P64" s="85">
        <f t="shared" si="132"/>
        <v>201024</v>
      </c>
      <c r="Q64" s="85">
        <f t="shared" si="132"/>
        <v>201024</v>
      </c>
      <c r="R64" s="85">
        <f t="shared" si="132"/>
        <v>100512</v>
      </c>
      <c r="S64" s="85">
        <f t="shared" si="3"/>
        <v>3168</v>
      </c>
      <c r="T64" s="85">
        <f t="shared" si="4"/>
        <v>75384</v>
      </c>
      <c r="U64" s="85">
        <v>133356</v>
      </c>
      <c r="V64" s="85">
        <v>266712</v>
      </c>
      <c r="W64" s="85">
        <v>266712</v>
      </c>
      <c r="X64" s="85">
        <v>168180</v>
      </c>
      <c r="Y64" s="85">
        <v>336360</v>
      </c>
      <c r="Z64" s="85">
        <v>336360</v>
      </c>
      <c r="AA64" s="85">
        <f t="shared" si="133"/>
        <v>603072</v>
      </c>
      <c r="AB64" s="85">
        <f t="shared" si="134"/>
        <v>603072</v>
      </c>
      <c r="AC64" s="85">
        <f t="shared" si="135"/>
        <v>301536</v>
      </c>
      <c r="AD64" s="88"/>
      <c r="AE64" s="86"/>
      <c r="AF64" s="86"/>
      <c r="AG64" s="86"/>
      <c r="AH64" s="86"/>
      <c r="AI64" s="86"/>
      <c r="AJ64" s="100">
        <f t="shared" si="136"/>
        <v>0</v>
      </c>
      <c r="AK64" s="100">
        <f t="shared" si="136"/>
        <v>0</v>
      </c>
      <c r="AL64" s="100">
        <f t="shared" si="7"/>
        <v>0</v>
      </c>
      <c r="AM64" s="100">
        <f t="shared" si="7"/>
        <v>0</v>
      </c>
      <c r="AN64" s="100">
        <f t="shared" si="7"/>
        <v>0</v>
      </c>
      <c r="AO64" s="87">
        <f t="shared" si="8"/>
        <v>0</v>
      </c>
      <c r="AP64" s="87">
        <f t="shared" si="137"/>
        <v>0</v>
      </c>
      <c r="AQ64" s="87">
        <f t="shared" si="138"/>
        <v>0</v>
      </c>
      <c r="AR64" s="100">
        <f t="shared" si="139"/>
        <v>0</v>
      </c>
      <c r="AS64" s="87">
        <f t="shared" si="140"/>
        <v>0</v>
      </c>
      <c r="AT64" s="87">
        <f t="shared" si="141"/>
        <v>0</v>
      </c>
      <c r="AU64" s="100">
        <f t="shared" si="12"/>
        <v>0</v>
      </c>
      <c r="AV64" s="100">
        <f t="shared" si="13"/>
        <v>0</v>
      </c>
      <c r="AW64" s="100">
        <f t="shared" si="14"/>
        <v>0</v>
      </c>
      <c r="AX64" s="100">
        <f t="shared" si="15"/>
        <v>0</v>
      </c>
      <c r="AY64" s="100">
        <f t="shared" si="16"/>
        <v>0</v>
      </c>
      <c r="AZ64" s="87">
        <f t="shared" si="17"/>
        <v>0</v>
      </c>
      <c r="BA64" s="87">
        <f t="shared" si="18"/>
        <v>0</v>
      </c>
      <c r="BB64" s="87">
        <f t="shared" si="19"/>
        <v>0</v>
      </c>
      <c r="BC64" s="100">
        <f t="shared" si="20"/>
        <v>0</v>
      </c>
      <c r="BD64" s="87">
        <f t="shared" si="21"/>
        <v>0</v>
      </c>
      <c r="BE64" s="87">
        <f t="shared" si="22"/>
        <v>0</v>
      </c>
    </row>
    <row r="65" spans="2:57" ht="15" customHeight="1">
      <c r="B65" s="269"/>
      <c r="C65" s="84" t="s">
        <v>39</v>
      </c>
      <c r="D65" s="85">
        <v>104</v>
      </c>
      <c r="E65" s="85">
        <v>50</v>
      </c>
      <c r="F65" s="85"/>
      <c r="G65" s="85">
        <v>2945</v>
      </c>
      <c r="H65" s="85">
        <f t="shared" si="0"/>
        <v>50</v>
      </c>
      <c r="I65" s="85">
        <f t="shared" si="1"/>
        <v>2945</v>
      </c>
      <c r="J65" s="85">
        <v>0</v>
      </c>
      <c r="K65" s="85">
        <v>0</v>
      </c>
      <c r="L65" s="85">
        <v>0</v>
      </c>
      <c r="M65" s="85">
        <v>11780</v>
      </c>
      <c r="N65" s="85">
        <v>23560</v>
      </c>
      <c r="O65" s="85">
        <v>23560</v>
      </c>
      <c r="P65" s="85">
        <f t="shared" si="132"/>
        <v>23560</v>
      </c>
      <c r="Q65" s="85">
        <f t="shared" si="132"/>
        <v>23560</v>
      </c>
      <c r="R65" s="85">
        <f t="shared" si="132"/>
        <v>11780</v>
      </c>
      <c r="S65" s="85">
        <f t="shared" si="3"/>
        <v>150</v>
      </c>
      <c r="T65" s="85">
        <f t="shared" si="4"/>
        <v>8835</v>
      </c>
      <c r="U65" s="85">
        <v>0</v>
      </c>
      <c r="V65" s="85">
        <v>0</v>
      </c>
      <c r="W65" s="85">
        <v>0</v>
      </c>
      <c r="X65" s="85">
        <v>35340</v>
      </c>
      <c r="Y65" s="85">
        <v>70680</v>
      </c>
      <c r="Z65" s="85">
        <v>70680</v>
      </c>
      <c r="AA65" s="85">
        <f t="shared" si="133"/>
        <v>70680</v>
      </c>
      <c r="AB65" s="85">
        <f t="shared" si="134"/>
        <v>70680</v>
      </c>
      <c r="AC65" s="85">
        <f t="shared" si="135"/>
        <v>35340</v>
      </c>
      <c r="AD65" s="88"/>
      <c r="AE65" s="86"/>
      <c r="AF65" s="86"/>
      <c r="AG65" s="86"/>
      <c r="AH65" s="86"/>
      <c r="AI65" s="86"/>
      <c r="AJ65" s="100">
        <f t="shared" si="136"/>
        <v>0</v>
      </c>
      <c r="AK65" s="100">
        <f t="shared" si="136"/>
        <v>0</v>
      </c>
      <c r="AL65" s="100">
        <f t="shared" si="7"/>
        <v>0</v>
      </c>
      <c r="AM65" s="100">
        <f t="shared" si="7"/>
        <v>0</v>
      </c>
      <c r="AN65" s="100">
        <f t="shared" si="7"/>
        <v>0</v>
      </c>
      <c r="AO65" s="87">
        <f t="shared" si="8"/>
        <v>0</v>
      </c>
      <c r="AP65" s="87">
        <f t="shared" si="137"/>
        <v>0</v>
      </c>
      <c r="AQ65" s="87">
        <f t="shared" si="138"/>
        <v>0</v>
      </c>
      <c r="AR65" s="100">
        <f t="shared" si="139"/>
        <v>0</v>
      </c>
      <c r="AS65" s="87">
        <f t="shared" si="140"/>
        <v>0</v>
      </c>
      <c r="AT65" s="87">
        <f t="shared" si="141"/>
        <v>0</v>
      </c>
      <c r="AU65" s="100">
        <f t="shared" si="12"/>
        <v>0</v>
      </c>
      <c r="AV65" s="100">
        <f t="shared" si="13"/>
        <v>0</v>
      </c>
      <c r="AW65" s="100">
        <f t="shared" si="14"/>
        <v>0</v>
      </c>
      <c r="AX65" s="100">
        <f t="shared" si="15"/>
        <v>0</v>
      </c>
      <c r="AY65" s="100">
        <f t="shared" si="16"/>
        <v>0</v>
      </c>
      <c r="AZ65" s="87">
        <f t="shared" si="17"/>
        <v>0</v>
      </c>
      <c r="BA65" s="87">
        <f t="shared" si="18"/>
        <v>0</v>
      </c>
      <c r="BB65" s="87">
        <f t="shared" si="19"/>
        <v>0</v>
      </c>
      <c r="BC65" s="100">
        <f t="shared" si="20"/>
        <v>0</v>
      </c>
      <c r="BD65" s="87">
        <f t="shared" si="21"/>
        <v>0</v>
      </c>
      <c r="BE65" s="87">
        <f t="shared" si="22"/>
        <v>0</v>
      </c>
    </row>
    <row r="66" spans="2:57" ht="15" customHeight="1">
      <c r="B66" s="269"/>
      <c r="C66" s="84" t="s">
        <v>40</v>
      </c>
      <c r="D66" s="85">
        <v>104</v>
      </c>
      <c r="E66" s="85">
        <v>8</v>
      </c>
      <c r="F66" s="85">
        <v>3976</v>
      </c>
      <c r="G66" s="85">
        <v>7813</v>
      </c>
      <c r="H66" s="85">
        <f t="shared" si="0"/>
        <v>8</v>
      </c>
      <c r="I66" s="85">
        <f t="shared" si="1"/>
        <v>11789</v>
      </c>
      <c r="J66" s="85">
        <v>15904</v>
      </c>
      <c r="K66" s="85">
        <v>31808</v>
      </c>
      <c r="L66" s="85">
        <v>31808</v>
      </c>
      <c r="M66" s="85">
        <v>31252</v>
      </c>
      <c r="N66" s="85">
        <v>62504</v>
      </c>
      <c r="O66" s="85">
        <v>62504</v>
      </c>
      <c r="P66" s="85">
        <f t="shared" si="132"/>
        <v>94312</v>
      </c>
      <c r="Q66" s="85">
        <f t="shared" si="132"/>
        <v>94312</v>
      </c>
      <c r="R66" s="85">
        <f t="shared" si="132"/>
        <v>47156</v>
      </c>
      <c r="S66" s="85">
        <f t="shared" si="3"/>
        <v>24</v>
      </c>
      <c r="T66" s="85">
        <f t="shared" si="4"/>
        <v>35367</v>
      </c>
      <c r="U66" s="85">
        <v>47712</v>
      </c>
      <c r="V66" s="85">
        <v>95424</v>
      </c>
      <c r="W66" s="85">
        <v>95424</v>
      </c>
      <c r="X66" s="85">
        <v>93756</v>
      </c>
      <c r="Y66" s="85">
        <v>187512</v>
      </c>
      <c r="Z66" s="85">
        <v>187512</v>
      </c>
      <c r="AA66" s="85">
        <f t="shared" si="133"/>
        <v>282936</v>
      </c>
      <c r="AB66" s="85">
        <f t="shared" si="134"/>
        <v>282936</v>
      </c>
      <c r="AC66" s="85">
        <f t="shared" si="135"/>
        <v>141468</v>
      </c>
      <c r="AD66" s="88"/>
      <c r="AE66" s="86"/>
      <c r="AF66" s="86"/>
      <c r="AG66" s="86"/>
      <c r="AH66" s="86"/>
      <c r="AI66" s="86"/>
      <c r="AJ66" s="100">
        <f t="shared" si="136"/>
        <v>0</v>
      </c>
      <c r="AK66" s="100">
        <f t="shared" si="136"/>
        <v>0</v>
      </c>
      <c r="AL66" s="100">
        <f t="shared" si="7"/>
        <v>0</v>
      </c>
      <c r="AM66" s="100">
        <f t="shared" si="7"/>
        <v>0</v>
      </c>
      <c r="AN66" s="100">
        <f t="shared" si="7"/>
        <v>0</v>
      </c>
      <c r="AO66" s="87">
        <f t="shared" si="8"/>
        <v>0</v>
      </c>
      <c r="AP66" s="87">
        <f t="shared" si="137"/>
        <v>0</v>
      </c>
      <c r="AQ66" s="87">
        <f t="shared" si="138"/>
        <v>0</v>
      </c>
      <c r="AR66" s="100">
        <f t="shared" si="139"/>
        <v>0</v>
      </c>
      <c r="AS66" s="87">
        <f t="shared" si="140"/>
        <v>0</v>
      </c>
      <c r="AT66" s="87">
        <f t="shared" si="141"/>
        <v>0</v>
      </c>
      <c r="AU66" s="100">
        <f t="shared" si="12"/>
        <v>0</v>
      </c>
      <c r="AV66" s="100">
        <f t="shared" si="13"/>
        <v>0</v>
      </c>
      <c r="AW66" s="100">
        <f t="shared" si="14"/>
        <v>0</v>
      </c>
      <c r="AX66" s="100">
        <f t="shared" si="15"/>
        <v>0</v>
      </c>
      <c r="AY66" s="100">
        <f t="shared" si="16"/>
        <v>0</v>
      </c>
      <c r="AZ66" s="87">
        <f t="shared" si="17"/>
        <v>0</v>
      </c>
      <c r="BA66" s="87">
        <f t="shared" si="18"/>
        <v>0</v>
      </c>
      <c r="BB66" s="87">
        <f t="shared" si="19"/>
        <v>0</v>
      </c>
      <c r="BC66" s="100">
        <f t="shared" si="20"/>
        <v>0</v>
      </c>
      <c r="BD66" s="87">
        <f t="shared" si="21"/>
        <v>0</v>
      </c>
      <c r="BE66" s="87">
        <f t="shared" si="22"/>
        <v>0</v>
      </c>
    </row>
    <row r="67" spans="2:57" ht="15" customHeight="1">
      <c r="B67" s="269"/>
      <c r="C67" s="89" t="s">
        <v>41</v>
      </c>
      <c r="D67" s="92">
        <f t="shared" ref="D67:E67" si="142">SUM(D61:D66)</f>
        <v>1241</v>
      </c>
      <c r="E67" s="92">
        <f t="shared" si="142"/>
        <v>2665</v>
      </c>
      <c r="F67" s="92">
        <f t="shared" ref="F67:K67" si="143">SUM(F61:F66)</f>
        <v>48255</v>
      </c>
      <c r="G67" s="92">
        <f t="shared" si="143"/>
        <v>45112</v>
      </c>
      <c r="H67" s="92">
        <f t="shared" si="143"/>
        <v>2665</v>
      </c>
      <c r="I67" s="92">
        <f t="shared" si="143"/>
        <v>93367</v>
      </c>
      <c r="J67" s="92">
        <f t="shared" si="143"/>
        <v>193020</v>
      </c>
      <c r="K67" s="92">
        <f t="shared" si="143"/>
        <v>386040</v>
      </c>
      <c r="L67" s="92">
        <f t="shared" ref="L67:Y67" si="144">SUM(L61:L66)</f>
        <v>386040</v>
      </c>
      <c r="M67" s="92">
        <f t="shared" si="144"/>
        <v>180448</v>
      </c>
      <c r="N67" s="92">
        <f t="shared" si="144"/>
        <v>360896</v>
      </c>
      <c r="O67" s="92">
        <f t="shared" ref="O67:Q67" si="145">SUM(O61:O66)</f>
        <v>360896</v>
      </c>
      <c r="P67" s="92">
        <f t="shared" si="145"/>
        <v>746936</v>
      </c>
      <c r="Q67" s="92">
        <f t="shared" si="145"/>
        <v>746936</v>
      </c>
      <c r="R67" s="92">
        <f t="shared" ref="R67:V67" si="146">SUM(R61:R66)</f>
        <v>373468</v>
      </c>
      <c r="S67" s="92">
        <f t="shared" si="146"/>
        <v>7995</v>
      </c>
      <c r="T67" s="92">
        <f t="shared" si="146"/>
        <v>280101</v>
      </c>
      <c r="U67" s="92">
        <f t="shared" si="146"/>
        <v>579060</v>
      </c>
      <c r="V67" s="92">
        <f t="shared" si="146"/>
        <v>1158120</v>
      </c>
      <c r="W67" s="92">
        <f t="shared" si="144"/>
        <v>1158120</v>
      </c>
      <c r="X67" s="92">
        <f t="shared" si="144"/>
        <v>541344</v>
      </c>
      <c r="Y67" s="92">
        <f t="shared" si="144"/>
        <v>1082688</v>
      </c>
      <c r="Z67" s="92">
        <f t="shared" ref="Z67:AC67" si="147">SUM(Z61:Z66)</f>
        <v>1082688</v>
      </c>
      <c r="AA67" s="92">
        <f t="shared" si="147"/>
        <v>2240808</v>
      </c>
      <c r="AB67" s="92">
        <f t="shared" si="147"/>
        <v>2240808</v>
      </c>
      <c r="AC67" s="92">
        <f t="shared" si="147"/>
        <v>1120404</v>
      </c>
      <c r="AD67" s="95"/>
      <c r="AE67" s="91"/>
      <c r="AF67" s="91"/>
      <c r="AG67" s="91"/>
      <c r="AH67" s="91"/>
      <c r="AI67" s="91"/>
      <c r="AJ67" s="102">
        <f t="shared" ref="AJ67:AS67" si="148">SUM(AJ61:AJ66)</f>
        <v>0</v>
      </c>
      <c r="AK67" s="102">
        <f t="shared" si="148"/>
        <v>0</v>
      </c>
      <c r="AL67" s="102">
        <f t="shared" si="148"/>
        <v>0</v>
      </c>
      <c r="AM67" s="102">
        <f t="shared" si="148"/>
        <v>0</v>
      </c>
      <c r="AN67" s="102">
        <f t="shared" si="148"/>
        <v>0</v>
      </c>
      <c r="AO67" s="95">
        <f t="shared" si="148"/>
        <v>0</v>
      </c>
      <c r="AP67" s="95">
        <f t="shared" si="148"/>
        <v>0</v>
      </c>
      <c r="AQ67" s="95">
        <f t="shared" si="148"/>
        <v>0</v>
      </c>
      <c r="AR67" s="95">
        <f t="shared" si="148"/>
        <v>0</v>
      </c>
      <c r="AS67" s="95">
        <f t="shared" si="148"/>
        <v>0</v>
      </c>
      <c r="AT67" s="95">
        <f t="shared" ref="AT67:BE67" si="149">SUM(AT61:AT66)</f>
        <v>0</v>
      </c>
      <c r="AU67" s="102">
        <f t="shared" si="149"/>
        <v>0</v>
      </c>
      <c r="AV67" s="102">
        <f t="shared" si="149"/>
        <v>0</v>
      </c>
      <c r="AW67" s="102">
        <f t="shared" si="149"/>
        <v>0</v>
      </c>
      <c r="AX67" s="102">
        <f t="shared" si="149"/>
        <v>0</v>
      </c>
      <c r="AY67" s="102">
        <f t="shared" si="149"/>
        <v>0</v>
      </c>
      <c r="AZ67" s="95">
        <f t="shared" si="149"/>
        <v>0</v>
      </c>
      <c r="BA67" s="95">
        <f t="shared" si="149"/>
        <v>0</v>
      </c>
      <c r="BB67" s="95">
        <f t="shared" si="149"/>
        <v>0</v>
      </c>
      <c r="BC67" s="95">
        <f t="shared" si="149"/>
        <v>0</v>
      </c>
      <c r="BD67" s="95">
        <f t="shared" si="149"/>
        <v>0</v>
      </c>
      <c r="BE67" s="95">
        <f t="shared" si="149"/>
        <v>0</v>
      </c>
    </row>
    <row r="68" spans="2:57" ht="15" customHeight="1">
      <c r="B68" s="269">
        <v>8</v>
      </c>
      <c r="C68" s="84" t="s">
        <v>42</v>
      </c>
      <c r="D68" s="85">
        <v>134</v>
      </c>
      <c r="E68" s="85">
        <v>0</v>
      </c>
      <c r="F68" s="85"/>
      <c r="G68" s="85">
        <v>2298</v>
      </c>
      <c r="H68" s="85">
        <f t="shared" si="0"/>
        <v>0</v>
      </c>
      <c r="I68" s="85">
        <f t="shared" si="1"/>
        <v>2298</v>
      </c>
      <c r="J68" s="85">
        <v>0</v>
      </c>
      <c r="K68" s="85">
        <v>0</v>
      </c>
      <c r="L68" s="85">
        <v>0</v>
      </c>
      <c r="M68" s="85">
        <v>9192</v>
      </c>
      <c r="N68" s="85">
        <v>18384</v>
      </c>
      <c r="O68" s="85">
        <v>18384</v>
      </c>
      <c r="P68" s="85">
        <f t="shared" ref="P68:R71" si="150">+SUM($F68:$G68)*P$29</f>
        <v>18384</v>
      </c>
      <c r="Q68" s="85">
        <f t="shared" si="150"/>
        <v>18384</v>
      </c>
      <c r="R68" s="85">
        <f t="shared" si="150"/>
        <v>9192</v>
      </c>
      <c r="S68" s="85">
        <f t="shared" si="3"/>
        <v>0</v>
      </c>
      <c r="T68" s="85">
        <f t="shared" si="4"/>
        <v>6894</v>
      </c>
      <c r="U68" s="85">
        <v>0</v>
      </c>
      <c r="V68" s="85">
        <v>0</v>
      </c>
      <c r="W68" s="85">
        <v>0</v>
      </c>
      <c r="X68" s="85">
        <v>27576</v>
      </c>
      <c r="Y68" s="85">
        <v>55152</v>
      </c>
      <c r="Z68" s="85">
        <v>55152</v>
      </c>
      <c r="AA68" s="85">
        <f t="shared" ref="AA68:AA71" si="151">+P68*$D$23</f>
        <v>55152</v>
      </c>
      <c r="AB68" s="85">
        <f t="shared" ref="AB68:AB71" si="152">+Q68*$D$23</f>
        <v>55152</v>
      </c>
      <c r="AC68" s="85">
        <f t="shared" ref="AC68:AC71" si="153">+R68*$D$23</f>
        <v>27576</v>
      </c>
      <c r="AD68" s="88"/>
      <c r="AE68" s="86"/>
      <c r="AF68" s="86"/>
      <c r="AG68" s="86"/>
      <c r="AH68" s="86"/>
      <c r="AI68" s="86"/>
      <c r="AJ68" s="100">
        <f t="shared" ref="AJ68:AK71" si="154">+ROUND(AE68*(1+$AD68),0)*H68</f>
        <v>0</v>
      </c>
      <c r="AK68" s="100">
        <f t="shared" si="154"/>
        <v>0</v>
      </c>
      <c r="AL68" s="100">
        <f t="shared" si="7"/>
        <v>0</v>
      </c>
      <c r="AM68" s="100">
        <f t="shared" si="7"/>
        <v>0</v>
      </c>
      <c r="AN68" s="100">
        <f t="shared" si="7"/>
        <v>0</v>
      </c>
      <c r="AO68" s="87">
        <f t="shared" si="8"/>
        <v>0</v>
      </c>
      <c r="AP68" s="87">
        <f t="shared" ref="AP68:AP71" si="155">+$AH68*N68</f>
        <v>0</v>
      </c>
      <c r="AQ68" s="87">
        <f t="shared" ref="AQ68:AQ71" si="156">+$AH68*O68</f>
        <v>0</v>
      </c>
      <c r="AR68" s="100">
        <f t="shared" ref="AR68:AR71" si="157">+ROUND($AI68*(1+$AD68),0)*P68</f>
        <v>0</v>
      </c>
      <c r="AS68" s="87">
        <f t="shared" ref="AS68:AS71" si="158">+ROUND($AI68*(1+$AD68),0)*Q68</f>
        <v>0</v>
      </c>
      <c r="AT68" s="87">
        <f t="shared" ref="AT68:AT71" si="159">+ROUND($AI68*(1+$AD68),0)*R68</f>
        <v>0</v>
      </c>
      <c r="AU68" s="100">
        <f t="shared" si="12"/>
        <v>0</v>
      </c>
      <c r="AV68" s="100">
        <f t="shared" si="13"/>
        <v>0</v>
      </c>
      <c r="AW68" s="100">
        <f t="shared" si="14"/>
        <v>0</v>
      </c>
      <c r="AX68" s="100">
        <f t="shared" si="15"/>
        <v>0</v>
      </c>
      <c r="AY68" s="100">
        <f t="shared" si="16"/>
        <v>0</v>
      </c>
      <c r="AZ68" s="87">
        <f t="shared" si="17"/>
        <v>0</v>
      </c>
      <c r="BA68" s="87">
        <f t="shared" si="18"/>
        <v>0</v>
      </c>
      <c r="BB68" s="87">
        <f t="shared" si="19"/>
        <v>0</v>
      </c>
      <c r="BC68" s="100">
        <f t="shared" si="20"/>
        <v>0</v>
      </c>
      <c r="BD68" s="87">
        <f t="shared" si="21"/>
        <v>0</v>
      </c>
      <c r="BE68" s="87">
        <f t="shared" si="22"/>
        <v>0</v>
      </c>
    </row>
    <row r="69" spans="2:57" ht="15" customHeight="1">
      <c r="B69" s="269"/>
      <c r="C69" s="84" t="s">
        <v>43</v>
      </c>
      <c r="D69" s="85">
        <v>53</v>
      </c>
      <c r="E69" s="85">
        <v>31</v>
      </c>
      <c r="F69" s="85"/>
      <c r="G69" s="85">
        <v>1444</v>
      </c>
      <c r="H69" s="85">
        <f t="shared" si="0"/>
        <v>31</v>
      </c>
      <c r="I69" s="85">
        <f t="shared" si="1"/>
        <v>1444</v>
      </c>
      <c r="J69" s="85">
        <v>0</v>
      </c>
      <c r="K69" s="85">
        <v>0</v>
      </c>
      <c r="L69" s="85">
        <v>0</v>
      </c>
      <c r="M69" s="85">
        <v>5776</v>
      </c>
      <c r="N69" s="85">
        <v>11552</v>
      </c>
      <c r="O69" s="85">
        <v>11552</v>
      </c>
      <c r="P69" s="85">
        <f t="shared" si="150"/>
        <v>11552</v>
      </c>
      <c r="Q69" s="85">
        <f t="shared" si="150"/>
        <v>11552</v>
      </c>
      <c r="R69" s="85">
        <f t="shared" si="150"/>
        <v>5776</v>
      </c>
      <c r="S69" s="85">
        <f t="shared" si="3"/>
        <v>93</v>
      </c>
      <c r="T69" s="85">
        <f t="shared" si="4"/>
        <v>4332</v>
      </c>
      <c r="U69" s="85">
        <v>0</v>
      </c>
      <c r="V69" s="85">
        <v>0</v>
      </c>
      <c r="W69" s="85">
        <v>0</v>
      </c>
      <c r="X69" s="85">
        <v>17328</v>
      </c>
      <c r="Y69" s="85">
        <v>34656</v>
      </c>
      <c r="Z69" s="85">
        <v>34656</v>
      </c>
      <c r="AA69" s="85">
        <f t="shared" si="151"/>
        <v>34656</v>
      </c>
      <c r="AB69" s="85">
        <f t="shared" si="152"/>
        <v>34656</v>
      </c>
      <c r="AC69" s="85">
        <f t="shared" si="153"/>
        <v>17328</v>
      </c>
      <c r="AD69" s="88"/>
      <c r="AE69" s="86"/>
      <c r="AF69" s="86"/>
      <c r="AG69" s="86"/>
      <c r="AH69" s="86"/>
      <c r="AI69" s="86"/>
      <c r="AJ69" s="100">
        <f t="shared" si="154"/>
        <v>0</v>
      </c>
      <c r="AK69" s="100">
        <f t="shared" si="154"/>
        <v>0</v>
      </c>
      <c r="AL69" s="100">
        <f t="shared" si="7"/>
        <v>0</v>
      </c>
      <c r="AM69" s="100">
        <f t="shared" si="7"/>
        <v>0</v>
      </c>
      <c r="AN69" s="100">
        <f t="shared" si="7"/>
        <v>0</v>
      </c>
      <c r="AO69" s="87">
        <f t="shared" si="8"/>
        <v>0</v>
      </c>
      <c r="AP69" s="87">
        <f t="shared" si="155"/>
        <v>0</v>
      </c>
      <c r="AQ69" s="87">
        <f t="shared" si="156"/>
        <v>0</v>
      </c>
      <c r="AR69" s="100">
        <f t="shared" si="157"/>
        <v>0</v>
      </c>
      <c r="AS69" s="87">
        <f t="shared" si="158"/>
        <v>0</v>
      </c>
      <c r="AT69" s="87">
        <f t="shared" si="159"/>
        <v>0</v>
      </c>
      <c r="AU69" s="100">
        <f t="shared" si="12"/>
        <v>0</v>
      </c>
      <c r="AV69" s="100">
        <f t="shared" si="13"/>
        <v>0</v>
      </c>
      <c r="AW69" s="100">
        <f t="shared" si="14"/>
        <v>0</v>
      </c>
      <c r="AX69" s="100">
        <f t="shared" si="15"/>
        <v>0</v>
      </c>
      <c r="AY69" s="100">
        <f t="shared" si="16"/>
        <v>0</v>
      </c>
      <c r="AZ69" s="87">
        <f t="shared" si="17"/>
        <v>0</v>
      </c>
      <c r="BA69" s="87">
        <f t="shared" si="18"/>
        <v>0</v>
      </c>
      <c r="BB69" s="87">
        <f t="shared" si="19"/>
        <v>0</v>
      </c>
      <c r="BC69" s="100">
        <f t="shared" si="20"/>
        <v>0</v>
      </c>
      <c r="BD69" s="87">
        <f t="shared" si="21"/>
        <v>0</v>
      </c>
      <c r="BE69" s="87">
        <f t="shared" si="22"/>
        <v>0</v>
      </c>
    </row>
    <row r="70" spans="2:57" ht="15" customHeight="1">
      <c r="B70" s="269"/>
      <c r="C70" s="84" t="s">
        <v>44</v>
      </c>
      <c r="D70" s="85">
        <v>18</v>
      </c>
      <c r="E70" s="85">
        <v>0</v>
      </c>
      <c r="F70" s="85"/>
      <c r="G70" s="85">
        <v>902</v>
      </c>
      <c r="H70" s="85">
        <f t="shared" si="0"/>
        <v>0</v>
      </c>
      <c r="I70" s="85">
        <f t="shared" si="1"/>
        <v>902</v>
      </c>
      <c r="J70" s="85">
        <v>0</v>
      </c>
      <c r="K70" s="85">
        <v>0</v>
      </c>
      <c r="L70" s="85">
        <v>0</v>
      </c>
      <c r="M70" s="85">
        <v>3608</v>
      </c>
      <c r="N70" s="85">
        <v>7216</v>
      </c>
      <c r="O70" s="85">
        <v>7216</v>
      </c>
      <c r="P70" s="85">
        <f t="shared" si="150"/>
        <v>7216</v>
      </c>
      <c r="Q70" s="85">
        <f t="shared" si="150"/>
        <v>7216</v>
      </c>
      <c r="R70" s="85">
        <f t="shared" si="150"/>
        <v>3608</v>
      </c>
      <c r="S70" s="85">
        <f t="shared" si="3"/>
        <v>0</v>
      </c>
      <c r="T70" s="85">
        <f t="shared" si="4"/>
        <v>2706</v>
      </c>
      <c r="U70" s="85">
        <v>0</v>
      </c>
      <c r="V70" s="85">
        <v>0</v>
      </c>
      <c r="W70" s="85">
        <v>0</v>
      </c>
      <c r="X70" s="85">
        <v>10824</v>
      </c>
      <c r="Y70" s="85">
        <v>21648</v>
      </c>
      <c r="Z70" s="85">
        <v>21648</v>
      </c>
      <c r="AA70" s="85">
        <f t="shared" si="151"/>
        <v>21648</v>
      </c>
      <c r="AB70" s="85">
        <f t="shared" si="152"/>
        <v>21648</v>
      </c>
      <c r="AC70" s="85">
        <f t="shared" si="153"/>
        <v>10824</v>
      </c>
      <c r="AD70" s="88"/>
      <c r="AE70" s="86"/>
      <c r="AF70" s="86"/>
      <c r="AG70" s="86"/>
      <c r="AH70" s="86"/>
      <c r="AI70" s="86"/>
      <c r="AJ70" s="100">
        <f t="shared" si="154"/>
        <v>0</v>
      </c>
      <c r="AK70" s="100">
        <f t="shared" si="154"/>
        <v>0</v>
      </c>
      <c r="AL70" s="100">
        <f t="shared" si="7"/>
        <v>0</v>
      </c>
      <c r="AM70" s="100">
        <f t="shared" si="7"/>
        <v>0</v>
      </c>
      <c r="AN70" s="100">
        <f t="shared" si="7"/>
        <v>0</v>
      </c>
      <c r="AO70" s="87">
        <f t="shared" si="8"/>
        <v>0</v>
      </c>
      <c r="AP70" s="87">
        <f t="shared" si="155"/>
        <v>0</v>
      </c>
      <c r="AQ70" s="87">
        <f t="shared" si="156"/>
        <v>0</v>
      </c>
      <c r="AR70" s="100">
        <f t="shared" si="157"/>
        <v>0</v>
      </c>
      <c r="AS70" s="87">
        <f t="shared" si="158"/>
        <v>0</v>
      </c>
      <c r="AT70" s="87">
        <f t="shared" si="159"/>
        <v>0</v>
      </c>
      <c r="AU70" s="100">
        <f t="shared" si="12"/>
        <v>0</v>
      </c>
      <c r="AV70" s="100">
        <f t="shared" si="13"/>
        <v>0</v>
      </c>
      <c r="AW70" s="100">
        <f t="shared" si="14"/>
        <v>0</v>
      </c>
      <c r="AX70" s="100">
        <f t="shared" si="15"/>
        <v>0</v>
      </c>
      <c r="AY70" s="100">
        <f t="shared" si="16"/>
        <v>0</v>
      </c>
      <c r="AZ70" s="87">
        <f t="shared" si="17"/>
        <v>0</v>
      </c>
      <c r="BA70" s="87">
        <f t="shared" si="18"/>
        <v>0</v>
      </c>
      <c r="BB70" s="87">
        <f t="shared" si="19"/>
        <v>0</v>
      </c>
      <c r="BC70" s="100">
        <f t="shared" si="20"/>
        <v>0</v>
      </c>
      <c r="BD70" s="87">
        <f t="shared" si="21"/>
        <v>0</v>
      </c>
      <c r="BE70" s="87">
        <f t="shared" si="22"/>
        <v>0</v>
      </c>
    </row>
    <row r="71" spans="2:57" ht="15" customHeight="1">
      <c r="B71" s="269"/>
      <c r="C71" s="84" t="s">
        <v>45</v>
      </c>
      <c r="D71" s="85">
        <v>132</v>
      </c>
      <c r="E71" s="85">
        <v>0</v>
      </c>
      <c r="F71" s="85"/>
      <c r="G71" s="85">
        <v>2989</v>
      </c>
      <c r="H71" s="85">
        <f t="shared" si="0"/>
        <v>0</v>
      </c>
      <c r="I71" s="85">
        <f t="shared" si="1"/>
        <v>2989</v>
      </c>
      <c r="J71" s="85">
        <v>0</v>
      </c>
      <c r="K71" s="85">
        <v>0</v>
      </c>
      <c r="L71" s="85">
        <v>0</v>
      </c>
      <c r="M71" s="85">
        <v>11956</v>
      </c>
      <c r="N71" s="85">
        <v>23912</v>
      </c>
      <c r="O71" s="85">
        <v>23912</v>
      </c>
      <c r="P71" s="85">
        <f t="shared" si="150"/>
        <v>23912</v>
      </c>
      <c r="Q71" s="85">
        <f t="shared" si="150"/>
        <v>23912</v>
      </c>
      <c r="R71" s="85">
        <f t="shared" si="150"/>
        <v>11956</v>
      </c>
      <c r="S71" s="85">
        <f t="shared" si="3"/>
        <v>0</v>
      </c>
      <c r="T71" s="85">
        <f t="shared" si="4"/>
        <v>8967</v>
      </c>
      <c r="U71" s="85">
        <v>0</v>
      </c>
      <c r="V71" s="85">
        <v>0</v>
      </c>
      <c r="W71" s="85">
        <v>0</v>
      </c>
      <c r="X71" s="85">
        <v>35868</v>
      </c>
      <c r="Y71" s="85">
        <v>71736</v>
      </c>
      <c r="Z71" s="85">
        <v>71736</v>
      </c>
      <c r="AA71" s="85">
        <f t="shared" si="151"/>
        <v>71736</v>
      </c>
      <c r="AB71" s="85">
        <f t="shared" si="152"/>
        <v>71736</v>
      </c>
      <c r="AC71" s="85">
        <f t="shared" si="153"/>
        <v>35868</v>
      </c>
      <c r="AD71" s="88"/>
      <c r="AE71" s="86"/>
      <c r="AF71" s="86"/>
      <c r="AG71" s="86"/>
      <c r="AH71" s="86"/>
      <c r="AI71" s="86"/>
      <c r="AJ71" s="100">
        <f t="shared" si="154"/>
        <v>0</v>
      </c>
      <c r="AK71" s="100">
        <f t="shared" si="154"/>
        <v>0</v>
      </c>
      <c r="AL71" s="100">
        <f t="shared" si="7"/>
        <v>0</v>
      </c>
      <c r="AM71" s="100">
        <f t="shared" si="7"/>
        <v>0</v>
      </c>
      <c r="AN71" s="100">
        <f t="shared" si="7"/>
        <v>0</v>
      </c>
      <c r="AO71" s="87">
        <f t="shared" si="8"/>
        <v>0</v>
      </c>
      <c r="AP71" s="87">
        <f t="shared" si="155"/>
        <v>0</v>
      </c>
      <c r="AQ71" s="87">
        <f t="shared" si="156"/>
        <v>0</v>
      </c>
      <c r="AR71" s="100">
        <f t="shared" si="157"/>
        <v>0</v>
      </c>
      <c r="AS71" s="87">
        <f t="shared" si="158"/>
        <v>0</v>
      </c>
      <c r="AT71" s="87">
        <f t="shared" si="159"/>
        <v>0</v>
      </c>
      <c r="AU71" s="100">
        <f t="shared" si="12"/>
        <v>0</v>
      </c>
      <c r="AV71" s="100">
        <f t="shared" si="13"/>
        <v>0</v>
      </c>
      <c r="AW71" s="100">
        <f t="shared" si="14"/>
        <v>0</v>
      </c>
      <c r="AX71" s="100">
        <f t="shared" si="15"/>
        <v>0</v>
      </c>
      <c r="AY71" s="100">
        <f t="shared" si="16"/>
        <v>0</v>
      </c>
      <c r="AZ71" s="87">
        <f t="shared" si="17"/>
        <v>0</v>
      </c>
      <c r="BA71" s="87">
        <f t="shared" si="18"/>
        <v>0</v>
      </c>
      <c r="BB71" s="87">
        <f t="shared" si="19"/>
        <v>0</v>
      </c>
      <c r="BC71" s="100">
        <f t="shared" si="20"/>
        <v>0</v>
      </c>
      <c r="BD71" s="87">
        <f t="shared" si="21"/>
        <v>0</v>
      </c>
      <c r="BE71" s="87">
        <f t="shared" si="22"/>
        <v>0</v>
      </c>
    </row>
    <row r="72" spans="2:57" ht="15" customHeight="1">
      <c r="B72" s="269"/>
      <c r="C72" s="89" t="s">
        <v>46</v>
      </c>
      <c r="D72" s="90">
        <f t="shared" ref="D72" si="160">SUM(D68:D71)</f>
        <v>337</v>
      </c>
      <c r="E72" s="90">
        <f t="shared" ref="E72" si="161">SUM(E68:E71)</f>
        <v>31</v>
      </c>
      <c r="F72" s="90">
        <f t="shared" ref="F72" si="162">SUM(F68:F71)</f>
        <v>0</v>
      </c>
      <c r="G72" s="90">
        <f t="shared" ref="G72" si="163">SUM(G68:G71)</f>
        <v>7633</v>
      </c>
      <c r="H72" s="90">
        <f t="shared" ref="H72" si="164">SUM(H68:H71)</f>
        <v>31</v>
      </c>
      <c r="I72" s="90">
        <f t="shared" ref="I72" si="165">SUM(I68:I71)</f>
        <v>7633</v>
      </c>
      <c r="J72" s="90">
        <f t="shared" ref="J72" si="166">SUM(J68:J71)</f>
        <v>0</v>
      </c>
      <c r="K72" s="90">
        <f t="shared" ref="K72" si="167">SUM(K68:K71)</f>
        <v>0</v>
      </c>
      <c r="L72" s="90">
        <f t="shared" ref="L72" si="168">SUM(L68:L71)</f>
        <v>0</v>
      </c>
      <c r="M72" s="90">
        <f t="shared" ref="M72:W72" si="169">SUM(M68:M71)</f>
        <v>30532</v>
      </c>
      <c r="N72" s="90">
        <f t="shared" si="169"/>
        <v>61064</v>
      </c>
      <c r="O72" s="90">
        <f t="shared" ref="O72:Q72" si="170">SUM(O68:O71)</f>
        <v>61064</v>
      </c>
      <c r="P72" s="90">
        <f t="shared" si="170"/>
        <v>61064</v>
      </c>
      <c r="Q72" s="90">
        <f t="shared" si="170"/>
        <v>61064</v>
      </c>
      <c r="R72" s="90">
        <f t="shared" ref="R72:V72" si="171">SUM(R68:R71)</f>
        <v>30532</v>
      </c>
      <c r="S72" s="90">
        <f t="shared" si="171"/>
        <v>93</v>
      </c>
      <c r="T72" s="90">
        <f t="shared" si="171"/>
        <v>22899</v>
      </c>
      <c r="U72" s="90">
        <f t="shared" si="171"/>
        <v>0</v>
      </c>
      <c r="V72" s="90">
        <f t="shared" si="171"/>
        <v>0</v>
      </c>
      <c r="W72" s="90">
        <f t="shared" si="169"/>
        <v>0</v>
      </c>
      <c r="X72" s="90">
        <f t="shared" ref="X72:Y72" si="172">SUM(X68:X71)</f>
        <v>91596</v>
      </c>
      <c r="Y72" s="90">
        <f t="shared" si="172"/>
        <v>183192</v>
      </c>
      <c r="Z72" s="90">
        <f t="shared" ref="Z72:AC72" si="173">SUM(Z68:Z71)</f>
        <v>183192</v>
      </c>
      <c r="AA72" s="90">
        <f t="shared" si="173"/>
        <v>183192</v>
      </c>
      <c r="AB72" s="90">
        <f t="shared" si="173"/>
        <v>183192</v>
      </c>
      <c r="AC72" s="90">
        <f t="shared" si="173"/>
        <v>91596</v>
      </c>
      <c r="AD72" s="95"/>
      <c r="AE72" s="93"/>
      <c r="AF72" s="93"/>
      <c r="AG72" s="93"/>
      <c r="AH72" s="93"/>
      <c r="AI72" s="93"/>
      <c r="AJ72" s="103">
        <f t="shared" ref="AJ72:AS72" si="174">SUM(AJ68:AJ71)</f>
        <v>0</v>
      </c>
      <c r="AK72" s="103">
        <f t="shared" si="174"/>
        <v>0</v>
      </c>
      <c r="AL72" s="103">
        <f t="shared" si="174"/>
        <v>0</v>
      </c>
      <c r="AM72" s="103">
        <f t="shared" si="174"/>
        <v>0</v>
      </c>
      <c r="AN72" s="103">
        <f t="shared" si="174"/>
        <v>0</v>
      </c>
      <c r="AO72" s="95">
        <f t="shared" si="174"/>
        <v>0</v>
      </c>
      <c r="AP72" s="95">
        <f t="shared" si="174"/>
        <v>0</v>
      </c>
      <c r="AQ72" s="95">
        <f t="shared" si="174"/>
        <v>0</v>
      </c>
      <c r="AR72" s="95">
        <f t="shared" si="174"/>
        <v>0</v>
      </c>
      <c r="AS72" s="95">
        <f t="shared" si="174"/>
        <v>0</v>
      </c>
      <c r="AT72" s="95">
        <f t="shared" ref="AT72:BE72" si="175">SUM(AT68:AT71)</f>
        <v>0</v>
      </c>
      <c r="AU72" s="103">
        <f t="shared" si="175"/>
        <v>0</v>
      </c>
      <c r="AV72" s="103">
        <f t="shared" si="175"/>
        <v>0</v>
      </c>
      <c r="AW72" s="103">
        <f t="shared" si="175"/>
        <v>0</v>
      </c>
      <c r="AX72" s="103">
        <f t="shared" si="175"/>
        <v>0</v>
      </c>
      <c r="AY72" s="103">
        <f t="shared" si="175"/>
        <v>0</v>
      </c>
      <c r="AZ72" s="95">
        <f t="shared" si="175"/>
        <v>0</v>
      </c>
      <c r="BA72" s="95">
        <f t="shared" si="175"/>
        <v>0</v>
      </c>
      <c r="BB72" s="95">
        <f t="shared" si="175"/>
        <v>0</v>
      </c>
      <c r="BC72" s="95">
        <f t="shared" si="175"/>
        <v>0</v>
      </c>
      <c r="BD72" s="95">
        <f t="shared" si="175"/>
        <v>0</v>
      </c>
      <c r="BE72" s="95">
        <f t="shared" si="175"/>
        <v>0</v>
      </c>
    </row>
    <row r="73" spans="2:57" ht="15" customHeight="1">
      <c r="B73" s="64"/>
      <c r="C73" s="89" t="s">
        <v>47</v>
      </c>
      <c r="D73" s="92">
        <f t="shared" ref="D73:Y73" si="176">+D72+D67+D60+D56+D51+D43+D36+D40</f>
        <v>10537</v>
      </c>
      <c r="E73" s="92">
        <f t="shared" si="176"/>
        <v>17979</v>
      </c>
      <c r="F73" s="92">
        <f t="shared" ref="F73:M73" si="177">+F72+F67+F60+F56+F51+F43+F36+F40</f>
        <v>222887</v>
      </c>
      <c r="G73" s="92">
        <f t="shared" si="177"/>
        <v>354291</v>
      </c>
      <c r="H73" s="92">
        <f t="shared" si="177"/>
        <v>17979</v>
      </c>
      <c r="I73" s="92">
        <f t="shared" si="177"/>
        <v>577178</v>
      </c>
      <c r="J73" s="92">
        <f t="shared" si="177"/>
        <v>891548</v>
      </c>
      <c r="K73" s="92">
        <f t="shared" si="177"/>
        <v>1783096</v>
      </c>
      <c r="L73" s="92">
        <f t="shared" si="177"/>
        <v>1783096</v>
      </c>
      <c r="M73" s="92">
        <f t="shared" si="177"/>
        <v>1417164</v>
      </c>
      <c r="N73" s="92">
        <f t="shared" si="176"/>
        <v>2834328</v>
      </c>
      <c r="O73" s="92">
        <f t="shared" ref="O73:Q73" si="178">+O72+O67+O60+O56+O51+O43+O36+O40</f>
        <v>2834328</v>
      </c>
      <c r="P73" s="92">
        <f t="shared" si="178"/>
        <v>4617424</v>
      </c>
      <c r="Q73" s="92">
        <f t="shared" si="178"/>
        <v>4617424</v>
      </c>
      <c r="R73" s="92">
        <f t="shared" ref="R73:U73" si="179">+R72+R67+R60+R56+R51+R43+R36+R40</f>
        <v>2308712</v>
      </c>
      <c r="S73" s="92">
        <f t="shared" si="179"/>
        <v>53937</v>
      </c>
      <c r="T73" s="92">
        <f t="shared" si="179"/>
        <v>1731534</v>
      </c>
      <c r="U73" s="92">
        <f t="shared" si="179"/>
        <v>2674644</v>
      </c>
      <c r="V73" s="92">
        <f t="shared" si="176"/>
        <v>5349288</v>
      </c>
      <c r="W73" s="92">
        <f t="shared" si="176"/>
        <v>5349288</v>
      </c>
      <c r="X73" s="92">
        <f t="shared" si="176"/>
        <v>4251492</v>
      </c>
      <c r="Y73" s="92">
        <f t="shared" si="176"/>
        <v>8502984</v>
      </c>
      <c r="Z73" s="92">
        <f t="shared" ref="Z73:AC73" si="180">+Z72+Z67+Z60+Z56+Z51+Z43+Z36+Z40</f>
        <v>8502984</v>
      </c>
      <c r="AA73" s="92">
        <f t="shared" si="180"/>
        <v>13852272</v>
      </c>
      <c r="AB73" s="92">
        <f t="shared" si="180"/>
        <v>13852272</v>
      </c>
      <c r="AC73" s="92">
        <f t="shared" si="180"/>
        <v>6926136</v>
      </c>
      <c r="AD73" s="95"/>
      <c r="AE73" s="93"/>
      <c r="AF73" s="93"/>
      <c r="AG73" s="93"/>
      <c r="AH73" s="93"/>
      <c r="AI73" s="93"/>
      <c r="AJ73" s="103">
        <f>+AJ72+AJ67+AJ60+AJ56+AJ51+AJ43+AJ36+AJ40</f>
        <v>0</v>
      </c>
      <c r="AK73" s="103">
        <f t="shared" ref="AK73:AT73" si="181">+AK72+AK67+AK60+AK56+AK51+AK43+AK36+AK40</f>
        <v>0</v>
      </c>
      <c r="AL73" s="103">
        <f t="shared" si="181"/>
        <v>0</v>
      </c>
      <c r="AM73" s="103">
        <f t="shared" si="181"/>
        <v>0</v>
      </c>
      <c r="AN73" s="103">
        <f t="shared" si="181"/>
        <v>0</v>
      </c>
      <c r="AO73" s="95">
        <f t="shared" si="181"/>
        <v>0</v>
      </c>
      <c r="AP73" s="95">
        <f t="shared" si="181"/>
        <v>0</v>
      </c>
      <c r="AQ73" s="95">
        <f t="shared" si="181"/>
        <v>0</v>
      </c>
      <c r="AR73" s="95">
        <f t="shared" si="181"/>
        <v>0</v>
      </c>
      <c r="AS73" s="95">
        <f t="shared" si="181"/>
        <v>0</v>
      </c>
      <c r="AT73" s="95">
        <f t="shared" si="181"/>
        <v>0</v>
      </c>
      <c r="AU73" s="103">
        <f>+AU72+AU67+AU60+AU56+AU51+AU43+AU36+AU40</f>
        <v>0</v>
      </c>
      <c r="AV73" s="103">
        <f t="shared" ref="AV73" si="182">+AV72+AV67+AV60+AV56+AV51+AV43+AV36+AV40</f>
        <v>0</v>
      </c>
      <c r="AW73" s="103">
        <f t="shared" ref="AW73" si="183">+AW72+AW67+AW60+AW56+AW51+AW43+AW36+AW40</f>
        <v>0</v>
      </c>
      <c r="AX73" s="103">
        <f t="shared" ref="AX73" si="184">+AX72+AX67+AX60+AX56+AX51+AX43+AX36+AX40</f>
        <v>0</v>
      </c>
      <c r="AY73" s="103">
        <f t="shared" ref="AY73" si="185">+AY72+AY67+AY60+AY56+AY51+AY43+AY36+AY40</f>
        <v>0</v>
      </c>
      <c r="AZ73" s="95">
        <f t="shared" ref="AZ73" si="186">+AZ72+AZ67+AZ60+AZ56+AZ51+AZ43+AZ36+AZ40</f>
        <v>0</v>
      </c>
      <c r="BA73" s="95">
        <f t="shared" ref="BA73" si="187">+BA72+BA67+BA60+BA56+BA51+BA43+BA36+BA40</f>
        <v>0</v>
      </c>
      <c r="BB73" s="95">
        <f t="shared" ref="BB73" si="188">+BB72+BB67+BB60+BB56+BB51+BB43+BB36+BB40</f>
        <v>0</v>
      </c>
      <c r="BC73" s="95">
        <f t="shared" ref="BC73" si="189">+BC72+BC67+BC60+BC56+BC51+BC43+BC36+BC40</f>
        <v>0</v>
      </c>
      <c r="BD73" s="95">
        <f t="shared" ref="BD73" si="190">+BD72+BD67+BD60+BD56+BD51+BD43+BD36+BD40</f>
        <v>0</v>
      </c>
      <c r="BE73" s="95">
        <f t="shared" ref="BE73" si="191">+BE72+BE67+BE60+BE56+BE51+BE43+BE36+BE40</f>
        <v>0</v>
      </c>
    </row>
    <row r="74" spans="2:57" ht="5.25" customHeight="1"/>
    <row r="75" spans="2:57" ht="13.2">
      <c r="B75" s="262" t="s">
        <v>48</v>
      </c>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4"/>
      <c r="AA75" s="97"/>
      <c r="AB75" s="97"/>
      <c r="AC75" s="97"/>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row>
    <row r="76" spans="2:57" ht="18" customHeight="1">
      <c r="B76" s="296" t="s">
        <v>49</v>
      </c>
      <c r="C76" s="297"/>
      <c r="D76" s="297"/>
      <c r="E76" s="297"/>
      <c r="F76" s="297"/>
      <c r="G76" s="297"/>
      <c r="H76" s="297"/>
      <c r="I76" s="297"/>
      <c r="J76" s="297"/>
      <c r="K76" s="297"/>
      <c r="L76" s="297"/>
      <c r="M76" s="297"/>
      <c r="N76" s="297"/>
      <c r="O76" s="297"/>
      <c r="P76" s="297"/>
      <c r="Q76" s="297"/>
      <c r="R76" s="297"/>
      <c r="S76" s="297"/>
      <c r="T76" s="297"/>
      <c r="U76" s="297"/>
      <c r="V76" s="297"/>
      <c r="W76" s="297"/>
      <c r="X76" s="297"/>
      <c r="Y76" s="297"/>
      <c r="Z76" s="298"/>
      <c r="AA76" s="98"/>
      <c r="AB76" s="98"/>
      <c r="AC76" s="98"/>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row>
    <row r="77" spans="2:57" ht="18" customHeight="1">
      <c r="B77" s="299"/>
      <c r="C77" s="300"/>
      <c r="D77" s="300"/>
      <c r="E77" s="300"/>
      <c r="F77" s="300"/>
      <c r="G77" s="300"/>
      <c r="H77" s="300"/>
      <c r="I77" s="300"/>
      <c r="J77" s="300"/>
      <c r="K77" s="300"/>
      <c r="L77" s="300"/>
      <c r="M77" s="300"/>
      <c r="N77" s="300"/>
      <c r="O77" s="300"/>
      <c r="P77" s="300"/>
      <c r="Q77" s="300"/>
      <c r="R77" s="300"/>
      <c r="S77" s="300"/>
      <c r="T77" s="300"/>
      <c r="U77" s="300"/>
      <c r="V77" s="300"/>
      <c r="W77" s="300"/>
      <c r="X77" s="300"/>
      <c r="Y77" s="300"/>
      <c r="Z77" s="301"/>
      <c r="AA77" s="98"/>
      <c r="AB77" s="98"/>
      <c r="AC77" s="98"/>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row>
    <row r="78" spans="2:57" ht="18" customHeight="1">
      <c r="B78" s="299"/>
      <c r="C78" s="300"/>
      <c r="D78" s="300"/>
      <c r="E78" s="300"/>
      <c r="F78" s="300"/>
      <c r="G78" s="300"/>
      <c r="H78" s="300"/>
      <c r="I78" s="300"/>
      <c r="J78" s="300"/>
      <c r="K78" s="300"/>
      <c r="L78" s="300"/>
      <c r="M78" s="300"/>
      <c r="N78" s="300"/>
      <c r="O78" s="300"/>
      <c r="P78" s="300"/>
      <c r="Q78" s="300"/>
      <c r="R78" s="300"/>
      <c r="S78" s="300"/>
      <c r="T78" s="300"/>
      <c r="U78" s="300"/>
      <c r="V78" s="300"/>
      <c r="W78" s="300"/>
      <c r="X78" s="300"/>
      <c r="Y78" s="300"/>
      <c r="Z78" s="301"/>
      <c r="AA78" s="98"/>
      <c r="AB78" s="98"/>
      <c r="AC78" s="98"/>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row>
    <row r="79" spans="2:57" ht="18" customHeight="1">
      <c r="B79" s="302"/>
      <c r="C79" s="303"/>
      <c r="D79" s="303"/>
      <c r="E79" s="303"/>
      <c r="F79" s="303"/>
      <c r="G79" s="303"/>
      <c r="H79" s="303"/>
      <c r="I79" s="303"/>
      <c r="J79" s="303"/>
      <c r="K79" s="303"/>
      <c r="L79" s="303"/>
      <c r="M79" s="303"/>
      <c r="N79" s="303"/>
      <c r="O79" s="303"/>
      <c r="P79" s="303"/>
      <c r="Q79" s="303"/>
      <c r="R79" s="303"/>
      <c r="S79" s="303"/>
      <c r="T79" s="303"/>
      <c r="U79" s="303"/>
      <c r="V79" s="303"/>
      <c r="W79" s="303"/>
      <c r="X79" s="303"/>
      <c r="Y79" s="303"/>
      <c r="Z79" s="304"/>
      <c r="AA79" s="98"/>
      <c r="AB79" s="98"/>
      <c r="AC79" s="98"/>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row>
    <row r="80" spans="2:57" ht="13.2"/>
    <row r="81" ht="13.2" hidden="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sheetData>
  <sheetProtection selectLockedCells="1"/>
  <mergeCells count="69">
    <mergeCell ref="B61:B67"/>
    <mergeCell ref="B68:B72"/>
    <mergeCell ref="B75:Z75"/>
    <mergeCell ref="B76:Z79"/>
    <mergeCell ref="AU30:BE30"/>
    <mergeCell ref="AU31:AU32"/>
    <mergeCell ref="AV31:AV32"/>
    <mergeCell ref="AW31:AY31"/>
    <mergeCell ref="B57:B60"/>
    <mergeCell ref="AR31:AR32"/>
    <mergeCell ref="AS31:AS32"/>
    <mergeCell ref="AT31:AT32"/>
    <mergeCell ref="AK31:AK32"/>
    <mergeCell ref="BC31:BC32"/>
    <mergeCell ref="B52:B56"/>
    <mergeCell ref="AL31:AN31"/>
    <mergeCell ref="AO31:AQ31"/>
    <mergeCell ref="P31:R31"/>
    <mergeCell ref="AE30:AI31"/>
    <mergeCell ref="AJ31:AJ32"/>
    <mergeCell ref="B33:B36"/>
    <mergeCell ref="AJ30:AT30"/>
    <mergeCell ref="M31:O31"/>
    <mergeCell ref="H31:H32"/>
    <mergeCell ref="I31:I32"/>
    <mergeCell ref="B37:B40"/>
    <mergeCell ref="B41:B43"/>
    <mergeCell ref="B44:B51"/>
    <mergeCell ref="AD30:AD32"/>
    <mergeCell ref="S31:S32"/>
    <mergeCell ref="T31:T32"/>
    <mergeCell ref="AA31:AC31"/>
    <mergeCell ref="S30:AC30"/>
    <mergeCell ref="B31:B32"/>
    <mergeCell ref="C31:C32"/>
    <mergeCell ref="D31:D32"/>
    <mergeCell ref="E31:E32"/>
    <mergeCell ref="F31:G31"/>
    <mergeCell ref="U31:W31"/>
    <mergeCell ref="X31:Z31"/>
    <mergeCell ref="J31:L31"/>
    <mergeCell ref="AZ31:BB31"/>
    <mergeCell ref="BD31:BD32"/>
    <mergeCell ref="BE31:BE32"/>
    <mergeCell ref="B2:Z8"/>
    <mergeCell ref="B10:Z10"/>
    <mergeCell ref="B16:Z16"/>
    <mergeCell ref="B17:Z20"/>
    <mergeCell ref="C25:C26"/>
    <mergeCell ref="D25:H25"/>
    <mergeCell ref="D26:E26"/>
    <mergeCell ref="F26:H26"/>
    <mergeCell ref="D27:E27"/>
    <mergeCell ref="F27:H27"/>
    <mergeCell ref="D28:H28"/>
    <mergeCell ref="H30:R30"/>
    <mergeCell ref="E30:G30"/>
    <mergeCell ref="Q12:Z12"/>
    <mergeCell ref="Q13:Z13"/>
    <mergeCell ref="Q14:Z14"/>
    <mergeCell ref="B12:C12"/>
    <mergeCell ref="D12:M12"/>
    <mergeCell ref="B13:C13"/>
    <mergeCell ref="B14:C14"/>
    <mergeCell ref="D13:M13"/>
    <mergeCell ref="D14:M14"/>
    <mergeCell ref="N12:P12"/>
    <mergeCell ref="N13:P13"/>
    <mergeCell ref="N14:P14"/>
  </mergeCells>
  <printOptions verticalCentered="1"/>
  <pageMargins left="0.51181102362204722" right="0.51181102362204722" top="0.74803149606299213" bottom="0.74803149606299213" header="0.31496062992125984" footer="0.31496062992125984"/>
  <pageSetup scale="18" fitToWidth="2" orientation="landscape" r:id="rId1"/>
  <colBreaks count="1" manualBreakCount="1">
    <brk id="29" max="1048575" man="1"/>
  </colBreaks>
  <ignoredErrors>
    <ignoredError sqref="V73:Y73 X72:Y72 H36:H71 U37:Z39 J37:O39 N73 V36:Y36 J36:N36 U41:Z42 V40:Y40 J41:O42 J40:N40 U44:Z50 W43:Y43 J44:O50 J43:N43 U52:Z55 W51:Y51 J52:O55 J51:N51 U57:Z59 V56:Y56 J57:O59 J56:N56 U61:Z66 W60:Y60 J61:O66 J60:N60 U68:Z71 W67:Y67 J68:O71 J67:N67 AL74:AQ76 AA36:AC73 AJ74:AK74 AJ36:AQ36 AJ40:AQ40 AJ43:AQ43 AJ51:AQ51 AJ56:AQ56 AJ60:AQ60 AJ67:AQ67 AT72:BE72" formula="1"/>
    <ignoredError sqref="I33:I35" formulaRange="1"/>
    <ignoredError sqref="I36:I71" formula="1" formulaRange="1"/>
    <ignoredError sqref="AP34:AP35 AP37:AP39 AL33:AN35 AJ33:AK35 AO33:AO35 AL37:AN39 AO37:AO39 AL41:AN42 AO41:AO42 AL44:AN50 AO44:AO50 AL52:AN55 AO52:AO55 AL57:AN59 AO57:AO59 AL61:AN66 AO61:AO66 AL68:AN71 AO68:AO71 AP33 AQ33:AQ35 AR73:AT73 AR72:AS72 AR68:AS71 AR61:AS66 AR57:AS59 AR52:AS55 AR44:AS50 AR41:AS42 AR37:AS39 AR34:AT35 AR33:AT33 AU33:BE33 AU34:BE35" unlockedFormula="1"/>
    <ignoredError sqref="AP41:AP42 AP68:AP71 AP61:AP66 AP57:AP59 AP52:AP55 AP44:AP50 AQ37:AQ39 AQ44:AQ50 AQ52:AQ55 AQ57:AQ59 AQ61:AQ66 AQ68:AQ71 AQ41:AQ42 AJ41:AK42 AJ44:AK50 AJ52:AK55 AJ57:AK59 AJ61:AK66 AJ68:AK71 AJ37:AK39 AR67:AS67 AR60:AS60 AR56:AS56 AR51:AS51 AR43:AS43 AR40:AS40 AR36:AS36 AU68:BE71 AU61:BE66 AT67:BE67 AU57:BE59 AT60:BE60 AU52:BE55 AT56:BE56 AU44:BE50 AT51:BE51 AU41:BE42 AT43:BE43 AU37:BE39 AT40:BE40 AT36:BE36 AT37:AT39 AT41:AT42 AT44:AT50 AT52:AT55 AT57:AT59 AT61:AT66 AT68:AT71" formula="1" unlockedFormula="1"/>
  </ignoredErrors>
  <drawing r:id="rId2"/>
</worksheet>
</file>

<file path=xl/worksheets/sheet3.xml><?xml version="1.0" encoding="utf-8"?>
<worksheet xmlns="http://schemas.openxmlformats.org/spreadsheetml/2006/main" xmlns:r="http://schemas.openxmlformats.org/officeDocument/2006/relationships">
  <dimension ref="A1:H23"/>
  <sheetViews>
    <sheetView showGridLines="0" showRowColHeaders="0" zoomScale="80" zoomScaleNormal="80" workbookViewId="0">
      <selection activeCell="U43" sqref="U43:AC52"/>
    </sheetView>
  </sheetViews>
  <sheetFormatPr baseColWidth="10" defaultColWidth="0" defaultRowHeight="12.75" customHeight="1" zeroHeight="1"/>
  <cols>
    <col min="1" max="1" width="4" style="12" customWidth="1"/>
    <col min="2" max="2" width="47.44140625" style="12" customWidth="1"/>
    <col min="3" max="3" width="7.109375" style="12" bestFit="1" customWidth="1"/>
    <col min="4" max="4" width="11.44140625" style="12" customWidth="1"/>
    <col min="5" max="5" width="21" style="13" customWidth="1"/>
    <col min="6" max="7" width="11.44140625" style="12" customWidth="1"/>
    <col min="8" max="8" width="4.33203125" style="12" customWidth="1"/>
    <col min="9" max="16384" width="11.44140625" style="12" hidden="1"/>
  </cols>
  <sheetData>
    <row r="1" spans="2:7" ht="13.2"/>
    <row r="2" spans="2:7" s="19" customFormat="1" ht="15" customHeight="1">
      <c r="B2" s="14"/>
      <c r="C2" s="15"/>
      <c r="D2" s="15"/>
      <c r="E2" s="16"/>
      <c r="F2" s="17"/>
      <c r="G2" s="18"/>
    </row>
    <row r="3" spans="2:7" s="19" customFormat="1" ht="15" customHeight="1">
      <c r="B3" s="20"/>
      <c r="C3" s="21"/>
      <c r="D3" s="21"/>
      <c r="E3" s="22"/>
      <c r="F3" s="23"/>
      <c r="G3" s="24"/>
    </row>
    <row r="4" spans="2:7" s="19" customFormat="1" ht="15.75" customHeight="1">
      <c r="B4" s="20"/>
      <c r="C4" s="21"/>
      <c r="D4" s="21"/>
      <c r="E4" s="22"/>
      <c r="F4" s="23"/>
      <c r="G4" s="24"/>
    </row>
    <row r="5" spans="2:7" s="19" customFormat="1" ht="15.75" customHeight="1">
      <c r="B5" s="20"/>
      <c r="C5" s="21"/>
      <c r="D5" s="21"/>
      <c r="E5" s="22"/>
      <c r="F5" s="23"/>
      <c r="G5" s="24"/>
    </row>
    <row r="6" spans="2:7" s="19" customFormat="1" ht="15.75" customHeight="1">
      <c r="B6" s="20"/>
      <c r="C6" s="21"/>
      <c r="D6" s="21"/>
      <c r="E6" s="22"/>
      <c r="G6" s="25"/>
    </row>
    <row r="7" spans="2:7" s="19" customFormat="1" ht="15.75" customHeight="1">
      <c r="B7" s="20"/>
      <c r="C7" s="21"/>
      <c r="D7" s="21"/>
      <c r="E7" s="22"/>
      <c r="G7" s="25"/>
    </row>
    <row r="8" spans="2:7" s="19" customFormat="1" ht="15.75" customHeight="1">
      <c r="B8" s="20"/>
      <c r="C8" s="21"/>
      <c r="D8" s="21"/>
      <c r="E8" s="22"/>
      <c r="G8" s="25"/>
    </row>
    <row r="9" spans="2:7" s="19" customFormat="1" ht="9" customHeight="1">
      <c r="B9" s="310" t="s">
        <v>109</v>
      </c>
      <c r="C9" s="311"/>
      <c r="D9" s="311"/>
      <c r="E9" s="311"/>
      <c r="F9" s="311"/>
      <c r="G9" s="312"/>
    </row>
    <row r="10" spans="2:7" s="19" customFormat="1" ht="9" customHeight="1">
      <c r="B10" s="313"/>
      <c r="C10" s="314"/>
      <c r="D10" s="314"/>
      <c r="E10" s="314"/>
      <c r="F10" s="314"/>
      <c r="G10" s="315"/>
    </row>
    <row r="11" spans="2:7" s="30" customFormat="1" ht="15.75" customHeight="1">
      <c r="B11" s="26"/>
      <c r="C11" s="27"/>
      <c r="D11" s="27"/>
      <c r="E11" s="28"/>
      <c r="F11" s="27"/>
      <c r="G11" s="29"/>
    </row>
    <row r="12" spans="2:7" s="30" customFormat="1" ht="34.5" customHeight="1">
      <c r="B12" s="316" t="s">
        <v>110</v>
      </c>
      <c r="C12" s="317"/>
      <c r="D12" s="317"/>
      <c r="E12" s="317"/>
      <c r="F12" s="317"/>
      <c r="G12" s="318"/>
    </row>
    <row r="13" spans="2:7" ht="13.2">
      <c r="B13" s="31"/>
      <c r="C13" s="32"/>
      <c r="D13" s="32"/>
      <c r="E13" s="33"/>
      <c r="F13" s="32"/>
      <c r="G13" s="34"/>
    </row>
    <row r="14" spans="2:7" ht="13.2">
      <c r="B14" s="35" t="s">
        <v>111</v>
      </c>
      <c r="C14" s="32"/>
      <c r="D14" s="32"/>
      <c r="E14" s="33"/>
      <c r="F14" s="32"/>
      <c r="G14" s="34"/>
    </row>
    <row r="15" spans="2:7" ht="13.2">
      <c r="B15" s="36"/>
      <c r="C15" s="37"/>
      <c r="D15" s="37"/>
      <c r="E15" s="38"/>
      <c r="F15" s="37"/>
      <c r="G15" s="39"/>
    </row>
    <row r="16" spans="2:7" ht="26.4">
      <c r="B16" s="319" t="s">
        <v>112</v>
      </c>
      <c r="C16" s="319"/>
      <c r="D16" s="40" t="s">
        <v>113</v>
      </c>
      <c r="E16" s="319" t="s">
        <v>114</v>
      </c>
      <c r="F16" s="319"/>
      <c r="G16" s="319"/>
    </row>
    <row r="17" spans="2:7" ht="22.5" customHeight="1">
      <c r="B17" s="308" t="s">
        <v>115</v>
      </c>
      <c r="C17" s="308"/>
      <c r="D17" s="41">
        <v>0.1</v>
      </c>
      <c r="E17" s="307" t="s">
        <v>116</v>
      </c>
      <c r="F17" s="307"/>
      <c r="G17" s="307"/>
    </row>
    <row r="18" spans="2:7" ht="28.5" customHeight="1">
      <c r="B18" s="308" t="s">
        <v>117</v>
      </c>
      <c r="C18" s="308"/>
      <c r="D18" s="41">
        <v>0.2</v>
      </c>
      <c r="E18" s="309" t="s">
        <v>118</v>
      </c>
      <c r="F18" s="309"/>
      <c r="G18" s="309"/>
    </row>
    <row r="19" spans="2:7" ht="29.25" customHeight="1">
      <c r="B19" s="308" t="s">
        <v>119</v>
      </c>
      <c r="C19" s="308"/>
      <c r="D19" s="41">
        <v>0.1</v>
      </c>
      <c r="E19" s="309" t="s">
        <v>120</v>
      </c>
      <c r="F19" s="309"/>
      <c r="G19" s="309"/>
    </row>
    <row r="20" spans="2:7" ht="25.5" customHeight="1">
      <c r="B20" s="308" t="s">
        <v>121</v>
      </c>
      <c r="C20" s="308"/>
      <c r="D20" s="41">
        <v>0.2</v>
      </c>
      <c r="E20" s="309" t="s">
        <v>118</v>
      </c>
      <c r="F20" s="309"/>
      <c r="G20" s="309"/>
    </row>
    <row r="21" spans="2:7" ht="23.25" customHeight="1">
      <c r="B21" s="305" t="s">
        <v>122</v>
      </c>
      <c r="C21" s="306"/>
      <c r="D21" s="41">
        <v>0.1</v>
      </c>
      <c r="E21" s="307" t="s">
        <v>116</v>
      </c>
      <c r="F21" s="307"/>
      <c r="G21" s="307"/>
    </row>
    <row r="22" spans="2:7" ht="27" customHeight="1">
      <c r="B22" s="12" t="s">
        <v>123</v>
      </c>
    </row>
    <row r="23" spans="2:7" ht="13.2"/>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dimension ref="B1:J91"/>
  <sheetViews>
    <sheetView showGridLines="0" zoomScaleNormal="100" workbookViewId="0">
      <selection activeCell="C11" sqref="C11:E11"/>
    </sheetView>
  </sheetViews>
  <sheetFormatPr baseColWidth="10" defaultColWidth="11.44140625" defaultRowHeight="14.25" customHeight="1" zeroHeight="1"/>
  <cols>
    <col min="1" max="1" width="2.33203125" style="1" customWidth="1"/>
    <col min="2" max="2" width="10.6640625" style="42" customWidth="1"/>
    <col min="3" max="3" width="15.6640625" style="42" customWidth="1"/>
    <col min="4" max="4" width="11.44140625" style="42" customWidth="1"/>
    <col min="5" max="5" width="20.44140625" style="42" customWidth="1"/>
    <col min="6" max="6" width="15.109375" style="42" customWidth="1"/>
    <col min="7" max="7" width="12.44140625" style="42" customWidth="1"/>
    <col min="8" max="8" width="16.5546875" style="42" customWidth="1"/>
    <col min="9" max="9" width="12.5546875" style="42" customWidth="1"/>
    <col min="10" max="10" width="21.5546875" style="42" customWidth="1"/>
    <col min="11" max="11" width="3" style="1" customWidth="1"/>
    <col min="12" max="17" width="11.44140625" style="1" customWidth="1"/>
    <col min="18" max="16384" width="11.44140625" style="1"/>
  </cols>
  <sheetData>
    <row r="1" spans="2:10" ht="13.8"/>
    <row r="2" spans="2:10" ht="6" customHeight="1">
      <c r="B2" s="324"/>
      <c r="C2" s="324"/>
      <c r="D2" s="324"/>
      <c r="E2" s="324"/>
      <c r="F2" s="324"/>
      <c r="G2" s="324"/>
      <c r="H2" s="324"/>
      <c r="I2" s="324"/>
      <c r="J2" s="324"/>
    </row>
    <row r="3" spans="2:10" ht="15.75" customHeight="1">
      <c r="B3" s="324"/>
      <c r="C3" s="324"/>
      <c r="D3" s="324"/>
      <c r="E3" s="324"/>
      <c r="F3" s="324"/>
      <c r="G3" s="324"/>
      <c r="H3" s="324"/>
      <c r="I3" s="324"/>
      <c r="J3" s="324"/>
    </row>
    <row r="4" spans="2:10" ht="15.75" customHeight="1">
      <c r="B4" s="324"/>
      <c r="C4" s="324"/>
      <c r="D4" s="324"/>
      <c r="E4" s="324"/>
      <c r="F4" s="324"/>
      <c r="G4" s="324"/>
      <c r="H4" s="324"/>
      <c r="I4" s="324"/>
      <c r="J4" s="324"/>
    </row>
    <row r="5" spans="2:10" ht="15.75" customHeight="1">
      <c r="B5" s="324"/>
      <c r="C5" s="324"/>
      <c r="D5" s="324"/>
      <c r="E5" s="324"/>
      <c r="F5" s="324"/>
      <c r="G5" s="324"/>
      <c r="H5" s="324"/>
      <c r="I5" s="324"/>
      <c r="J5" s="324"/>
    </row>
    <row r="6" spans="2:10" ht="15.75" customHeight="1">
      <c r="B6" s="324"/>
      <c r="C6" s="324"/>
      <c r="D6" s="324"/>
      <c r="E6" s="324"/>
      <c r="F6" s="324"/>
      <c r="G6" s="324"/>
      <c r="H6" s="324"/>
      <c r="I6" s="324"/>
      <c r="J6" s="324"/>
    </row>
    <row r="7" spans="2:10" ht="10.199999999999999">
      <c r="B7" s="324"/>
      <c r="C7" s="324"/>
      <c r="D7" s="324"/>
      <c r="E7" s="324"/>
      <c r="F7" s="324"/>
      <c r="G7" s="324"/>
      <c r="H7" s="324"/>
      <c r="I7" s="324"/>
      <c r="J7" s="324"/>
    </row>
    <row r="8" spans="2:10" ht="10.199999999999999">
      <c r="B8" s="324" t="s">
        <v>124</v>
      </c>
      <c r="C8" s="324"/>
      <c r="D8" s="324"/>
      <c r="E8" s="324"/>
      <c r="F8" s="324"/>
      <c r="G8" s="324"/>
      <c r="H8" s="324"/>
      <c r="I8" s="324"/>
      <c r="J8" s="324"/>
    </row>
    <row r="9" spans="2:10" ht="18" customHeight="1">
      <c r="B9" s="325" t="s">
        <v>125</v>
      </c>
      <c r="C9" s="326"/>
      <c r="D9" s="326"/>
      <c r="E9" s="326"/>
      <c r="F9" s="326"/>
      <c r="G9" s="326"/>
      <c r="H9" s="326"/>
      <c r="I9" s="326"/>
      <c r="J9" s="327"/>
    </row>
    <row r="10" spans="2:10" s="44" customFormat="1" ht="9.75" customHeight="1">
      <c r="B10" s="43"/>
      <c r="C10" s="43"/>
      <c r="D10" s="43"/>
      <c r="E10" s="43"/>
      <c r="F10" s="43"/>
      <c r="G10" s="43"/>
      <c r="H10" s="43"/>
      <c r="I10" s="43"/>
      <c r="J10" s="43"/>
    </row>
    <row r="11" spans="2:10" ht="18" customHeight="1">
      <c r="B11" s="45" t="s">
        <v>126</v>
      </c>
      <c r="C11" s="320" t="e">
        <f>+IF(#REF!="","",#REF!)</f>
        <v>#REF!</v>
      </c>
      <c r="D11" s="320"/>
      <c r="E11" s="320"/>
      <c r="F11" s="46" t="s">
        <v>127</v>
      </c>
      <c r="G11" s="321" t="e">
        <f>+IF(#REF!="","",#REF!)</f>
        <v>#REF!</v>
      </c>
      <c r="H11" s="322"/>
      <c r="I11" s="47" t="s">
        <v>128</v>
      </c>
      <c r="J11" s="48" t="e">
        <f>+IF(#REF!="","",#REF!)</f>
        <v>#REF!</v>
      </c>
    </row>
    <row r="12" spans="2:10" ht="18" customHeight="1">
      <c r="B12" s="45" t="s">
        <v>129</v>
      </c>
      <c r="C12" s="320" t="e">
        <f>+IF(#REF!="","",#REF!)</f>
        <v>#REF!</v>
      </c>
      <c r="D12" s="320"/>
      <c r="E12" s="320"/>
      <c r="F12" s="46" t="s">
        <v>130</v>
      </c>
      <c r="G12" s="321" t="e">
        <f>+IF(#REF!="","",#REF!)</f>
        <v>#REF!</v>
      </c>
      <c r="H12" s="322"/>
      <c r="I12" s="47" t="s">
        <v>131</v>
      </c>
      <c r="J12" s="49" t="e">
        <f>+IF(#REF!="","",#REF!)</f>
        <v>#REF!</v>
      </c>
    </row>
    <row r="13" spans="2:10" ht="18" customHeight="1">
      <c r="B13" s="45" t="s">
        <v>132</v>
      </c>
      <c r="C13" s="320" t="e">
        <f>+IF(#REF!="","",#REF!)</f>
        <v>#REF!</v>
      </c>
      <c r="D13" s="320"/>
      <c r="E13" s="320"/>
      <c r="F13" s="46" t="s">
        <v>133</v>
      </c>
      <c r="G13" s="321" t="e">
        <f>+IF(#REF!="","",#REF!)</f>
        <v>#REF!</v>
      </c>
      <c r="H13" s="322"/>
      <c r="I13" s="47" t="s">
        <v>134</v>
      </c>
      <c r="J13" s="49" t="e">
        <f>+IF(#REF!="","",#REF!)</f>
        <v>#REF!</v>
      </c>
    </row>
    <row r="14" spans="2:10" ht="13.2">
      <c r="B14" s="50"/>
      <c r="C14" s="51"/>
      <c r="D14" s="51"/>
      <c r="E14" s="51"/>
      <c r="F14" s="51"/>
      <c r="G14" s="51"/>
      <c r="H14" s="51"/>
      <c r="I14" s="51"/>
      <c r="J14" s="51"/>
    </row>
    <row r="15" spans="2:10" ht="25.5" customHeight="1">
      <c r="B15" s="323" t="s">
        <v>135</v>
      </c>
      <c r="C15" s="323"/>
      <c r="D15" s="323"/>
      <c r="E15" s="323"/>
      <c r="F15" s="323"/>
      <c r="G15" s="323"/>
      <c r="H15" s="323"/>
      <c r="I15" s="323"/>
      <c r="J15" s="323"/>
    </row>
    <row r="16" spans="2:10" ht="9.75" customHeight="1">
      <c r="B16" s="50"/>
      <c r="C16" s="51"/>
      <c r="D16" s="51"/>
      <c r="E16" s="51"/>
      <c r="F16" s="51"/>
      <c r="G16" s="51"/>
      <c r="H16" s="51"/>
      <c r="I16" s="51"/>
      <c r="J16" s="51"/>
    </row>
    <row r="17" spans="2:10" ht="52.8">
      <c r="B17" s="52" t="s">
        <v>136</v>
      </c>
      <c r="C17" s="52" t="s">
        <v>137</v>
      </c>
      <c r="D17" s="52" t="s">
        <v>138</v>
      </c>
      <c r="E17" s="52" t="s">
        <v>139</v>
      </c>
      <c r="F17" s="52" t="s">
        <v>140</v>
      </c>
      <c r="G17" s="52" t="s">
        <v>141</v>
      </c>
      <c r="H17" s="52" t="s">
        <v>142</v>
      </c>
      <c r="I17" s="52" t="s">
        <v>143</v>
      </c>
      <c r="J17" s="52" t="s">
        <v>144</v>
      </c>
    </row>
    <row r="18" spans="2:10" ht="23.25" customHeight="1">
      <c r="B18" s="53"/>
      <c r="C18" s="53"/>
      <c r="D18" s="53"/>
      <c r="E18" s="53"/>
      <c r="F18" s="54"/>
      <c r="G18" s="53"/>
      <c r="H18" s="53"/>
      <c r="I18" s="53"/>
      <c r="J18" s="55"/>
    </row>
    <row r="19" spans="2:10" ht="23.25" customHeight="1">
      <c r="B19" s="53"/>
      <c r="C19" s="53"/>
      <c r="D19" s="53"/>
      <c r="E19" s="53"/>
      <c r="F19" s="54"/>
      <c r="G19" s="53"/>
      <c r="H19" s="53"/>
      <c r="I19" s="53"/>
      <c r="J19" s="55"/>
    </row>
    <row r="20" spans="2:10" ht="23.25" customHeight="1">
      <c r="B20" s="53"/>
      <c r="C20" s="53"/>
      <c r="D20" s="53"/>
      <c r="E20" s="53"/>
      <c r="F20" s="54"/>
      <c r="G20" s="53"/>
      <c r="H20" s="53"/>
      <c r="I20" s="53"/>
      <c r="J20" s="55"/>
    </row>
    <row r="21" spans="2:10" ht="23.25" customHeight="1">
      <c r="B21" s="53"/>
      <c r="C21" s="53"/>
      <c r="D21" s="53"/>
      <c r="E21" s="53"/>
      <c r="F21" s="54"/>
      <c r="G21" s="53"/>
      <c r="H21" s="53"/>
      <c r="I21" s="53"/>
      <c r="J21" s="55"/>
    </row>
    <row r="22" spans="2:10" ht="23.25" customHeight="1">
      <c r="B22" s="53"/>
      <c r="C22" s="53"/>
      <c r="D22" s="53"/>
      <c r="E22" s="53"/>
      <c r="F22" s="54"/>
      <c r="G22" s="53"/>
      <c r="H22" s="53"/>
      <c r="I22" s="53"/>
      <c r="J22" s="55"/>
    </row>
    <row r="23" spans="2:10" ht="23.25" customHeight="1">
      <c r="B23" s="53"/>
      <c r="C23" s="53"/>
      <c r="D23" s="53"/>
      <c r="E23" s="53"/>
      <c r="F23" s="54"/>
      <c r="G23" s="53"/>
      <c r="H23" s="53"/>
      <c r="I23" s="53"/>
      <c r="J23" s="55"/>
    </row>
    <row r="24" spans="2:10" ht="23.25" customHeight="1">
      <c r="B24" s="53"/>
      <c r="C24" s="53"/>
      <c r="D24" s="53"/>
      <c r="E24" s="53"/>
      <c r="F24" s="54"/>
      <c r="G24" s="53"/>
      <c r="H24" s="53"/>
      <c r="I24" s="53"/>
      <c r="J24" s="55"/>
    </row>
    <row r="25" spans="2:10" ht="23.25" customHeight="1">
      <c r="B25" s="53"/>
      <c r="C25" s="53"/>
      <c r="D25" s="53"/>
      <c r="E25" s="53"/>
      <c r="F25" s="54"/>
      <c r="G25" s="53"/>
      <c r="H25" s="53"/>
      <c r="I25" s="53"/>
      <c r="J25" s="55"/>
    </row>
    <row r="26" spans="2:10" ht="23.25" customHeight="1">
      <c r="B26" s="53"/>
      <c r="C26" s="53"/>
      <c r="D26" s="53"/>
      <c r="E26" s="53"/>
      <c r="F26" s="54"/>
      <c r="G26" s="53"/>
      <c r="H26" s="53"/>
      <c r="I26" s="53"/>
      <c r="J26" s="55"/>
    </row>
    <row r="27" spans="2:10" ht="23.25" customHeight="1">
      <c r="B27" s="53"/>
      <c r="C27" s="53"/>
      <c r="D27" s="53"/>
      <c r="E27" s="53"/>
      <c r="F27" s="54"/>
      <c r="G27" s="53"/>
      <c r="H27" s="53"/>
      <c r="I27" s="53"/>
      <c r="J27" s="55"/>
    </row>
    <row r="28" spans="2:10" ht="11.4">
      <c r="B28" s="56"/>
      <c r="C28" s="57"/>
      <c r="D28" s="56"/>
      <c r="E28" s="58"/>
      <c r="F28" s="59"/>
      <c r="G28" s="60"/>
      <c r="H28" s="60"/>
      <c r="I28" s="60"/>
      <c r="J28" s="61"/>
    </row>
    <row r="29" spans="2:10" ht="13.8">
      <c r="B29" s="62" t="s">
        <v>145</v>
      </c>
    </row>
    <row r="30" spans="2:10" ht="13.8"/>
    <row r="31" spans="2:10" ht="13.8" hidden="1"/>
    <row r="32" spans="2:10" ht="13.8" hidden="1"/>
    <row r="33" ht="13.8" hidden="1"/>
    <row r="34" ht="13.8" hidden="1"/>
    <row r="35" ht="13.8" hidden="1"/>
    <row r="36" ht="13.8" hidden="1"/>
    <row r="37" ht="13.8" hidden="1"/>
    <row r="38" ht="13.8" hidden="1"/>
    <row r="39" ht="13.8" hidden="1"/>
    <row r="40" ht="13.8" hidden="1"/>
    <row r="41" ht="13.8" hidden="1"/>
    <row r="42" ht="13.8" hidden="1"/>
    <row r="43" ht="13.8" hidden="1"/>
    <row r="44" ht="13.8" hidden="1"/>
    <row r="45" ht="13.8" hidden="1"/>
    <row r="46" ht="13.8" hidden="1"/>
    <row r="47" ht="13.8" hidden="1"/>
    <row r="48" ht="13.8" hidden="1"/>
    <row r="49" ht="13.8" hidden="1"/>
    <row r="50" ht="13.8" hidden="1"/>
    <row r="51" ht="13.8" hidden="1"/>
    <row r="52" ht="13.8" hidden="1"/>
    <row r="53" ht="13.8" hidden="1"/>
    <row r="54" ht="13.8" hidden="1"/>
    <row r="55" ht="13.8" hidden="1"/>
    <row r="56" ht="13.8" hidden="1"/>
    <row r="57" ht="13.8" hidden="1"/>
    <row r="58" ht="13.8" hidden="1"/>
    <row r="59" ht="13.8" hidden="1"/>
    <row r="60" ht="13.8" hidden="1"/>
    <row r="61" ht="13.8" hidden="1"/>
    <row r="62" ht="13.8" hidden="1"/>
    <row r="63" ht="13.8" hidden="1"/>
    <row r="64"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row r="85" ht="13.8"/>
    <row r="86" ht="13.8"/>
    <row r="87" ht="13.8"/>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1:E13 G11:H13 J11:J13"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OP LOGISTICA</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lpstr>'OP LOGISTICA'!Títulos_a_imprimir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Jose.Bernal</cp:lastModifiedBy>
  <cp:lastPrinted>2014-04-09T21:49:36Z</cp:lastPrinted>
  <dcterms:created xsi:type="dcterms:W3CDTF">2014-04-08T12:38:44Z</dcterms:created>
  <dcterms:modified xsi:type="dcterms:W3CDTF">2014-04-10T00:43:42Z</dcterms:modified>
</cp:coreProperties>
</file>