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lizabeth.castillo\Desktop\PM  VIGENCIA 2016\"/>
    </mc:Choice>
  </mc:AlternateContent>
  <bookViews>
    <workbookView xWindow="0" yWindow="0" windowWidth="23040" windowHeight="9048"/>
  </bookViews>
  <sheets>
    <sheet name="CONSOLIDADO" sheetId="1" r:id="rId1"/>
  </sheets>
  <externalReferences>
    <externalReference r:id="rId2"/>
  </externalReferences>
  <definedNames>
    <definedName name="_xlnm._FilterDatabase" localSheetId="0" hidden="1">CONSOLIDADO!$A$11:$AI$691</definedName>
    <definedName name="ADMINISTRATIVA">#REF!</definedName>
    <definedName name="Regionales" localSheetId="0">#REF!</definedName>
    <definedName name="Regionales">#REF!</definedName>
    <definedName name="SUCRE" localSheetId="0">#REF!</definedName>
    <definedName name="SUCRE">#REF!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80" i="1" l="1"/>
  <c r="U678" i="1"/>
  <c r="T678" i="1"/>
  <c r="R678" i="1"/>
  <c r="P678" i="1"/>
  <c r="S678" i="1" s="1"/>
  <c r="U677" i="1"/>
  <c r="T677" i="1"/>
  <c r="R677" i="1"/>
  <c r="P677" i="1"/>
  <c r="S677" i="1" s="1"/>
  <c r="M677" i="1"/>
  <c r="U676" i="1"/>
  <c r="T676" i="1"/>
  <c r="R676" i="1"/>
  <c r="P676" i="1"/>
  <c r="S676" i="1" s="1"/>
  <c r="U675" i="1"/>
  <c r="T675" i="1"/>
  <c r="R675" i="1"/>
  <c r="P675" i="1"/>
  <c r="S675" i="1" s="1"/>
  <c r="U674" i="1"/>
  <c r="T674" i="1"/>
  <c r="R674" i="1"/>
  <c r="S674" i="1" s="1"/>
  <c r="P674" i="1"/>
  <c r="U673" i="1"/>
  <c r="T673" i="1"/>
  <c r="S673" i="1"/>
  <c r="R673" i="1"/>
  <c r="P673" i="1"/>
  <c r="U672" i="1"/>
  <c r="T672" i="1"/>
  <c r="R672" i="1"/>
  <c r="P672" i="1"/>
  <c r="S672" i="1" s="1"/>
  <c r="U671" i="1"/>
  <c r="T671" i="1"/>
  <c r="R671" i="1"/>
  <c r="P671" i="1"/>
  <c r="S671" i="1" s="1"/>
  <c r="U670" i="1"/>
  <c r="T670" i="1"/>
  <c r="R670" i="1"/>
  <c r="S670" i="1" s="1"/>
  <c r="P670" i="1"/>
  <c r="U669" i="1"/>
  <c r="T669" i="1"/>
  <c r="S669" i="1"/>
  <c r="R669" i="1"/>
  <c r="P669" i="1"/>
  <c r="U668" i="1"/>
  <c r="T668" i="1"/>
  <c r="R668" i="1"/>
  <c r="P668" i="1"/>
  <c r="S668" i="1" s="1"/>
  <c r="U667" i="1"/>
  <c r="T667" i="1"/>
  <c r="R667" i="1"/>
  <c r="P667" i="1"/>
  <c r="S667" i="1" s="1"/>
  <c r="U666" i="1"/>
  <c r="T666" i="1"/>
  <c r="R666" i="1"/>
  <c r="S666" i="1" s="1"/>
  <c r="P666" i="1"/>
  <c r="U665" i="1"/>
  <c r="T665" i="1"/>
  <c r="S665" i="1"/>
  <c r="R665" i="1"/>
  <c r="P665" i="1"/>
  <c r="U664" i="1"/>
  <c r="T664" i="1"/>
  <c r="R664" i="1"/>
  <c r="P664" i="1"/>
  <c r="S664" i="1" s="1"/>
  <c r="U663" i="1"/>
  <c r="T663" i="1"/>
  <c r="R663" i="1"/>
  <c r="P663" i="1"/>
  <c r="S663" i="1" s="1"/>
  <c r="U662" i="1"/>
  <c r="T662" i="1"/>
  <c r="R662" i="1"/>
  <c r="S662" i="1" s="1"/>
  <c r="P662" i="1"/>
  <c r="U661" i="1"/>
  <c r="T661" i="1"/>
  <c r="R661" i="1"/>
  <c r="P661" i="1"/>
  <c r="S661" i="1" s="1"/>
  <c r="U660" i="1"/>
  <c r="T660" i="1"/>
  <c r="R660" i="1"/>
  <c r="P660" i="1"/>
  <c r="S660" i="1" s="1"/>
  <c r="U659" i="1"/>
  <c r="T659" i="1"/>
  <c r="S659" i="1"/>
  <c r="R659" i="1"/>
  <c r="P659" i="1"/>
  <c r="U658" i="1"/>
  <c r="T658" i="1"/>
  <c r="R658" i="1"/>
  <c r="S658" i="1" s="1"/>
  <c r="P658" i="1"/>
  <c r="U657" i="1"/>
  <c r="T657" i="1"/>
  <c r="R657" i="1"/>
  <c r="P657" i="1"/>
  <c r="S657" i="1" s="1"/>
  <c r="U656" i="1"/>
  <c r="T656" i="1"/>
  <c r="R656" i="1"/>
  <c r="P656" i="1"/>
  <c r="S656" i="1" s="1"/>
  <c r="U655" i="1"/>
  <c r="T655" i="1"/>
  <c r="S655" i="1"/>
  <c r="R655" i="1"/>
  <c r="P655" i="1"/>
  <c r="U654" i="1"/>
  <c r="T654" i="1"/>
  <c r="R654" i="1"/>
  <c r="S654" i="1" s="1"/>
  <c r="P654" i="1"/>
  <c r="U653" i="1"/>
  <c r="T653" i="1"/>
  <c r="R653" i="1"/>
  <c r="P653" i="1"/>
  <c r="S653" i="1" s="1"/>
  <c r="U652" i="1"/>
  <c r="T652" i="1"/>
  <c r="R652" i="1"/>
  <c r="P652" i="1"/>
  <c r="S652" i="1" s="1"/>
  <c r="U651" i="1"/>
  <c r="T651" i="1"/>
  <c r="S651" i="1"/>
  <c r="R651" i="1"/>
  <c r="P651" i="1"/>
  <c r="U650" i="1"/>
  <c r="T650" i="1"/>
  <c r="R650" i="1"/>
  <c r="P650" i="1"/>
  <c r="S650" i="1" s="1"/>
  <c r="U649" i="1"/>
  <c r="T649" i="1"/>
  <c r="R649" i="1"/>
  <c r="P649" i="1"/>
  <c r="S649" i="1" s="1"/>
  <c r="U648" i="1"/>
  <c r="T648" i="1"/>
  <c r="R648" i="1"/>
  <c r="S648" i="1" s="1"/>
  <c r="P648" i="1"/>
  <c r="U647" i="1"/>
  <c r="T647" i="1"/>
  <c r="S647" i="1"/>
  <c r="R647" i="1"/>
  <c r="P647" i="1"/>
  <c r="U646" i="1"/>
  <c r="T646" i="1"/>
  <c r="R646" i="1"/>
  <c r="P646" i="1"/>
  <c r="S646" i="1" s="1"/>
  <c r="U645" i="1"/>
  <c r="T645" i="1"/>
  <c r="R645" i="1"/>
  <c r="P645" i="1"/>
  <c r="S645" i="1" s="1"/>
  <c r="U644" i="1"/>
  <c r="T644" i="1"/>
  <c r="R644" i="1"/>
  <c r="S644" i="1" s="1"/>
  <c r="P644" i="1"/>
  <c r="U643" i="1"/>
  <c r="T643" i="1"/>
  <c r="S643" i="1"/>
  <c r="R643" i="1"/>
  <c r="P643" i="1"/>
  <c r="U642" i="1"/>
  <c r="T642" i="1"/>
  <c r="R642" i="1"/>
  <c r="P642" i="1"/>
  <c r="S642" i="1" s="1"/>
  <c r="U641" i="1"/>
  <c r="T641" i="1"/>
  <c r="R641" i="1"/>
  <c r="P641" i="1"/>
  <c r="S641" i="1" s="1"/>
  <c r="U640" i="1"/>
  <c r="T640" i="1"/>
  <c r="R640" i="1"/>
  <c r="P640" i="1"/>
  <c r="S640" i="1" s="1"/>
  <c r="U639" i="1"/>
  <c r="T639" i="1"/>
  <c r="S639" i="1"/>
  <c r="R639" i="1"/>
  <c r="P639" i="1"/>
  <c r="U638" i="1"/>
  <c r="T638" i="1"/>
  <c r="R638" i="1"/>
  <c r="P638" i="1"/>
  <c r="S638" i="1" s="1"/>
  <c r="U637" i="1"/>
  <c r="T637" i="1"/>
  <c r="R637" i="1"/>
  <c r="P637" i="1"/>
  <c r="S637" i="1" s="1"/>
  <c r="U636" i="1"/>
  <c r="T636" i="1"/>
  <c r="R636" i="1"/>
  <c r="P636" i="1"/>
  <c r="S636" i="1" s="1"/>
  <c r="U635" i="1"/>
  <c r="T635" i="1"/>
  <c r="S635" i="1"/>
  <c r="R635" i="1"/>
  <c r="P635" i="1"/>
  <c r="U634" i="1"/>
  <c r="T634" i="1"/>
  <c r="R634" i="1"/>
  <c r="P634" i="1"/>
  <c r="S634" i="1" s="1"/>
  <c r="U633" i="1"/>
  <c r="T633" i="1"/>
  <c r="R633" i="1"/>
  <c r="P633" i="1"/>
  <c r="S633" i="1" s="1"/>
  <c r="U632" i="1"/>
  <c r="T632" i="1"/>
  <c r="R632" i="1"/>
  <c r="P632" i="1"/>
  <c r="S632" i="1" s="1"/>
  <c r="U631" i="1"/>
  <c r="T631" i="1"/>
  <c r="S631" i="1"/>
  <c r="R631" i="1"/>
  <c r="P631" i="1"/>
  <c r="U630" i="1"/>
  <c r="T630" i="1"/>
  <c r="R630" i="1"/>
  <c r="P630" i="1"/>
  <c r="S630" i="1" s="1"/>
  <c r="U629" i="1"/>
  <c r="T629" i="1"/>
  <c r="R629" i="1"/>
  <c r="P629" i="1"/>
  <c r="S629" i="1" s="1"/>
  <c r="U628" i="1"/>
  <c r="T628" i="1"/>
  <c r="R628" i="1"/>
  <c r="P628" i="1"/>
  <c r="S628" i="1" s="1"/>
  <c r="U627" i="1"/>
  <c r="T627" i="1"/>
  <c r="S627" i="1"/>
  <c r="R627" i="1"/>
  <c r="P627" i="1"/>
  <c r="U626" i="1"/>
  <c r="T626" i="1"/>
  <c r="R626" i="1"/>
  <c r="P626" i="1"/>
  <c r="S626" i="1" s="1"/>
  <c r="U625" i="1"/>
  <c r="T625" i="1"/>
  <c r="R625" i="1"/>
  <c r="P625" i="1"/>
  <c r="S625" i="1" s="1"/>
  <c r="U624" i="1"/>
  <c r="T624" i="1"/>
  <c r="R624" i="1"/>
  <c r="P624" i="1"/>
  <c r="S624" i="1" s="1"/>
  <c r="U623" i="1"/>
  <c r="T623" i="1"/>
  <c r="S623" i="1"/>
  <c r="R623" i="1"/>
  <c r="P623" i="1"/>
  <c r="U622" i="1"/>
  <c r="T622" i="1"/>
  <c r="R622" i="1"/>
  <c r="P622" i="1"/>
  <c r="S622" i="1" s="1"/>
  <c r="U621" i="1"/>
  <c r="T621" i="1"/>
  <c r="R621" i="1"/>
  <c r="P621" i="1"/>
  <c r="S621" i="1" s="1"/>
  <c r="U620" i="1"/>
  <c r="T620" i="1"/>
  <c r="R620" i="1"/>
  <c r="P620" i="1"/>
  <c r="S620" i="1" s="1"/>
  <c r="U619" i="1"/>
  <c r="T619" i="1"/>
  <c r="S619" i="1"/>
  <c r="R619" i="1"/>
  <c r="P619" i="1"/>
  <c r="U618" i="1"/>
  <c r="T618" i="1"/>
  <c r="R618" i="1"/>
  <c r="P618" i="1"/>
  <c r="S618" i="1" s="1"/>
  <c r="U617" i="1"/>
  <c r="T617" i="1"/>
  <c r="R617" i="1"/>
  <c r="P617" i="1"/>
  <c r="S617" i="1" s="1"/>
  <c r="U616" i="1"/>
  <c r="T616" i="1"/>
  <c r="R616" i="1"/>
  <c r="P616" i="1"/>
  <c r="S616" i="1" s="1"/>
  <c r="U615" i="1"/>
  <c r="T615" i="1"/>
  <c r="S615" i="1"/>
  <c r="R615" i="1"/>
  <c r="P615" i="1"/>
  <c r="U614" i="1"/>
  <c r="T614" i="1"/>
  <c r="R614" i="1"/>
  <c r="P614" i="1"/>
  <c r="S614" i="1" s="1"/>
  <c r="U613" i="1"/>
  <c r="T613" i="1"/>
  <c r="R613" i="1"/>
  <c r="P613" i="1"/>
  <c r="S613" i="1" s="1"/>
  <c r="U612" i="1"/>
  <c r="T612" i="1"/>
  <c r="R612" i="1"/>
  <c r="P612" i="1"/>
  <c r="S612" i="1" s="1"/>
  <c r="U611" i="1"/>
  <c r="T611" i="1"/>
  <c r="S611" i="1"/>
  <c r="R611" i="1"/>
  <c r="P611" i="1"/>
  <c r="U610" i="1"/>
  <c r="T610" i="1"/>
  <c r="R610" i="1"/>
  <c r="P610" i="1"/>
  <c r="S610" i="1" s="1"/>
  <c r="U609" i="1"/>
  <c r="T609" i="1"/>
  <c r="R609" i="1"/>
  <c r="P609" i="1"/>
  <c r="S609" i="1" s="1"/>
  <c r="U608" i="1"/>
  <c r="T608" i="1"/>
  <c r="R608" i="1"/>
  <c r="P608" i="1"/>
  <c r="S608" i="1" s="1"/>
  <c r="U607" i="1"/>
  <c r="T607" i="1"/>
  <c r="S607" i="1"/>
  <c r="R607" i="1"/>
  <c r="P607" i="1"/>
  <c r="U606" i="1"/>
  <c r="T606" i="1"/>
  <c r="R606" i="1"/>
  <c r="P606" i="1"/>
  <c r="S606" i="1" s="1"/>
  <c r="U605" i="1"/>
  <c r="T605" i="1"/>
  <c r="R605" i="1"/>
  <c r="P605" i="1"/>
  <c r="S605" i="1" s="1"/>
  <c r="U604" i="1"/>
  <c r="T604" i="1"/>
  <c r="R604" i="1"/>
  <c r="P604" i="1"/>
  <c r="S604" i="1" s="1"/>
  <c r="U603" i="1"/>
  <c r="T603" i="1"/>
  <c r="S603" i="1"/>
  <c r="R603" i="1"/>
  <c r="P603" i="1"/>
  <c r="U602" i="1"/>
  <c r="T602" i="1"/>
  <c r="R602" i="1"/>
  <c r="P602" i="1"/>
  <c r="S602" i="1" s="1"/>
  <c r="U601" i="1"/>
  <c r="T601" i="1"/>
  <c r="R601" i="1"/>
  <c r="P601" i="1"/>
  <c r="S601" i="1" s="1"/>
  <c r="U600" i="1"/>
  <c r="T600" i="1"/>
  <c r="R600" i="1"/>
  <c r="P600" i="1"/>
  <c r="S600" i="1" s="1"/>
  <c r="U599" i="1"/>
  <c r="T599" i="1"/>
  <c r="S599" i="1"/>
  <c r="R599" i="1"/>
  <c r="P599" i="1"/>
  <c r="U598" i="1"/>
  <c r="T598" i="1"/>
  <c r="R598" i="1"/>
  <c r="P598" i="1"/>
  <c r="S598" i="1" s="1"/>
  <c r="U597" i="1"/>
  <c r="T597" i="1"/>
  <c r="R597" i="1"/>
  <c r="P597" i="1"/>
  <c r="S597" i="1" s="1"/>
  <c r="U596" i="1"/>
  <c r="T596" i="1"/>
  <c r="R596" i="1"/>
  <c r="P596" i="1"/>
  <c r="S596" i="1" s="1"/>
  <c r="U595" i="1"/>
  <c r="T595" i="1"/>
  <c r="S595" i="1"/>
  <c r="R595" i="1"/>
  <c r="P595" i="1"/>
  <c r="U594" i="1"/>
  <c r="T594" i="1"/>
  <c r="R594" i="1"/>
  <c r="P594" i="1"/>
  <c r="S594" i="1" s="1"/>
  <c r="U593" i="1"/>
  <c r="T593" i="1"/>
  <c r="R593" i="1"/>
  <c r="P593" i="1"/>
  <c r="S593" i="1" s="1"/>
  <c r="U592" i="1"/>
  <c r="T592" i="1"/>
  <c r="R592" i="1"/>
  <c r="P592" i="1"/>
  <c r="S592" i="1" s="1"/>
  <c r="U591" i="1"/>
  <c r="T591" i="1"/>
  <c r="S591" i="1"/>
  <c r="R591" i="1"/>
  <c r="P591" i="1"/>
  <c r="U590" i="1"/>
  <c r="T590" i="1"/>
  <c r="R590" i="1"/>
  <c r="P590" i="1"/>
  <c r="S590" i="1" s="1"/>
  <c r="U589" i="1"/>
  <c r="T589" i="1"/>
  <c r="R589" i="1"/>
  <c r="P589" i="1"/>
  <c r="S589" i="1" s="1"/>
  <c r="U588" i="1"/>
  <c r="T588" i="1"/>
  <c r="R588" i="1"/>
  <c r="P588" i="1"/>
  <c r="S588" i="1" s="1"/>
  <c r="U587" i="1"/>
  <c r="T587" i="1"/>
  <c r="S587" i="1"/>
  <c r="R587" i="1"/>
  <c r="P587" i="1"/>
  <c r="U586" i="1"/>
  <c r="T586" i="1"/>
  <c r="R586" i="1"/>
  <c r="S586" i="1" s="1"/>
  <c r="P586" i="1"/>
  <c r="U585" i="1"/>
  <c r="T585" i="1"/>
  <c r="R585" i="1"/>
  <c r="P585" i="1"/>
  <c r="S585" i="1" s="1"/>
  <c r="U584" i="1"/>
  <c r="T584" i="1"/>
  <c r="R584" i="1"/>
  <c r="P584" i="1"/>
  <c r="S584" i="1" s="1"/>
  <c r="U583" i="1"/>
  <c r="T583" i="1"/>
  <c r="S583" i="1"/>
  <c r="R583" i="1"/>
  <c r="P583" i="1"/>
  <c r="U582" i="1"/>
  <c r="T582" i="1"/>
  <c r="R582" i="1"/>
  <c r="P582" i="1"/>
  <c r="S582" i="1" s="1"/>
  <c r="U581" i="1"/>
  <c r="T581" i="1"/>
  <c r="R581" i="1"/>
  <c r="P581" i="1"/>
  <c r="S581" i="1" s="1"/>
  <c r="U580" i="1"/>
  <c r="T580" i="1"/>
  <c r="R580" i="1"/>
  <c r="P580" i="1"/>
  <c r="S580" i="1" s="1"/>
  <c r="U579" i="1"/>
  <c r="T579" i="1"/>
  <c r="S579" i="1"/>
  <c r="R579" i="1"/>
  <c r="P579" i="1"/>
  <c r="U578" i="1"/>
  <c r="T578" i="1"/>
  <c r="R578" i="1"/>
  <c r="P578" i="1"/>
  <c r="S578" i="1" s="1"/>
  <c r="U577" i="1"/>
  <c r="T577" i="1"/>
  <c r="R577" i="1"/>
  <c r="P577" i="1"/>
  <c r="S577" i="1" s="1"/>
  <c r="U576" i="1"/>
  <c r="T576" i="1"/>
  <c r="R576" i="1"/>
  <c r="P576" i="1"/>
  <c r="S576" i="1" s="1"/>
  <c r="U575" i="1"/>
  <c r="T575" i="1"/>
  <c r="S575" i="1"/>
  <c r="R575" i="1"/>
  <c r="P575" i="1"/>
  <c r="U574" i="1"/>
  <c r="T574" i="1"/>
  <c r="R574" i="1"/>
  <c r="P574" i="1"/>
  <c r="S574" i="1" s="1"/>
  <c r="U573" i="1"/>
  <c r="T573" i="1"/>
  <c r="R573" i="1"/>
  <c r="P573" i="1"/>
  <c r="S573" i="1" s="1"/>
  <c r="U572" i="1"/>
  <c r="T572" i="1"/>
  <c r="R572" i="1"/>
  <c r="P572" i="1"/>
  <c r="S572" i="1" s="1"/>
  <c r="U571" i="1"/>
  <c r="T571" i="1"/>
  <c r="S571" i="1"/>
  <c r="R571" i="1"/>
  <c r="P571" i="1"/>
  <c r="U570" i="1"/>
  <c r="T570" i="1"/>
  <c r="R570" i="1"/>
  <c r="P570" i="1"/>
  <c r="S570" i="1" s="1"/>
  <c r="M570" i="1"/>
  <c r="U569" i="1"/>
  <c r="T569" i="1"/>
  <c r="R569" i="1"/>
  <c r="P569" i="1"/>
  <c r="S569" i="1" s="1"/>
  <c r="U568" i="1"/>
  <c r="T568" i="1"/>
  <c r="S568" i="1"/>
  <c r="R568" i="1"/>
  <c r="P568" i="1"/>
  <c r="M568" i="1"/>
  <c r="U567" i="1"/>
  <c r="T567" i="1"/>
  <c r="R567" i="1"/>
  <c r="P567" i="1"/>
  <c r="S567" i="1" s="1"/>
  <c r="U566" i="1"/>
  <c r="T566" i="1"/>
  <c r="R566" i="1"/>
  <c r="P566" i="1"/>
  <c r="S566" i="1" s="1"/>
  <c r="U565" i="1"/>
  <c r="T565" i="1"/>
  <c r="S565" i="1"/>
  <c r="R565" i="1"/>
  <c r="P565" i="1"/>
  <c r="U564" i="1"/>
  <c r="T564" i="1"/>
  <c r="R564" i="1"/>
  <c r="P564" i="1"/>
  <c r="S564" i="1" s="1"/>
  <c r="U563" i="1"/>
  <c r="T563" i="1"/>
  <c r="R563" i="1"/>
  <c r="P563" i="1"/>
  <c r="S563" i="1" s="1"/>
  <c r="U562" i="1"/>
  <c r="T562" i="1"/>
  <c r="R562" i="1"/>
  <c r="P562" i="1"/>
  <c r="S562" i="1" s="1"/>
  <c r="U561" i="1"/>
  <c r="T561" i="1"/>
  <c r="S561" i="1"/>
  <c r="R561" i="1"/>
  <c r="P561" i="1"/>
  <c r="U560" i="1"/>
  <c r="T560" i="1"/>
  <c r="R560" i="1"/>
  <c r="P560" i="1"/>
  <c r="S560" i="1" s="1"/>
  <c r="U559" i="1"/>
  <c r="T559" i="1"/>
  <c r="R559" i="1"/>
  <c r="P559" i="1"/>
  <c r="S559" i="1" s="1"/>
  <c r="U558" i="1"/>
  <c r="T558" i="1"/>
  <c r="R558" i="1"/>
  <c r="P558" i="1"/>
  <c r="S558" i="1" s="1"/>
  <c r="U557" i="1"/>
  <c r="T557" i="1"/>
  <c r="R557" i="1"/>
  <c r="P557" i="1"/>
  <c r="S557" i="1" s="1"/>
  <c r="U556" i="1"/>
  <c r="T556" i="1"/>
  <c r="R556" i="1"/>
  <c r="P556" i="1"/>
  <c r="S556" i="1" s="1"/>
  <c r="U555" i="1"/>
  <c r="T555" i="1"/>
  <c r="R555" i="1"/>
  <c r="S555" i="1" s="1"/>
  <c r="P555" i="1"/>
  <c r="U554" i="1"/>
  <c r="T554" i="1"/>
  <c r="R554" i="1"/>
  <c r="P554" i="1"/>
  <c r="S554" i="1" s="1"/>
  <c r="U553" i="1"/>
  <c r="T553" i="1"/>
  <c r="R553" i="1"/>
  <c r="P553" i="1"/>
  <c r="S553" i="1" s="1"/>
  <c r="U552" i="1"/>
  <c r="T552" i="1"/>
  <c r="R552" i="1"/>
  <c r="P552" i="1"/>
  <c r="S552" i="1" s="1"/>
  <c r="U551" i="1"/>
  <c r="T551" i="1"/>
  <c r="R551" i="1"/>
  <c r="P551" i="1"/>
  <c r="S551" i="1" s="1"/>
  <c r="U550" i="1"/>
  <c r="T550" i="1"/>
  <c r="R550" i="1"/>
  <c r="P550" i="1"/>
  <c r="S550" i="1" s="1"/>
  <c r="U549" i="1"/>
  <c r="T549" i="1"/>
  <c r="R549" i="1"/>
  <c r="P549" i="1"/>
  <c r="S549" i="1" s="1"/>
  <c r="U548" i="1"/>
  <c r="T548" i="1"/>
  <c r="R548" i="1"/>
  <c r="P548" i="1"/>
  <c r="S548" i="1" s="1"/>
  <c r="U547" i="1"/>
  <c r="T547" i="1"/>
  <c r="R547" i="1"/>
  <c r="P547" i="1"/>
  <c r="S547" i="1" s="1"/>
  <c r="U546" i="1"/>
  <c r="T546" i="1"/>
  <c r="R546" i="1"/>
  <c r="P546" i="1"/>
  <c r="S546" i="1" s="1"/>
  <c r="U545" i="1"/>
  <c r="T545" i="1"/>
  <c r="R545" i="1"/>
  <c r="S545" i="1" s="1"/>
  <c r="P545" i="1"/>
  <c r="U544" i="1"/>
  <c r="T544" i="1"/>
  <c r="S544" i="1"/>
  <c r="R544" i="1"/>
  <c r="P544" i="1"/>
  <c r="U543" i="1"/>
  <c r="T543" i="1"/>
  <c r="R543" i="1"/>
  <c r="P543" i="1"/>
  <c r="S543" i="1" s="1"/>
  <c r="U542" i="1"/>
  <c r="T542" i="1"/>
  <c r="R542" i="1"/>
  <c r="P542" i="1"/>
  <c r="S542" i="1" s="1"/>
  <c r="U541" i="1"/>
  <c r="T541" i="1"/>
  <c r="R541" i="1"/>
  <c r="S541" i="1" s="1"/>
  <c r="P541" i="1"/>
  <c r="U540" i="1"/>
  <c r="T540" i="1"/>
  <c r="S540" i="1"/>
  <c r="R540" i="1"/>
  <c r="P540" i="1"/>
  <c r="U539" i="1"/>
  <c r="T539" i="1"/>
  <c r="R539" i="1"/>
  <c r="P539" i="1"/>
  <c r="S539" i="1" s="1"/>
  <c r="U538" i="1"/>
  <c r="T538" i="1"/>
  <c r="R538" i="1"/>
  <c r="P538" i="1"/>
  <c r="S538" i="1" s="1"/>
  <c r="U537" i="1"/>
  <c r="T537" i="1"/>
  <c r="R537" i="1"/>
  <c r="S537" i="1" s="1"/>
  <c r="P537" i="1"/>
  <c r="U536" i="1"/>
  <c r="T536" i="1"/>
  <c r="S536" i="1"/>
  <c r="R536" i="1"/>
  <c r="P536" i="1"/>
  <c r="U535" i="1"/>
  <c r="T535" i="1"/>
  <c r="R535" i="1"/>
  <c r="P535" i="1"/>
  <c r="S535" i="1" s="1"/>
  <c r="U534" i="1"/>
  <c r="T534" i="1"/>
  <c r="R534" i="1"/>
  <c r="P534" i="1"/>
  <c r="S534" i="1" s="1"/>
  <c r="U533" i="1"/>
  <c r="T533" i="1"/>
  <c r="R533" i="1"/>
  <c r="S533" i="1" s="1"/>
  <c r="P533" i="1"/>
  <c r="U532" i="1"/>
  <c r="T532" i="1"/>
  <c r="S532" i="1"/>
  <c r="R532" i="1"/>
  <c r="P532" i="1"/>
  <c r="U531" i="1"/>
  <c r="T531" i="1"/>
  <c r="R531" i="1"/>
  <c r="P531" i="1"/>
  <c r="S531" i="1" s="1"/>
  <c r="U530" i="1"/>
  <c r="T530" i="1"/>
  <c r="R530" i="1"/>
  <c r="P530" i="1"/>
  <c r="S530" i="1" s="1"/>
  <c r="U529" i="1"/>
  <c r="T529" i="1"/>
  <c r="R529" i="1"/>
  <c r="S529" i="1" s="1"/>
  <c r="P529" i="1"/>
  <c r="U528" i="1"/>
  <c r="T528" i="1"/>
  <c r="S528" i="1"/>
  <c r="R528" i="1"/>
  <c r="P528" i="1"/>
  <c r="U527" i="1"/>
  <c r="T527" i="1"/>
  <c r="R527" i="1"/>
  <c r="P527" i="1"/>
  <c r="S527" i="1" s="1"/>
  <c r="U526" i="1"/>
  <c r="T526" i="1"/>
  <c r="R526" i="1"/>
  <c r="P526" i="1"/>
  <c r="S526" i="1" s="1"/>
  <c r="U525" i="1"/>
  <c r="T525" i="1"/>
  <c r="R525" i="1"/>
  <c r="P525" i="1"/>
  <c r="S525" i="1" s="1"/>
  <c r="U524" i="1"/>
  <c r="T524" i="1"/>
  <c r="R524" i="1"/>
  <c r="P524" i="1"/>
  <c r="S524" i="1" s="1"/>
  <c r="U523" i="1"/>
  <c r="T523" i="1"/>
  <c r="R523" i="1"/>
  <c r="P523" i="1"/>
  <c r="S523" i="1" s="1"/>
  <c r="U522" i="1"/>
  <c r="T522" i="1"/>
  <c r="R522" i="1"/>
  <c r="P522" i="1"/>
  <c r="S522" i="1" s="1"/>
  <c r="U521" i="1"/>
  <c r="T521" i="1"/>
  <c r="R521" i="1"/>
  <c r="P521" i="1"/>
  <c r="S521" i="1" s="1"/>
  <c r="U520" i="1"/>
  <c r="T520" i="1"/>
  <c r="R520" i="1"/>
  <c r="P520" i="1"/>
  <c r="S520" i="1" s="1"/>
  <c r="U519" i="1"/>
  <c r="T519" i="1"/>
  <c r="R519" i="1"/>
  <c r="P519" i="1"/>
  <c r="S519" i="1" s="1"/>
  <c r="U518" i="1"/>
  <c r="T518" i="1"/>
  <c r="R518" i="1"/>
  <c r="P518" i="1"/>
  <c r="S518" i="1" s="1"/>
  <c r="U517" i="1"/>
  <c r="T517" i="1"/>
  <c r="R517" i="1"/>
  <c r="P517" i="1"/>
  <c r="S517" i="1" s="1"/>
  <c r="U516" i="1"/>
  <c r="T516" i="1"/>
  <c r="R516" i="1"/>
  <c r="P516" i="1"/>
  <c r="S516" i="1" s="1"/>
  <c r="U515" i="1"/>
  <c r="T515" i="1"/>
  <c r="R515" i="1"/>
  <c r="P515" i="1"/>
  <c r="S515" i="1" s="1"/>
  <c r="U514" i="1"/>
  <c r="T514" i="1"/>
  <c r="R514" i="1"/>
  <c r="P514" i="1"/>
  <c r="S514" i="1" s="1"/>
  <c r="U513" i="1"/>
  <c r="T513" i="1"/>
  <c r="R513" i="1"/>
  <c r="P513" i="1"/>
  <c r="S513" i="1" s="1"/>
  <c r="U512" i="1"/>
  <c r="T512" i="1"/>
  <c r="R512" i="1"/>
  <c r="P512" i="1"/>
  <c r="S512" i="1" s="1"/>
  <c r="U511" i="1"/>
  <c r="T511" i="1"/>
  <c r="R511" i="1"/>
  <c r="P511" i="1"/>
  <c r="S511" i="1" s="1"/>
  <c r="U510" i="1"/>
  <c r="T510" i="1"/>
  <c r="R510" i="1"/>
  <c r="P510" i="1"/>
  <c r="S510" i="1" s="1"/>
  <c r="U509" i="1"/>
  <c r="T509" i="1"/>
  <c r="R509" i="1"/>
  <c r="P509" i="1"/>
  <c r="S509" i="1" s="1"/>
  <c r="U508" i="1"/>
  <c r="T508" i="1"/>
  <c r="R508" i="1"/>
  <c r="P508" i="1"/>
  <c r="S508" i="1" s="1"/>
  <c r="U507" i="1"/>
  <c r="T507" i="1"/>
  <c r="R507" i="1"/>
  <c r="P507" i="1"/>
  <c r="S507" i="1" s="1"/>
  <c r="U506" i="1"/>
  <c r="T506" i="1"/>
  <c r="R506" i="1"/>
  <c r="P506" i="1"/>
  <c r="S506" i="1" s="1"/>
  <c r="U505" i="1"/>
  <c r="T505" i="1"/>
  <c r="R505" i="1"/>
  <c r="P505" i="1"/>
  <c r="S505" i="1" s="1"/>
  <c r="U504" i="1"/>
  <c r="T504" i="1"/>
  <c r="R504" i="1"/>
  <c r="P504" i="1"/>
  <c r="S504" i="1" s="1"/>
  <c r="U503" i="1"/>
  <c r="T503" i="1"/>
  <c r="R503" i="1"/>
  <c r="P503" i="1"/>
  <c r="S503" i="1" s="1"/>
  <c r="U502" i="1"/>
  <c r="T502" i="1"/>
  <c r="R502" i="1"/>
  <c r="P502" i="1"/>
  <c r="S502" i="1" s="1"/>
  <c r="U501" i="1"/>
  <c r="T501" i="1"/>
  <c r="R501" i="1"/>
  <c r="P501" i="1"/>
  <c r="S501" i="1" s="1"/>
  <c r="U500" i="1"/>
  <c r="T500" i="1"/>
  <c r="R500" i="1"/>
  <c r="P500" i="1"/>
  <c r="S500" i="1" s="1"/>
  <c r="U499" i="1"/>
  <c r="T499" i="1"/>
  <c r="R499" i="1"/>
  <c r="P499" i="1"/>
  <c r="S499" i="1" s="1"/>
  <c r="U498" i="1"/>
  <c r="T498" i="1"/>
  <c r="R498" i="1"/>
  <c r="P498" i="1"/>
  <c r="S498" i="1" s="1"/>
  <c r="U497" i="1"/>
  <c r="T497" i="1"/>
  <c r="S497" i="1"/>
  <c r="R497" i="1"/>
  <c r="P497" i="1"/>
  <c r="U496" i="1"/>
  <c r="T496" i="1"/>
  <c r="R496" i="1"/>
  <c r="P496" i="1"/>
  <c r="S496" i="1" s="1"/>
  <c r="U495" i="1"/>
  <c r="T495" i="1"/>
  <c r="R495" i="1"/>
  <c r="P495" i="1"/>
  <c r="S495" i="1" s="1"/>
  <c r="U494" i="1"/>
  <c r="T494" i="1"/>
  <c r="R494" i="1"/>
  <c r="P494" i="1"/>
  <c r="S494" i="1" s="1"/>
  <c r="U493" i="1"/>
  <c r="T493" i="1"/>
  <c r="R493" i="1"/>
  <c r="P493" i="1"/>
  <c r="S493" i="1" s="1"/>
  <c r="U492" i="1"/>
  <c r="T492" i="1"/>
  <c r="R492" i="1"/>
  <c r="P492" i="1"/>
  <c r="S492" i="1" s="1"/>
  <c r="U491" i="1"/>
  <c r="T491" i="1"/>
  <c r="R491" i="1"/>
  <c r="P491" i="1"/>
  <c r="S491" i="1" s="1"/>
  <c r="U490" i="1"/>
  <c r="T490" i="1"/>
  <c r="R490" i="1"/>
  <c r="P490" i="1"/>
  <c r="S490" i="1" s="1"/>
  <c r="U489" i="1"/>
  <c r="T489" i="1"/>
  <c r="R489" i="1"/>
  <c r="P489" i="1"/>
  <c r="S489" i="1" s="1"/>
  <c r="U488" i="1"/>
  <c r="T488" i="1"/>
  <c r="R488" i="1"/>
  <c r="P488" i="1"/>
  <c r="S488" i="1" s="1"/>
  <c r="U487" i="1"/>
  <c r="T487" i="1"/>
  <c r="R487" i="1"/>
  <c r="P487" i="1"/>
  <c r="S487" i="1" s="1"/>
  <c r="U486" i="1"/>
  <c r="T486" i="1"/>
  <c r="R486" i="1"/>
  <c r="P486" i="1"/>
  <c r="S486" i="1" s="1"/>
  <c r="U485" i="1"/>
  <c r="T485" i="1"/>
  <c r="R485" i="1"/>
  <c r="P485" i="1"/>
  <c r="S485" i="1" s="1"/>
  <c r="U484" i="1"/>
  <c r="T484" i="1"/>
  <c r="R484" i="1"/>
  <c r="P484" i="1"/>
  <c r="S484" i="1" s="1"/>
  <c r="U483" i="1"/>
  <c r="T483" i="1"/>
  <c r="R483" i="1"/>
  <c r="P483" i="1"/>
  <c r="S483" i="1" s="1"/>
  <c r="U482" i="1"/>
  <c r="T482" i="1"/>
  <c r="R482" i="1"/>
  <c r="P482" i="1"/>
  <c r="S482" i="1" s="1"/>
  <c r="U481" i="1"/>
  <c r="T481" i="1"/>
  <c r="R481" i="1"/>
  <c r="P481" i="1"/>
  <c r="S481" i="1" s="1"/>
  <c r="U480" i="1"/>
  <c r="T480" i="1"/>
  <c r="R480" i="1"/>
  <c r="P480" i="1"/>
  <c r="S480" i="1" s="1"/>
  <c r="U479" i="1"/>
  <c r="T479" i="1"/>
  <c r="R479" i="1"/>
  <c r="P479" i="1"/>
  <c r="S479" i="1" s="1"/>
  <c r="U478" i="1"/>
  <c r="T478" i="1"/>
  <c r="R478" i="1"/>
  <c r="P478" i="1"/>
  <c r="S478" i="1" s="1"/>
  <c r="U477" i="1"/>
  <c r="T477" i="1"/>
  <c r="R477" i="1"/>
  <c r="P477" i="1"/>
  <c r="S477" i="1" s="1"/>
  <c r="U476" i="1"/>
  <c r="T476" i="1"/>
  <c r="R476" i="1"/>
  <c r="P476" i="1"/>
  <c r="S476" i="1" s="1"/>
  <c r="U475" i="1"/>
  <c r="T475" i="1"/>
  <c r="R475" i="1"/>
  <c r="P475" i="1"/>
  <c r="S475" i="1" s="1"/>
  <c r="U474" i="1"/>
  <c r="T474" i="1"/>
  <c r="R474" i="1"/>
  <c r="P474" i="1"/>
  <c r="S474" i="1" s="1"/>
  <c r="U473" i="1"/>
  <c r="T473" i="1"/>
  <c r="R473" i="1"/>
  <c r="P473" i="1"/>
  <c r="S473" i="1" s="1"/>
  <c r="U472" i="1"/>
  <c r="T472" i="1"/>
  <c r="R472" i="1"/>
  <c r="P472" i="1"/>
  <c r="S472" i="1" s="1"/>
  <c r="U471" i="1"/>
  <c r="T471" i="1"/>
  <c r="R471" i="1"/>
  <c r="P471" i="1"/>
  <c r="S471" i="1" s="1"/>
  <c r="U470" i="1"/>
  <c r="T470" i="1"/>
  <c r="R470" i="1"/>
  <c r="P470" i="1"/>
  <c r="S470" i="1" s="1"/>
  <c r="U469" i="1"/>
  <c r="T469" i="1"/>
  <c r="R469" i="1"/>
  <c r="P469" i="1"/>
  <c r="S469" i="1" s="1"/>
  <c r="U468" i="1"/>
  <c r="T468" i="1"/>
  <c r="R468" i="1"/>
  <c r="P468" i="1"/>
  <c r="S468" i="1" s="1"/>
  <c r="U467" i="1"/>
  <c r="T467" i="1"/>
  <c r="R467" i="1"/>
  <c r="P467" i="1"/>
  <c r="S467" i="1" s="1"/>
  <c r="U466" i="1"/>
  <c r="T466" i="1"/>
  <c r="R466" i="1"/>
  <c r="P466" i="1"/>
  <c r="S466" i="1" s="1"/>
  <c r="U465" i="1"/>
  <c r="T465" i="1"/>
  <c r="R465" i="1"/>
  <c r="P465" i="1"/>
  <c r="S465" i="1" s="1"/>
  <c r="U464" i="1"/>
  <c r="T464" i="1"/>
  <c r="R464" i="1"/>
  <c r="P464" i="1"/>
  <c r="S464" i="1" s="1"/>
  <c r="U463" i="1"/>
  <c r="T463" i="1"/>
  <c r="R463" i="1"/>
  <c r="P463" i="1"/>
  <c r="S463" i="1" s="1"/>
  <c r="U462" i="1"/>
  <c r="T462" i="1"/>
  <c r="R462" i="1"/>
  <c r="P462" i="1"/>
  <c r="S462" i="1" s="1"/>
  <c r="U461" i="1"/>
  <c r="T461" i="1"/>
  <c r="R461" i="1"/>
  <c r="P461" i="1"/>
  <c r="S461" i="1" s="1"/>
  <c r="U460" i="1"/>
  <c r="T460" i="1"/>
  <c r="R460" i="1"/>
  <c r="P460" i="1"/>
  <c r="S460" i="1" s="1"/>
  <c r="U459" i="1"/>
  <c r="T459" i="1"/>
  <c r="R459" i="1"/>
  <c r="P459" i="1"/>
  <c r="S459" i="1" s="1"/>
  <c r="U458" i="1"/>
  <c r="T458" i="1"/>
  <c r="R458" i="1"/>
  <c r="P458" i="1"/>
  <c r="S458" i="1" s="1"/>
  <c r="U457" i="1"/>
  <c r="T457" i="1"/>
  <c r="R457" i="1"/>
  <c r="P457" i="1"/>
  <c r="S457" i="1" s="1"/>
  <c r="U456" i="1"/>
  <c r="T456" i="1"/>
  <c r="R456" i="1"/>
  <c r="P456" i="1"/>
  <c r="S456" i="1" s="1"/>
  <c r="U455" i="1"/>
  <c r="T455" i="1"/>
  <c r="R455" i="1"/>
  <c r="S455" i="1" s="1"/>
  <c r="P455" i="1"/>
  <c r="U454" i="1"/>
  <c r="T454" i="1"/>
  <c r="R454" i="1"/>
  <c r="P454" i="1"/>
  <c r="S454" i="1" s="1"/>
  <c r="U453" i="1"/>
  <c r="T453" i="1"/>
  <c r="R453" i="1"/>
  <c r="P453" i="1"/>
  <c r="S453" i="1" s="1"/>
  <c r="U452" i="1"/>
  <c r="T452" i="1"/>
  <c r="R452" i="1"/>
  <c r="P452" i="1"/>
  <c r="S452" i="1" s="1"/>
  <c r="U451" i="1"/>
  <c r="T451" i="1"/>
  <c r="R451" i="1"/>
  <c r="P451" i="1"/>
  <c r="S451" i="1" s="1"/>
  <c r="U450" i="1"/>
  <c r="T450" i="1"/>
  <c r="R450" i="1"/>
  <c r="P450" i="1"/>
  <c r="S450" i="1" s="1"/>
  <c r="U449" i="1"/>
  <c r="T449" i="1"/>
  <c r="R449" i="1"/>
  <c r="P449" i="1"/>
  <c r="S449" i="1" s="1"/>
  <c r="U448" i="1"/>
  <c r="T448" i="1"/>
  <c r="R448" i="1"/>
  <c r="P448" i="1"/>
  <c r="S448" i="1" s="1"/>
  <c r="U447" i="1"/>
  <c r="T447" i="1"/>
  <c r="R447" i="1"/>
  <c r="P447" i="1"/>
  <c r="S447" i="1" s="1"/>
  <c r="U446" i="1"/>
  <c r="T446" i="1"/>
  <c r="R446" i="1"/>
  <c r="P446" i="1"/>
  <c r="S446" i="1" s="1"/>
  <c r="U445" i="1"/>
  <c r="T445" i="1"/>
  <c r="R445" i="1"/>
  <c r="P445" i="1"/>
  <c r="S445" i="1" s="1"/>
  <c r="U444" i="1"/>
  <c r="T444" i="1"/>
  <c r="R444" i="1"/>
  <c r="P444" i="1"/>
  <c r="S444" i="1" s="1"/>
  <c r="U443" i="1"/>
  <c r="T443" i="1"/>
  <c r="R443" i="1"/>
  <c r="P443" i="1"/>
  <c r="S443" i="1" s="1"/>
  <c r="U442" i="1"/>
  <c r="T442" i="1"/>
  <c r="R442" i="1"/>
  <c r="P442" i="1"/>
  <c r="S442" i="1" s="1"/>
  <c r="U441" i="1"/>
  <c r="T441" i="1"/>
  <c r="R441" i="1"/>
  <c r="P441" i="1"/>
  <c r="S441" i="1" s="1"/>
  <c r="U440" i="1"/>
  <c r="T440" i="1"/>
  <c r="R440" i="1"/>
  <c r="P440" i="1"/>
  <c r="S440" i="1" s="1"/>
  <c r="U439" i="1"/>
  <c r="T439" i="1"/>
  <c r="R439" i="1"/>
  <c r="P439" i="1"/>
  <c r="S439" i="1" s="1"/>
  <c r="U438" i="1"/>
  <c r="T438" i="1"/>
  <c r="R438" i="1"/>
  <c r="P438" i="1"/>
  <c r="S438" i="1" s="1"/>
  <c r="U437" i="1"/>
  <c r="T437" i="1"/>
  <c r="R437" i="1"/>
  <c r="P437" i="1"/>
  <c r="S437" i="1" s="1"/>
  <c r="U436" i="1"/>
  <c r="T436" i="1"/>
  <c r="R436" i="1"/>
  <c r="P436" i="1"/>
  <c r="S436" i="1" s="1"/>
  <c r="U435" i="1"/>
  <c r="T435" i="1"/>
  <c r="R435" i="1"/>
  <c r="P435" i="1"/>
  <c r="S435" i="1" s="1"/>
  <c r="U434" i="1"/>
  <c r="T434" i="1"/>
  <c r="R434" i="1"/>
  <c r="P434" i="1"/>
  <c r="S434" i="1" s="1"/>
  <c r="U433" i="1"/>
  <c r="T433" i="1"/>
  <c r="R433" i="1"/>
  <c r="P433" i="1"/>
  <c r="S433" i="1" s="1"/>
  <c r="U432" i="1"/>
  <c r="T432" i="1"/>
  <c r="R432" i="1"/>
  <c r="P432" i="1"/>
  <c r="S432" i="1" s="1"/>
  <c r="U431" i="1"/>
  <c r="T431" i="1"/>
  <c r="R431" i="1"/>
  <c r="P431" i="1"/>
  <c r="S431" i="1" s="1"/>
  <c r="U430" i="1"/>
  <c r="T430" i="1"/>
  <c r="R430" i="1"/>
  <c r="P430" i="1"/>
  <c r="S430" i="1" s="1"/>
  <c r="U429" i="1"/>
  <c r="T429" i="1"/>
  <c r="R429" i="1"/>
  <c r="P429" i="1"/>
  <c r="S429" i="1" s="1"/>
  <c r="U428" i="1"/>
  <c r="T428" i="1"/>
  <c r="R428" i="1"/>
  <c r="P428" i="1"/>
  <c r="S428" i="1" s="1"/>
  <c r="U427" i="1"/>
  <c r="T427" i="1"/>
  <c r="R427" i="1"/>
  <c r="P427" i="1"/>
  <c r="S427" i="1" s="1"/>
  <c r="U426" i="1"/>
  <c r="T426" i="1"/>
  <c r="R426" i="1"/>
  <c r="P426" i="1"/>
  <c r="S426" i="1" s="1"/>
  <c r="U425" i="1"/>
  <c r="T425" i="1"/>
  <c r="R425" i="1"/>
  <c r="P425" i="1"/>
  <c r="S425" i="1" s="1"/>
  <c r="U424" i="1"/>
  <c r="T424" i="1"/>
  <c r="R424" i="1"/>
  <c r="P424" i="1"/>
  <c r="S424" i="1" s="1"/>
  <c r="U423" i="1"/>
  <c r="T423" i="1"/>
  <c r="R423" i="1"/>
  <c r="P423" i="1"/>
  <c r="S423" i="1" s="1"/>
  <c r="U422" i="1"/>
  <c r="T422" i="1"/>
  <c r="R422" i="1"/>
  <c r="P422" i="1"/>
  <c r="S422" i="1" s="1"/>
  <c r="U421" i="1"/>
  <c r="T421" i="1"/>
  <c r="R421" i="1"/>
  <c r="P421" i="1"/>
  <c r="S421" i="1" s="1"/>
  <c r="U420" i="1"/>
  <c r="T420" i="1"/>
  <c r="R420" i="1"/>
  <c r="P420" i="1"/>
  <c r="S420" i="1" s="1"/>
  <c r="U419" i="1"/>
  <c r="T419" i="1"/>
  <c r="R419" i="1"/>
  <c r="P419" i="1"/>
  <c r="S419" i="1" s="1"/>
  <c r="U418" i="1"/>
  <c r="T418" i="1"/>
  <c r="R418" i="1"/>
  <c r="P418" i="1"/>
  <c r="S418" i="1" s="1"/>
  <c r="U417" i="1"/>
  <c r="T417" i="1"/>
  <c r="R417" i="1"/>
  <c r="P417" i="1"/>
  <c r="S417" i="1" s="1"/>
  <c r="U416" i="1"/>
  <c r="T416" i="1"/>
  <c r="R416" i="1"/>
  <c r="P416" i="1"/>
  <c r="S416" i="1" s="1"/>
  <c r="U415" i="1"/>
  <c r="T415" i="1"/>
  <c r="R415" i="1"/>
  <c r="P415" i="1"/>
  <c r="S415" i="1" s="1"/>
  <c r="U414" i="1"/>
  <c r="T414" i="1"/>
  <c r="R414" i="1"/>
  <c r="P414" i="1"/>
  <c r="S414" i="1" s="1"/>
  <c r="U413" i="1"/>
  <c r="T413" i="1"/>
  <c r="R413" i="1"/>
  <c r="P413" i="1"/>
  <c r="S413" i="1" s="1"/>
  <c r="U412" i="1"/>
  <c r="T412" i="1"/>
  <c r="R412" i="1"/>
  <c r="P412" i="1"/>
  <c r="S412" i="1" s="1"/>
  <c r="U411" i="1"/>
  <c r="T411" i="1"/>
  <c r="R411" i="1"/>
  <c r="P411" i="1"/>
  <c r="S411" i="1" s="1"/>
  <c r="U410" i="1"/>
  <c r="T410" i="1"/>
  <c r="R410" i="1"/>
  <c r="P410" i="1"/>
  <c r="S410" i="1" s="1"/>
  <c r="U409" i="1"/>
  <c r="T409" i="1"/>
  <c r="R409" i="1"/>
  <c r="P409" i="1"/>
  <c r="S409" i="1" s="1"/>
  <c r="U408" i="1"/>
  <c r="T408" i="1"/>
  <c r="R408" i="1"/>
  <c r="P408" i="1"/>
  <c r="S408" i="1" s="1"/>
  <c r="U407" i="1"/>
  <c r="T407" i="1"/>
  <c r="R407" i="1"/>
  <c r="S407" i="1" s="1"/>
  <c r="P407" i="1"/>
  <c r="U406" i="1"/>
  <c r="T406" i="1"/>
  <c r="R406" i="1"/>
  <c r="P406" i="1"/>
  <c r="S406" i="1" s="1"/>
  <c r="U405" i="1"/>
  <c r="T405" i="1"/>
  <c r="R405" i="1"/>
  <c r="P405" i="1"/>
  <c r="S405" i="1" s="1"/>
  <c r="U404" i="1"/>
  <c r="T404" i="1"/>
  <c r="R404" i="1"/>
  <c r="P404" i="1"/>
  <c r="S404" i="1" s="1"/>
  <c r="U403" i="1"/>
  <c r="T403" i="1"/>
  <c r="R403" i="1"/>
  <c r="P403" i="1"/>
  <c r="S403" i="1" s="1"/>
  <c r="U402" i="1"/>
  <c r="T402" i="1"/>
  <c r="R402" i="1"/>
  <c r="P402" i="1"/>
  <c r="S402" i="1" s="1"/>
  <c r="U401" i="1"/>
  <c r="T401" i="1"/>
  <c r="R401" i="1"/>
  <c r="P401" i="1"/>
  <c r="S401" i="1" s="1"/>
  <c r="U400" i="1"/>
  <c r="T400" i="1"/>
  <c r="R400" i="1"/>
  <c r="P400" i="1"/>
  <c r="S400" i="1" s="1"/>
  <c r="U399" i="1"/>
  <c r="T399" i="1"/>
  <c r="R399" i="1"/>
  <c r="P399" i="1"/>
  <c r="S399" i="1" s="1"/>
  <c r="U398" i="1"/>
  <c r="T398" i="1"/>
  <c r="R398" i="1"/>
  <c r="P398" i="1"/>
  <c r="S398" i="1" s="1"/>
  <c r="U397" i="1"/>
  <c r="T397" i="1"/>
  <c r="R397" i="1"/>
  <c r="P397" i="1"/>
  <c r="S397" i="1" s="1"/>
  <c r="U396" i="1"/>
  <c r="T396" i="1"/>
  <c r="R396" i="1"/>
  <c r="P396" i="1"/>
  <c r="S396" i="1" s="1"/>
  <c r="U395" i="1"/>
  <c r="T395" i="1"/>
  <c r="R395" i="1"/>
  <c r="P395" i="1"/>
  <c r="S395" i="1" s="1"/>
  <c r="U394" i="1"/>
  <c r="T394" i="1"/>
  <c r="R394" i="1"/>
  <c r="P394" i="1"/>
  <c r="S394" i="1" s="1"/>
  <c r="U393" i="1"/>
  <c r="T393" i="1"/>
  <c r="R393" i="1"/>
  <c r="P393" i="1"/>
  <c r="S393" i="1" s="1"/>
  <c r="U392" i="1"/>
  <c r="T392" i="1"/>
  <c r="R392" i="1"/>
  <c r="P392" i="1"/>
  <c r="S392" i="1" s="1"/>
  <c r="U391" i="1"/>
  <c r="T391" i="1"/>
  <c r="R391" i="1"/>
  <c r="P391" i="1"/>
  <c r="S391" i="1" s="1"/>
  <c r="U390" i="1"/>
  <c r="T390" i="1"/>
  <c r="R390" i="1"/>
  <c r="P390" i="1"/>
  <c r="S390" i="1" s="1"/>
  <c r="U389" i="1"/>
  <c r="T389" i="1"/>
  <c r="R389" i="1"/>
  <c r="P389" i="1"/>
  <c r="S389" i="1" s="1"/>
  <c r="U388" i="1"/>
  <c r="T388" i="1"/>
  <c r="R388" i="1"/>
  <c r="P388" i="1"/>
  <c r="S388" i="1" s="1"/>
  <c r="U387" i="1"/>
  <c r="T387" i="1"/>
  <c r="R387" i="1"/>
  <c r="P387" i="1"/>
  <c r="S387" i="1" s="1"/>
  <c r="U386" i="1"/>
  <c r="T386" i="1"/>
  <c r="R386" i="1"/>
  <c r="P386" i="1"/>
  <c r="S386" i="1" s="1"/>
  <c r="U385" i="1"/>
  <c r="T385" i="1"/>
  <c r="R385" i="1"/>
  <c r="P385" i="1"/>
  <c r="S385" i="1" s="1"/>
  <c r="U384" i="1"/>
  <c r="T384" i="1"/>
  <c r="R384" i="1"/>
  <c r="P384" i="1"/>
  <c r="S384" i="1" s="1"/>
  <c r="U383" i="1"/>
  <c r="T383" i="1"/>
  <c r="R383" i="1"/>
  <c r="P383" i="1"/>
  <c r="S383" i="1" s="1"/>
  <c r="U382" i="1"/>
  <c r="T382" i="1"/>
  <c r="R382" i="1"/>
  <c r="P382" i="1"/>
  <c r="S382" i="1" s="1"/>
  <c r="U381" i="1"/>
  <c r="T381" i="1"/>
  <c r="R381" i="1"/>
  <c r="P381" i="1"/>
  <c r="S381" i="1" s="1"/>
  <c r="U380" i="1"/>
  <c r="T380" i="1"/>
  <c r="R380" i="1"/>
  <c r="P380" i="1"/>
  <c r="S380" i="1" s="1"/>
  <c r="U379" i="1"/>
  <c r="T379" i="1"/>
  <c r="R379" i="1"/>
  <c r="P379" i="1"/>
  <c r="S379" i="1" s="1"/>
  <c r="U378" i="1"/>
  <c r="T378" i="1"/>
  <c r="R378" i="1"/>
  <c r="P378" i="1"/>
  <c r="S378" i="1" s="1"/>
  <c r="U377" i="1"/>
  <c r="T377" i="1"/>
  <c r="R377" i="1"/>
  <c r="P377" i="1"/>
  <c r="S377" i="1" s="1"/>
  <c r="U376" i="1"/>
  <c r="T376" i="1"/>
  <c r="R376" i="1"/>
  <c r="P376" i="1"/>
  <c r="S376" i="1" s="1"/>
  <c r="U375" i="1"/>
  <c r="T375" i="1"/>
  <c r="R375" i="1"/>
  <c r="P375" i="1"/>
  <c r="S375" i="1" s="1"/>
  <c r="U374" i="1"/>
  <c r="T374" i="1"/>
  <c r="R374" i="1"/>
  <c r="P374" i="1"/>
  <c r="S374" i="1" s="1"/>
  <c r="U373" i="1"/>
  <c r="T373" i="1"/>
  <c r="S373" i="1"/>
  <c r="R373" i="1"/>
  <c r="P373" i="1"/>
  <c r="U372" i="1"/>
  <c r="T372" i="1"/>
  <c r="R372" i="1"/>
  <c r="P372" i="1"/>
  <c r="S372" i="1" s="1"/>
  <c r="U371" i="1"/>
  <c r="T371" i="1"/>
  <c r="R371" i="1"/>
  <c r="P371" i="1"/>
  <c r="S371" i="1" s="1"/>
  <c r="U370" i="1"/>
  <c r="T370" i="1"/>
  <c r="R370" i="1"/>
  <c r="P370" i="1"/>
  <c r="S370" i="1" s="1"/>
  <c r="U369" i="1"/>
  <c r="T369" i="1"/>
  <c r="S369" i="1"/>
  <c r="R369" i="1"/>
  <c r="P369" i="1"/>
  <c r="U368" i="1"/>
  <c r="T368" i="1"/>
  <c r="R368" i="1"/>
  <c r="P368" i="1"/>
  <c r="S368" i="1" s="1"/>
  <c r="U367" i="1"/>
  <c r="T367" i="1"/>
  <c r="R367" i="1"/>
  <c r="P367" i="1"/>
  <c r="S367" i="1" s="1"/>
  <c r="U366" i="1"/>
  <c r="T366" i="1"/>
  <c r="R366" i="1"/>
  <c r="P366" i="1"/>
  <c r="S366" i="1" s="1"/>
  <c r="U365" i="1"/>
  <c r="T365" i="1"/>
  <c r="R365" i="1"/>
  <c r="P365" i="1"/>
  <c r="S365" i="1" s="1"/>
  <c r="U364" i="1"/>
  <c r="T364" i="1"/>
  <c r="R364" i="1"/>
  <c r="P364" i="1"/>
  <c r="S364" i="1" s="1"/>
  <c r="U363" i="1"/>
  <c r="T363" i="1"/>
  <c r="R363" i="1"/>
  <c r="P363" i="1"/>
  <c r="S363" i="1" s="1"/>
  <c r="U362" i="1"/>
  <c r="T362" i="1"/>
  <c r="R362" i="1"/>
  <c r="P362" i="1"/>
  <c r="S362" i="1" s="1"/>
  <c r="U361" i="1"/>
  <c r="T361" i="1"/>
  <c r="R361" i="1"/>
  <c r="P361" i="1"/>
  <c r="S361" i="1" s="1"/>
  <c r="U360" i="1"/>
  <c r="T360" i="1"/>
  <c r="R360" i="1"/>
  <c r="P360" i="1"/>
  <c r="S360" i="1" s="1"/>
  <c r="U359" i="1"/>
  <c r="T359" i="1"/>
  <c r="R359" i="1"/>
  <c r="P359" i="1"/>
  <c r="S359" i="1" s="1"/>
  <c r="U358" i="1"/>
  <c r="T358" i="1"/>
  <c r="R358" i="1"/>
  <c r="P358" i="1"/>
  <c r="S358" i="1" s="1"/>
  <c r="U357" i="1"/>
  <c r="T357" i="1"/>
  <c r="R357" i="1"/>
  <c r="P357" i="1"/>
  <c r="S357" i="1" s="1"/>
  <c r="U356" i="1"/>
  <c r="T356" i="1"/>
  <c r="R356" i="1"/>
  <c r="P356" i="1"/>
  <c r="S356" i="1" s="1"/>
  <c r="U355" i="1"/>
  <c r="T355" i="1"/>
  <c r="R355" i="1"/>
  <c r="P355" i="1"/>
  <c r="S355" i="1" s="1"/>
  <c r="U354" i="1"/>
  <c r="T354" i="1"/>
  <c r="R354" i="1"/>
  <c r="P354" i="1"/>
  <c r="S354" i="1" s="1"/>
  <c r="U353" i="1"/>
  <c r="T353" i="1"/>
  <c r="R353" i="1"/>
  <c r="P353" i="1"/>
  <c r="S353" i="1" s="1"/>
  <c r="U352" i="1"/>
  <c r="T352" i="1"/>
  <c r="R352" i="1"/>
  <c r="P352" i="1"/>
  <c r="S352" i="1" s="1"/>
  <c r="U351" i="1"/>
  <c r="T351" i="1"/>
  <c r="R351" i="1"/>
  <c r="P351" i="1"/>
  <c r="S351" i="1" s="1"/>
  <c r="U350" i="1"/>
  <c r="T350" i="1"/>
  <c r="R350" i="1"/>
  <c r="P350" i="1"/>
  <c r="S350" i="1" s="1"/>
  <c r="U349" i="1"/>
  <c r="T349" i="1"/>
  <c r="R349" i="1"/>
  <c r="S349" i="1" s="1"/>
  <c r="P349" i="1"/>
  <c r="U348" i="1"/>
  <c r="T348" i="1"/>
  <c r="R348" i="1"/>
  <c r="P348" i="1"/>
  <c r="S348" i="1" s="1"/>
  <c r="U347" i="1"/>
  <c r="T347" i="1"/>
  <c r="R347" i="1"/>
  <c r="S347" i="1" s="1"/>
  <c r="P347" i="1"/>
  <c r="U346" i="1"/>
  <c r="T346" i="1"/>
  <c r="S346" i="1"/>
  <c r="R346" i="1"/>
  <c r="P346" i="1"/>
  <c r="U345" i="1"/>
  <c r="T345" i="1"/>
  <c r="R345" i="1"/>
  <c r="P345" i="1"/>
  <c r="S345" i="1" s="1"/>
  <c r="U344" i="1"/>
  <c r="T344" i="1"/>
  <c r="R344" i="1"/>
  <c r="P344" i="1"/>
  <c r="S344" i="1" s="1"/>
  <c r="U343" i="1"/>
  <c r="T343" i="1"/>
  <c r="S343" i="1"/>
  <c r="R343" i="1"/>
  <c r="P343" i="1"/>
  <c r="U342" i="1"/>
  <c r="T342" i="1"/>
  <c r="S342" i="1"/>
  <c r="R342" i="1"/>
  <c r="P342" i="1"/>
  <c r="U341" i="1"/>
  <c r="T341" i="1"/>
  <c r="R341" i="1"/>
  <c r="P341" i="1"/>
  <c r="S341" i="1" s="1"/>
  <c r="U340" i="1"/>
  <c r="T340" i="1"/>
  <c r="R340" i="1"/>
  <c r="P340" i="1"/>
  <c r="S340" i="1" s="1"/>
  <c r="U339" i="1"/>
  <c r="T339" i="1"/>
  <c r="S339" i="1"/>
  <c r="R339" i="1"/>
  <c r="P339" i="1"/>
  <c r="U338" i="1"/>
  <c r="T338" i="1"/>
  <c r="S338" i="1"/>
  <c r="R338" i="1"/>
  <c r="P338" i="1"/>
  <c r="U337" i="1"/>
  <c r="T337" i="1"/>
  <c r="R337" i="1"/>
  <c r="P337" i="1"/>
  <c r="S337" i="1" s="1"/>
  <c r="U336" i="1"/>
  <c r="T336" i="1"/>
  <c r="R336" i="1"/>
  <c r="P336" i="1"/>
  <c r="S336" i="1" s="1"/>
  <c r="U335" i="1"/>
  <c r="T335" i="1"/>
  <c r="S335" i="1"/>
  <c r="R335" i="1"/>
  <c r="P335" i="1"/>
  <c r="U334" i="1"/>
  <c r="T334" i="1"/>
  <c r="S334" i="1"/>
  <c r="R334" i="1"/>
  <c r="P334" i="1"/>
  <c r="U333" i="1"/>
  <c r="T333" i="1"/>
  <c r="R333" i="1"/>
  <c r="P333" i="1"/>
  <c r="S333" i="1" s="1"/>
  <c r="U332" i="1"/>
  <c r="T332" i="1"/>
  <c r="R332" i="1"/>
  <c r="P332" i="1"/>
  <c r="S332" i="1" s="1"/>
  <c r="U331" i="1"/>
  <c r="T331" i="1"/>
  <c r="S331" i="1"/>
  <c r="R331" i="1"/>
  <c r="P331" i="1"/>
  <c r="U330" i="1"/>
  <c r="T330" i="1"/>
  <c r="S330" i="1"/>
  <c r="R330" i="1"/>
  <c r="P330" i="1"/>
  <c r="U329" i="1"/>
  <c r="T329" i="1"/>
  <c r="R329" i="1"/>
  <c r="P329" i="1"/>
  <c r="S329" i="1" s="1"/>
  <c r="U328" i="1"/>
  <c r="T328" i="1"/>
  <c r="R328" i="1"/>
  <c r="P328" i="1"/>
  <c r="S328" i="1" s="1"/>
  <c r="U327" i="1"/>
  <c r="T327" i="1"/>
  <c r="S327" i="1"/>
  <c r="R327" i="1"/>
  <c r="P327" i="1"/>
  <c r="U326" i="1"/>
  <c r="T326" i="1"/>
  <c r="S326" i="1"/>
  <c r="R326" i="1"/>
  <c r="P326" i="1"/>
  <c r="U325" i="1"/>
  <c r="T325" i="1"/>
  <c r="R325" i="1"/>
  <c r="P325" i="1"/>
  <c r="S325" i="1" s="1"/>
  <c r="U324" i="1"/>
  <c r="T324" i="1"/>
  <c r="R324" i="1"/>
  <c r="P324" i="1"/>
  <c r="S324" i="1" s="1"/>
  <c r="U323" i="1"/>
  <c r="T323" i="1"/>
  <c r="S323" i="1"/>
  <c r="R323" i="1"/>
  <c r="P323" i="1"/>
  <c r="U322" i="1"/>
  <c r="T322" i="1"/>
  <c r="S322" i="1"/>
  <c r="R322" i="1"/>
  <c r="P322" i="1"/>
  <c r="U321" i="1"/>
  <c r="T321" i="1"/>
  <c r="R321" i="1"/>
  <c r="P321" i="1"/>
  <c r="S321" i="1" s="1"/>
  <c r="U320" i="1"/>
  <c r="T320" i="1"/>
  <c r="R320" i="1"/>
  <c r="P320" i="1"/>
  <c r="S320" i="1" s="1"/>
  <c r="U319" i="1"/>
  <c r="T319" i="1"/>
  <c r="S319" i="1"/>
  <c r="R319" i="1"/>
  <c r="P319" i="1"/>
  <c r="U318" i="1"/>
  <c r="T318" i="1"/>
  <c r="S318" i="1"/>
  <c r="R318" i="1"/>
  <c r="P318" i="1"/>
  <c r="U317" i="1"/>
  <c r="T317" i="1"/>
  <c r="R317" i="1"/>
  <c r="P317" i="1"/>
  <c r="S317" i="1" s="1"/>
  <c r="U316" i="1"/>
  <c r="T316" i="1"/>
  <c r="R316" i="1"/>
  <c r="P316" i="1"/>
  <c r="S316" i="1" s="1"/>
  <c r="U315" i="1"/>
  <c r="T315" i="1"/>
  <c r="S315" i="1"/>
  <c r="R315" i="1"/>
  <c r="P315" i="1"/>
  <c r="U314" i="1"/>
  <c r="T314" i="1"/>
  <c r="S314" i="1"/>
  <c r="R314" i="1"/>
  <c r="P314" i="1"/>
  <c r="U313" i="1"/>
  <c r="T313" i="1"/>
  <c r="R313" i="1"/>
  <c r="P313" i="1"/>
  <c r="S313" i="1" s="1"/>
  <c r="U312" i="1"/>
  <c r="T312" i="1"/>
  <c r="R312" i="1"/>
  <c r="P312" i="1"/>
  <c r="S312" i="1" s="1"/>
  <c r="U311" i="1"/>
  <c r="T311" i="1"/>
  <c r="S311" i="1"/>
  <c r="R311" i="1"/>
  <c r="P311" i="1"/>
  <c r="U310" i="1"/>
  <c r="T310" i="1"/>
  <c r="S310" i="1"/>
  <c r="R310" i="1"/>
  <c r="P310" i="1"/>
  <c r="U309" i="1"/>
  <c r="T309" i="1"/>
  <c r="R309" i="1"/>
  <c r="P309" i="1"/>
  <c r="S309" i="1" s="1"/>
  <c r="U308" i="1"/>
  <c r="T308" i="1"/>
  <c r="R308" i="1"/>
  <c r="P308" i="1"/>
  <c r="S308" i="1" s="1"/>
  <c r="U307" i="1"/>
  <c r="T307" i="1"/>
  <c r="S307" i="1"/>
  <c r="R307" i="1"/>
  <c r="P307" i="1"/>
  <c r="U306" i="1"/>
  <c r="T306" i="1"/>
  <c r="S306" i="1"/>
  <c r="R306" i="1"/>
  <c r="P306" i="1"/>
  <c r="U305" i="1"/>
  <c r="T305" i="1"/>
  <c r="R305" i="1"/>
  <c r="P305" i="1"/>
  <c r="S305" i="1" s="1"/>
  <c r="U304" i="1"/>
  <c r="T304" i="1"/>
  <c r="R304" i="1"/>
  <c r="P304" i="1"/>
  <c r="S304" i="1" s="1"/>
  <c r="U303" i="1"/>
  <c r="T303" i="1"/>
  <c r="S303" i="1"/>
  <c r="R303" i="1"/>
  <c r="P303" i="1"/>
  <c r="U302" i="1"/>
  <c r="T302" i="1"/>
  <c r="S302" i="1"/>
  <c r="R302" i="1"/>
  <c r="P302" i="1"/>
  <c r="U301" i="1"/>
  <c r="T301" i="1"/>
  <c r="R301" i="1"/>
  <c r="P301" i="1"/>
  <c r="S301" i="1" s="1"/>
  <c r="U300" i="1"/>
  <c r="T300" i="1"/>
  <c r="R300" i="1"/>
  <c r="P300" i="1"/>
  <c r="S300" i="1" s="1"/>
  <c r="U299" i="1"/>
  <c r="T299" i="1"/>
  <c r="S299" i="1"/>
  <c r="R299" i="1"/>
  <c r="P299" i="1"/>
  <c r="U298" i="1"/>
  <c r="T298" i="1"/>
  <c r="S298" i="1"/>
  <c r="R298" i="1"/>
  <c r="P298" i="1"/>
  <c r="U297" i="1"/>
  <c r="T297" i="1"/>
  <c r="R297" i="1"/>
  <c r="P297" i="1"/>
  <c r="S297" i="1" s="1"/>
  <c r="U296" i="1"/>
  <c r="T296" i="1"/>
  <c r="R296" i="1"/>
  <c r="P296" i="1"/>
  <c r="S296" i="1" s="1"/>
  <c r="U295" i="1"/>
  <c r="T295" i="1"/>
  <c r="S295" i="1"/>
  <c r="R295" i="1"/>
  <c r="P295" i="1"/>
  <c r="U294" i="1"/>
  <c r="T294" i="1"/>
  <c r="S294" i="1"/>
  <c r="R294" i="1"/>
  <c r="P294" i="1"/>
  <c r="U293" i="1"/>
  <c r="T293" i="1"/>
  <c r="R293" i="1"/>
  <c r="P293" i="1"/>
  <c r="S293" i="1" s="1"/>
  <c r="U292" i="1"/>
  <c r="T292" i="1"/>
  <c r="R292" i="1"/>
  <c r="P292" i="1"/>
  <c r="S292" i="1" s="1"/>
  <c r="U291" i="1"/>
  <c r="T291" i="1"/>
  <c r="S291" i="1"/>
  <c r="R291" i="1"/>
  <c r="P291" i="1"/>
  <c r="U290" i="1"/>
  <c r="T290" i="1"/>
  <c r="S290" i="1"/>
  <c r="R290" i="1"/>
  <c r="P290" i="1"/>
  <c r="U289" i="1"/>
  <c r="T289" i="1"/>
  <c r="R289" i="1"/>
  <c r="P289" i="1"/>
  <c r="S289" i="1" s="1"/>
  <c r="U288" i="1"/>
  <c r="T288" i="1"/>
  <c r="R288" i="1"/>
  <c r="P288" i="1"/>
  <c r="S288" i="1" s="1"/>
  <c r="U287" i="1"/>
  <c r="T287" i="1"/>
  <c r="S287" i="1"/>
  <c r="R287" i="1"/>
  <c r="P287" i="1"/>
  <c r="U286" i="1"/>
  <c r="T286" i="1"/>
  <c r="S286" i="1"/>
  <c r="R286" i="1"/>
  <c r="P286" i="1"/>
  <c r="U285" i="1"/>
  <c r="T285" i="1"/>
  <c r="R285" i="1"/>
  <c r="P285" i="1"/>
  <c r="S285" i="1" s="1"/>
  <c r="U284" i="1"/>
  <c r="T284" i="1"/>
  <c r="R284" i="1"/>
  <c r="P284" i="1"/>
  <c r="S284" i="1" s="1"/>
  <c r="U283" i="1"/>
  <c r="T283" i="1"/>
  <c r="S283" i="1"/>
  <c r="R283" i="1"/>
  <c r="P283" i="1"/>
  <c r="U282" i="1"/>
  <c r="T282" i="1"/>
  <c r="S282" i="1"/>
  <c r="R282" i="1"/>
  <c r="P282" i="1"/>
  <c r="U281" i="1"/>
  <c r="T281" i="1"/>
  <c r="R281" i="1"/>
  <c r="P281" i="1"/>
  <c r="S281" i="1" s="1"/>
  <c r="U280" i="1"/>
  <c r="T280" i="1"/>
  <c r="R280" i="1"/>
  <c r="P280" i="1"/>
  <c r="S280" i="1" s="1"/>
  <c r="U279" i="1"/>
  <c r="T279" i="1"/>
  <c r="S279" i="1"/>
  <c r="R279" i="1"/>
  <c r="P279" i="1"/>
  <c r="U278" i="1"/>
  <c r="T278" i="1"/>
  <c r="S278" i="1"/>
  <c r="R278" i="1"/>
  <c r="P278" i="1"/>
  <c r="U277" i="1"/>
  <c r="T277" i="1"/>
  <c r="R277" i="1"/>
  <c r="P277" i="1"/>
  <c r="S277" i="1" s="1"/>
  <c r="U276" i="1"/>
  <c r="T276" i="1"/>
  <c r="R276" i="1"/>
  <c r="P276" i="1"/>
  <c r="S276" i="1" s="1"/>
  <c r="U275" i="1"/>
  <c r="T275" i="1"/>
  <c r="S275" i="1"/>
  <c r="R275" i="1"/>
  <c r="P275" i="1"/>
  <c r="U274" i="1"/>
  <c r="T274" i="1"/>
  <c r="S274" i="1"/>
  <c r="R274" i="1"/>
  <c r="P274" i="1"/>
  <c r="U273" i="1"/>
  <c r="T273" i="1"/>
  <c r="R273" i="1"/>
  <c r="P273" i="1"/>
  <c r="S273" i="1" s="1"/>
  <c r="U272" i="1"/>
  <c r="T272" i="1"/>
  <c r="R272" i="1"/>
  <c r="P272" i="1"/>
  <c r="S272" i="1" s="1"/>
  <c r="U271" i="1"/>
  <c r="T271" i="1"/>
  <c r="S271" i="1"/>
  <c r="R271" i="1"/>
  <c r="P271" i="1"/>
  <c r="U270" i="1"/>
  <c r="T270" i="1"/>
  <c r="S270" i="1"/>
  <c r="R270" i="1"/>
  <c r="P270" i="1"/>
  <c r="U269" i="1"/>
  <c r="T269" i="1"/>
  <c r="R269" i="1"/>
  <c r="P269" i="1"/>
  <c r="S269" i="1" s="1"/>
  <c r="U268" i="1"/>
  <c r="T268" i="1"/>
  <c r="R268" i="1"/>
  <c r="P268" i="1"/>
  <c r="S268" i="1" s="1"/>
  <c r="U267" i="1"/>
  <c r="T267" i="1"/>
  <c r="S267" i="1"/>
  <c r="R267" i="1"/>
  <c r="P267" i="1"/>
  <c r="U266" i="1"/>
  <c r="T266" i="1"/>
  <c r="S266" i="1"/>
  <c r="R266" i="1"/>
  <c r="P266" i="1"/>
  <c r="U265" i="1"/>
  <c r="T265" i="1"/>
  <c r="R265" i="1"/>
  <c r="P265" i="1"/>
  <c r="S265" i="1" s="1"/>
  <c r="U264" i="1"/>
  <c r="T264" i="1"/>
  <c r="R264" i="1"/>
  <c r="P264" i="1"/>
  <c r="S264" i="1" s="1"/>
  <c r="U263" i="1"/>
  <c r="T263" i="1"/>
  <c r="S263" i="1"/>
  <c r="R263" i="1"/>
  <c r="P263" i="1"/>
  <c r="U262" i="1"/>
  <c r="T262" i="1"/>
  <c r="S262" i="1"/>
  <c r="R262" i="1"/>
  <c r="P262" i="1"/>
  <c r="U261" i="1"/>
  <c r="T261" i="1"/>
  <c r="R261" i="1"/>
  <c r="P261" i="1"/>
  <c r="S261" i="1" s="1"/>
  <c r="U260" i="1"/>
  <c r="T260" i="1"/>
  <c r="R260" i="1"/>
  <c r="P260" i="1"/>
  <c r="S260" i="1" s="1"/>
  <c r="U259" i="1"/>
  <c r="T259" i="1"/>
  <c r="S259" i="1"/>
  <c r="R259" i="1"/>
  <c r="P259" i="1"/>
  <c r="U258" i="1"/>
  <c r="T258" i="1"/>
  <c r="S258" i="1"/>
  <c r="R258" i="1"/>
  <c r="P258" i="1"/>
  <c r="U257" i="1"/>
  <c r="T257" i="1"/>
  <c r="R257" i="1"/>
  <c r="P257" i="1"/>
  <c r="S257" i="1" s="1"/>
  <c r="U256" i="1"/>
  <c r="T256" i="1"/>
  <c r="R256" i="1"/>
  <c r="P256" i="1"/>
  <c r="S256" i="1" s="1"/>
  <c r="U255" i="1"/>
  <c r="T255" i="1"/>
  <c r="S255" i="1"/>
  <c r="R255" i="1"/>
  <c r="P255" i="1"/>
  <c r="U254" i="1"/>
  <c r="T254" i="1"/>
  <c r="S254" i="1"/>
  <c r="R254" i="1"/>
  <c r="P254" i="1"/>
  <c r="U253" i="1"/>
  <c r="T253" i="1"/>
  <c r="R253" i="1"/>
  <c r="P253" i="1"/>
  <c r="S253" i="1" s="1"/>
  <c r="U252" i="1"/>
  <c r="T252" i="1"/>
  <c r="R252" i="1"/>
  <c r="P252" i="1"/>
  <c r="S252" i="1" s="1"/>
  <c r="U251" i="1"/>
  <c r="T251" i="1"/>
  <c r="S251" i="1"/>
  <c r="R251" i="1"/>
  <c r="P251" i="1"/>
  <c r="U250" i="1"/>
  <c r="T250" i="1"/>
  <c r="S250" i="1"/>
  <c r="R250" i="1"/>
  <c r="P250" i="1"/>
  <c r="U249" i="1"/>
  <c r="T249" i="1"/>
  <c r="R249" i="1"/>
  <c r="P249" i="1"/>
  <c r="S249" i="1" s="1"/>
  <c r="U248" i="1"/>
  <c r="T248" i="1"/>
  <c r="R248" i="1"/>
  <c r="P248" i="1"/>
  <c r="S248" i="1" s="1"/>
  <c r="U247" i="1"/>
  <c r="T247" i="1"/>
  <c r="S247" i="1"/>
  <c r="R247" i="1"/>
  <c r="P247" i="1"/>
  <c r="U246" i="1"/>
  <c r="T246" i="1"/>
  <c r="S246" i="1"/>
  <c r="R246" i="1"/>
  <c r="P246" i="1"/>
  <c r="U245" i="1"/>
  <c r="T245" i="1"/>
  <c r="R245" i="1"/>
  <c r="P245" i="1"/>
  <c r="S245" i="1" s="1"/>
  <c r="U244" i="1"/>
  <c r="T244" i="1"/>
  <c r="R244" i="1"/>
  <c r="P244" i="1"/>
  <c r="S244" i="1" s="1"/>
  <c r="U243" i="1"/>
  <c r="T243" i="1"/>
  <c r="S243" i="1"/>
  <c r="R243" i="1"/>
  <c r="P243" i="1"/>
  <c r="U242" i="1"/>
  <c r="T242" i="1"/>
  <c r="S242" i="1"/>
  <c r="R242" i="1"/>
  <c r="P242" i="1"/>
  <c r="U241" i="1"/>
  <c r="T241" i="1"/>
  <c r="R241" i="1"/>
  <c r="P241" i="1"/>
  <c r="S241" i="1" s="1"/>
  <c r="U240" i="1"/>
  <c r="T240" i="1"/>
  <c r="R240" i="1"/>
  <c r="P240" i="1"/>
  <c r="S240" i="1" s="1"/>
  <c r="U239" i="1"/>
  <c r="T239" i="1"/>
  <c r="S239" i="1"/>
  <c r="R239" i="1"/>
  <c r="P239" i="1"/>
  <c r="U238" i="1"/>
  <c r="T238" i="1"/>
  <c r="S238" i="1"/>
  <c r="R238" i="1"/>
  <c r="P238" i="1"/>
  <c r="U237" i="1"/>
  <c r="T237" i="1"/>
  <c r="R237" i="1"/>
  <c r="P237" i="1"/>
  <c r="S237" i="1" s="1"/>
  <c r="U236" i="1"/>
  <c r="T236" i="1"/>
  <c r="R236" i="1"/>
  <c r="P236" i="1"/>
  <c r="S236" i="1" s="1"/>
  <c r="U235" i="1"/>
  <c r="T235" i="1"/>
  <c r="S235" i="1"/>
  <c r="R235" i="1"/>
  <c r="P235" i="1"/>
  <c r="U234" i="1"/>
  <c r="T234" i="1"/>
  <c r="S234" i="1"/>
  <c r="R234" i="1"/>
  <c r="P234" i="1"/>
  <c r="U233" i="1"/>
  <c r="T233" i="1"/>
  <c r="R233" i="1"/>
  <c r="P233" i="1"/>
  <c r="S233" i="1" s="1"/>
  <c r="U232" i="1"/>
  <c r="T232" i="1"/>
  <c r="R232" i="1"/>
  <c r="P232" i="1"/>
  <c r="S232" i="1" s="1"/>
  <c r="U231" i="1"/>
  <c r="T231" i="1"/>
  <c r="S231" i="1"/>
  <c r="R231" i="1"/>
  <c r="P231" i="1"/>
  <c r="U230" i="1"/>
  <c r="T230" i="1"/>
  <c r="S230" i="1"/>
  <c r="R230" i="1"/>
  <c r="P230" i="1"/>
  <c r="U229" i="1"/>
  <c r="T229" i="1"/>
  <c r="R229" i="1"/>
  <c r="P229" i="1"/>
  <c r="S229" i="1" s="1"/>
  <c r="U228" i="1"/>
  <c r="T228" i="1"/>
  <c r="R228" i="1"/>
  <c r="P228" i="1"/>
  <c r="S228" i="1" s="1"/>
  <c r="U227" i="1"/>
  <c r="T227" i="1"/>
  <c r="S227" i="1"/>
  <c r="R227" i="1"/>
  <c r="P227" i="1"/>
  <c r="U226" i="1"/>
  <c r="T226" i="1"/>
  <c r="S226" i="1"/>
  <c r="R226" i="1"/>
  <c r="P226" i="1"/>
  <c r="U225" i="1"/>
  <c r="T225" i="1"/>
  <c r="R225" i="1"/>
  <c r="P225" i="1"/>
  <c r="S225" i="1" s="1"/>
  <c r="U224" i="1"/>
  <c r="T224" i="1"/>
  <c r="R224" i="1"/>
  <c r="P224" i="1"/>
  <c r="S224" i="1" s="1"/>
  <c r="U223" i="1"/>
  <c r="T223" i="1"/>
  <c r="S223" i="1"/>
  <c r="R223" i="1"/>
  <c r="P223" i="1"/>
  <c r="U222" i="1"/>
  <c r="T222" i="1"/>
  <c r="S222" i="1"/>
  <c r="R222" i="1"/>
  <c r="P222" i="1"/>
  <c r="U221" i="1"/>
  <c r="T221" i="1"/>
  <c r="R221" i="1"/>
  <c r="P221" i="1"/>
  <c r="S221" i="1" s="1"/>
  <c r="U220" i="1"/>
  <c r="T220" i="1"/>
  <c r="R220" i="1"/>
  <c r="P220" i="1"/>
  <c r="S220" i="1" s="1"/>
  <c r="U219" i="1"/>
  <c r="T219" i="1"/>
  <c r="S219" i="1"/>
  <c r="R219" i="1"/>
  <c r="P219" i="1"/>
  <c r="U218" i="1"/>
  <c r="T218" i="1"/>
  <c r="S218" i="1"/>
  <c r="R218" i="1"/>
  <c r="P218" i="1"/>
  <c r="U217" i="1"/>
  <c r="T217" i="1"/>
  <c r="R217" i="1"/>
  <c r="P217" i="1"/>
  <c r="S217" i="1" s="1"/>
  <c r="U216" i="1"/>
  <c r="T216" i="1"/>
  <c r="R216" i="1"/>
  <c r="P216" i="1"/>
  <c r="S216" i="1" s="1"/>
  <c r="U215" i="1"/>
  <c r="T215" i="1"/>
  <c r="S215" i="1"/>
  <c r="R215" i="1"/>
  <c r="P215" i="1"/>
  <c r="U214" i="1"/>
  <c r="T214" i="1"/>
  <c r="S214" i="1"/>
  <c r="R214" i="1"/>
  <c r="P214" i="1"/>
  <c r="U213" i="1"/>
  <c r="T213" i="1"/>
  <c r="R213" i="1"/>
  <c r="P213" i="1"/>
  <c r="S213" i="1" s="1"/>
  <c r="U212" i="1"/>
  <c r="T212" i="1"/>
  <c r="R212" i="1"/>
  <c r="P212" i="1"/>
  <c r="S212" i="1" s="1"/>
  <c r="U211" i="1"/>
  <c r="T211" i="1"/>
  <c r="S211" i="1"/>
  <c r="R211" i="1"/>
  <c r="P211" i="1"/>
  <c r="U210" i="1"/>
  <c r="T210" i="1"/>
  <c r="S210" i="1"/>
  <c r="R210" i="1"/>
  <c r="P210" i="1"/>
  <c r="U209" i="1"/>
  <c r="T209" i="1"/>
  <c r="R209" i="1"/>
  <c r="P209" i="1"/>
  <c r="S209" i="1" s="1"/>
  <c r="U208" i="1"/>
  <c r="T208" i="1"/>
  <c r="R208" i="1"/>
  <c r="P208" i="1"/>
  <c r="S208" i="1" s="1"/>
  <c r="U207" i="1"/>
  <c r="T207" i="1"/>
  <c r="S207" i="1"/>
  <c r="R207" i="1"/>
  <c r="P207" i="1"/>
  <c r="U206" i="1"/>
  <c r="T206" i="1"/>
  <c r="S206" i="1"/>
  <c r="R206" i="1"/>
  <c r="P206" i="1"/>
  <c r="U205" i="1"/>
  <c r="T205" i="1"/>
  <c r="R205" i="1"/>
  <c r="P205" i="1"/>
  <c r="S205" i="1" s="1"/>
  <c r="U204" i="1"/>
  <c r="T204" i="1"/>
  <c r="R204" i="1"/>
  <c r="P204" i="1"/>
  <c r="S204" i="1" s="1"/>
  <c r="U203" i="1"/>
  <c r="T203" i="1"/>
  <c r="S203" i="1"/>
  <c r="R203" i="1"/>
  <c r="P203" i="1"/>
  <c r="U202" i="1"/>
  <c r="T202" i="1"/>
  <c r="S202" i="1"/>
  <c r="R202" i="1"/>
  <c r="P202" i="1"/>
  <c r="U201" i="1"/>
  <c r="T201" i="1"/>
  <c r="R201" i="1"/>
  <c r="P201" i="1"/>
  <c r="S201" i="1" s="1"/>
  <c r="U200" i="1"/>
  <c r="T200" i="1"/>
  <c r="R200" i="1"/>
  <c r="P200" i="1"/>
  <c r="S200" i="1" s="1"/>
  <c r="U199" i="1"/>
  <c r="T199" i="1"/>
  <c r="S199" i="1"/>
  <c r="R199" i="1"/>
  <c r="P199" i="1"/>
  <c r="U198" i="1"/>
  <c r="T198" i="1"/>
  <c r="S198" i="1"/>
  <c r="R198" i="1"/>
  <c r="P198" i="1"/>
  <c r="U197" i="1"/>
  <c r="T197" i="1"/>
  <c r="R197" i="1"/>
  <c r="P197" i="1"/>
  <c r="S197" i="1" s="1"/>
  <c r="U196" i="1"/>
  <c r="T196" i="1"/>
  <c r="R196" i="1"/>
  <c r="P196" i="1"/>
  <c r="S196" i="1" s="1"/>
  <c r="U195" i="1"/>
  <c r="T195" i="1"/>
  <c r="S195" i="1"/>
  <c r="R195" i="1"/>
  <c r="P195" i="1"/>
  <c r="U194" i="1"/>
  <c r="T194" i="1"/>
  <c r="S194" i="1"/>
  <c r="R194" i="1"/>
  <c r="P194" i="1"/>
  <c r="U193" i="1"/>
  <c r="T193" i="1"/>
  <c r="R193" i="1"/>
  <c r="P193" i="1"/>
  <c r="S193" i="1" s="1"/>
  <c r="U192" i="1"/>
  <c r="T192" i="1"/>
  <c r="R192" i="1"/>
  <c r="P192" i="1"/>
  <c r="S192" i="1" s="1"/>
  <c r="U191" i="1"/>
  <c r="T191" i="1"/>
  <c r="S191" i="1"/>
  <c r="R191" i="1"/>
  <c r="P191" i="1"/>
  <c r="U190" i="1"/>
  <c r="T190" i="1"/>
  <c r="S190" i="1"/>
  <c r="R190" i="1"/>
  <c r="P190" i="1"/>
  <c r="U189" i="1"/>
  <c r="T189" i="1"/>
  <c r="R189" i="1"/>
  <c r="P189" i="1"/>
  <c r="S189" i="1" s="1"/>
  <c r="U188" i="1"/>
  <c r="T188" i="1"/>
  <c r="R188" i="1"/>
  <c r="P188" i="1"/>
  <c r="S188" i="1" s="1"/>
  <c r="U187" i="1"/>
  <c r="T187" i="1"/>
  <c r="S187" i="1"/>
  <c r="R187" i="1"/>
  <c r="P187" i="1"/>
  <c r="U186" i="1"/>
  <c r="T186" i="1"/>
  <c r="S186" i="1"/>
  <c r="R186" i="1"/>
  <c r="P186" i="1"/>
  <c r="U185" i="1"/>
  <c r="T185" i="1"/>
  <c r="R185" i="1"/>
  <c r="P185" i="1"/>
  <c r="S185" i="1" s="1"/>
  <c r="U184" i="1"/>
  <c r="T184" i="1"/>
  <c r="R184" i="1"/>
  <c r="P184" i="1"/>
  <c r="S184" i="1" s="1"/>
  <c r="U183" i="1"/>
  <c r="T183" i="1"/>
  <c r="S183" i="1"/>
  <c r="R183" i="1"/>
  <c r="P183" i="1"/>
  <c r="U182" i="1"/>
  <c r="T182" i="1"/>
  <c r="S182" i="1"/>
  <c r="R182" i="1"/>
  <c r="P182" i="1"/>
  <c r="U181" i="1"/>
  <c r="T181" i="1"/>
  <c r="R181" i="1"/>
  <c r="P181" i="1"/>
  <c r="S181" i="1" s="1"/>
  <c r="U180" i="1"/>
  <c r="T180" i="1"/>
  <c r="R180" i="1"/>
  <c r="P180" i="1"/>
  <c r="S180" i="1" s="1"/>
  <c r="U179" i="1"/>
  <c r="T179" i="1"/>
  <c r="S179" i="1"/>
  <c r="R179" i="1"/>
  <c r="P179" i="1"/>
  <c r="U178" i="1"/>
  <c r="T178" i="1"/>
  <c r="S178" i="1"/>
  <c r="R178" i="1"/>
  <c r="P178" i="1"/>
  <c r="U177" i="1"/>
  <c r="T177" i="1"/>
  <c r="R177" i="1"/>
  <c r="P177" i="1"/>
  <c r="S177" i="1" s="1"/>
  <c r="U176" i="1"/>
  <c r="T176" i="1"/>
  <c r="R176" i="1"/>
  <c r="P176" i="1"/>
  <c r="S176" i="1" s="1"/>
  <c r="U175" i="1"/>
  <c r="T175" i="1"/>
  <c r="S175" i="1"/>
  <c r="R175" i="1"/>
  <c r="P175" i="1"/>
  <c r="U174" i="1"/>
  <c r="T174" i="1"/>
  <c r="S174" i="1"/>
  <c r="R174" i="1"/>
  <c r="P174" i="1"/>
  <c r="U173" i="1"/>
  <c r="T173" i="1"/>
  <c r="R173" i="1"/>
  <c r="P173" i="1"/>
  <c r="S173" i="1" s="1"/>
  <c r="U172" i="1"/>
  <c r="T172" i="1"/>
  <c r="R172" i="1"/>
  <c r="P172" i="1"/>
  <c r="S172" i="1" s="1"/>
  <c r="U171" i="1"/>
  <c r="T171" i="1"/>
  <c r="S171" i="1"/>
  <c r="R171" i="1"/>
  <c r="P171" i="1"/>
  <c r="U170" i="1"/>
  <c r="T170" i="1"/>
  <c r="S170" i="1"/>
  <c r="R170" i="1"/>
  <c r="P170" i="1"/>
  <c r="U169" i="1"/>
  <c r="T169" i="1"/>
  <c r="R169" i="1"/>
  <c r="P169" i="1"/>
  <c r="S169" i="1" s="1"/>
  <c r="U168" i="1"/>
  <c r="T168" i="1"/>
  <c r="R168" i="1"/>
  <c r="P168" i="1"/>
  <c r="S168" i="1" s="1"/>
  <c r="U167" i="1"/>
  <c r="T167" i="1"/>
  <c r="S167" i="1"/>
  <c r="R167" i="1"/>
  <c r="P167" i="1"/>
  <c r="U166" i="1"/>
  <c r="T166" i="1"/>
  <c r="S166" i="1"/>
  <c r="R166" i="1"/>
  <c r="P166" i="1"/>
  <c r="U165" i="1"/>
  <c r="T165" i="1"/>
  <c r="R165" i="1"/>
  <c r="P165" i="1"/>
  <c r="S165" i="1" s="1"/>
  <c r="U164" i="1"/>
  <c r="T164" i="1"/>
  <c r="R164" i="1"/>
  <c r="P164" i="1"/>
  <c r="S164" i="1" s="1"/>
  <c r="U163" i="1"/>
  <c r="T163" i="1"/>
  <c r="S163" i="1"/>
  <c r="R163" i="1"/>
  <c r="P163" i="1"/>
  <c r="U162" i="1"/>
  <c r="T162" i="1"/>
  <c r="S162" i="1"/>
  <c r="R162" i="1"/>
  <c r="P162" i="1"/>
  <c r="U161" i="1"/>
  <c r="T161" i="1"/>
  <c r="R161" i="1"/>
  <c r="P161" i="1"/>
  <c r="S161" i="1" s="1"/>
  <c r="U160" i="1"/>
  <c r="T160" i="1"/>
  <c r="R160" i="1"/>
  <c r="P160" i="1"/>
  <c r="S160" i="1" s="1"/>
  <c r="U159" i="1"/>
  <c r="T159" i="1"/>
  <c r="S159" i="1"/>
  <c r="R159" i="1"/>
  <c r="P159" i="1"/>
  <c r="U158" i="1"/>
  <c r="T158" i="1"/>
  <c r="S158" i="1"/>
  <c r="R158" i="1"/>
  <c r="P158" i="1"/>
  <c r="U157" i="1"/>
  <c r="T157" i="1"/>
  <c r="R157" i="1"/>
  <c r="P157" i="1"/>
  <c r="S157" i="1" s="1"/>
  <c r="U156" i="1"/>
  <c r="T156" i="1"/>
  <c r="R156" i="1"/>
  <c r="P156" i="1"/>
  <c r="S156" i="1" s="1"/>
  <c r="U155" i="1"/>
  <c r="T155" i="1"/>
  <c r="S155" i="1"/>
  <c r="R155" i="1"/>
  <c r="P155" i="1"/>
  <c r="U154" i="1"/>
  <c r="T154" i="1"/>
  <c r="S154" i="1"/>
  <c r="R154" i="1"/>
  <c r="P154" i="1"/>
  <c r="U153" i="1"/>
  <c r="T153" i="1"/>
  <c r="R153" i="1"/>
  <c r="P153" i="1"/>
  <c r="S153" i="1" s="1"/>
  <c r="U152" i="1"/>
  <c r="T152" i="1"/>
  <c r="R152" i="1"/>
  <c r="P152" i="1"/>
  <c r="S152" i="1" s="1"/>
  <c r="U151" i="1"/>
  <c r="T151" i="1"/>
  <c r="S151" i="1"/>
  <c r="R151" i="1"/>
  <c r="P151" i="1"/>
  <c r="U150" i="1"/>
  <c r="T150" i="1"/>
  <c r="S150" i="1"/>
  <c r="R150" i="1"/>
  <c r="P150" i="1"/>
  <c r="U149" i="1"/>
  <c r="T149" i="1"/>
  <c r="R149" i="1"/>
  <c r="P149" i="1"/>
  <c r="S149" i="1" s="1"/>
  <c r="U148" i="1"/>
  <c r="T148" i="1"/>
  <c r="R148" i="1"/>
  <c r="P148" i="1"/>
  <c r="S148" i="1" s="1"/>
  <c r="U147" i="1"/>
  <c r="T147" i="1"/>
  <c r="S147" i="1"/>
  <c r="R147" i="1"/>
  <c r="P147" i="1"/>
  <c r="U146" i="1"/>
  <c r="T146" i="1"/>
  <c r="S146" i="1"/>
  <c r="R146" i="1"/>
  <c r="P146" i="1"/>
  <c r="U145" i="1"/>
  <c r="T145" i="1"/>
  <c r="R145" i="1"/>
  <c r="P145" i="1"/>
  <c r="S145" i="1" s="1"/>
  <c r="U144" i="1"/>
  <c r="T144" i="1"/>
  <c r="R144" i="1"/>
  <c r="P144" i="1"/>
  <c r="S144" i="1" s="1"/>
  <c r="U143" i="1"/>
  <c r="T143" i="1"/>
  <c r="S143" i="1"/>
  <c r="R143" i="1"/>
  <c r="P143" i="1"/>
  <c r="U142" i="1"/>
  <c r="T142" i="1"/>
  <c r="S142" i="1"/>
  <c r="R142" i="1"/>
  <c r="P142" i="1"/>
  <c r="U141" i="1"/>
  <c r="T141" i="1"/>
  <c r="R141" i="1"/>
  <c r="P141" i="1"/>
  <c r="S141" i="1" s="1"/>
  <c r="U140" i="1"/>
  <c r="T140" i="1"/>
  <c r="R140" i="1"/>
  <c r="P140" i="1"/>
  <c r="S140" i="1" s="1"/>
  <c r="U139" i="1"/>
  <c r="T139" i="1"/>
  <c r="S139" i="1"/>
  <c r="R139" i="1"/>
  <c r="P139" i="1"/>
  <c r="U138" i="1"/>
  <c r="T138" i="1"/>
  <c r="S138" i="1"/>
  <c r="R138" i="1"/>
  <c r="P138" i="1"/>
  <c r="U137" i="1"/>
  <c r="T137" i="1"/>
  <c r="R137" i="1"/>
  <c r="P137" i="1"/>
  <c r="S137" i="1" s="1"/>
  <c r="U136" i="1"/>
  <c r="T136" i="1"/>
  <c r="R136" i="1"/>
  <c r="P136" i="1"/>
  <c r="S136" i="1" s="1"/>
  <c r="U135" i="1"/>
  <c r="T135" i="1"/>
  <c r="S135" i="1"/>
  <c r="R135" i="1"/>
  <c r="P135" i="1"/>
  <c r="U134" i="1"/>
  <c r="T134" i="1"/>
  <c r="S134" i="1"/>
  <c r="R134" i="1"/>
  <c r="P134" i="1"/>
  <c r="U133" i="1"/>
  <c r="T133" i="1"/>
  <c r="R133" i="1"/>
  <c r="P133" i="1"/>
  <c r="S133" i="1" s="1"/>
  <c r="U132" i="1"/>
  <c r="T132" i="1"/>
  <c r="R132" i="1"/>
  <c r="P132" i="1"/>
  <c r="S132" i="1" s="1"/>
  <c r="U131" i="1"/>
  <c r="T131" i="1"/>
  <c r="S131" i="1"/>
  <c r="R131" i="1"/>
  <c r="P131" i="1"/>
  <c r="U130" i="1"/>
  <c r="T130" i="1"/>
  <c r="S130" i="1"/>
  <c r="R130" i="1"/>
  <c r="P130" i="1"/>
  <c r="U129" i="1"/>
  <c r="T129" i="1"/>
  <c r="R129" i="1"/>
  <c r="P129" i="1"/>
  <c r="S129" i="1" s="1"/>
  <c r="U128" i="1"/>
  <c r="T128" i="1"/>
  <c r="R128" i="1"/>
  <c r="P128" i="1"/>
  <c r="S128" i="1" s="1"/>
  <c r="U127" i="1"/>
  <c r="T127" i="1"/>
  <c r="S127" i="1"/>
  <c r="R127" i="1"/>
  <c r="P127" i="1"/>
  <c r="U126" i="1"/>
  <c r="T126" i="1"/>
  <c r="S126" i="1"/>
  <c r="R126" i="1"/>
  <c r="P126" i="1"/>
  <c r="U125" i="1"/>
  <c r="T125" i="1"/>
  <c r="R125" i="1"/>
  <c r="P125" i="1"/>
  <c r="S125" i="1" s="1"/>
  <c r="U124" i="1"/>
  <c r="T124" i="1"/>
  <c r="R124" i="1"/>
  <c r="P124" i="1"/>
  <c r="S124" i="1" s="1"/>
  <c r="U123" i="1"/>
  <c r="T123" i="1"/>
  <c r="S123" i="1"/>
  <c r="R123" i="1"/>
  <c r="P123" i="1"/>
  <c r="U122" i="1"/>
  <c r="T122" i="1"/>
  <c r="S122" i="1"/>
  <c r="R122" i="1"/>
  <c r="P122" i="1"/>
  <c r="U121" i="1"/>
  <c r="T121" i="1"/>
  <c r="R121" i="1"/>
  <c r="P121" i="1"/>
  <c r="S121" i="1" s="1"/>
  <c r="U120" i="1"/>
  <c r="T120" i="1"/>
  <c r="R120" i="1"/>
  <c r="P120" i="1"/>
  <c r="S120" i="1" s="1"/>
  <c r="U119" i="1"/>
  <c r="T119" i="1"/>
  <c r="S119" i="1"/>
  <c r="R119" i="1"/>
  <c r="P119" i="1"/>
  <c r="U118" i="1"/>
  <c r="T118" i="1"/>
  <c r="S118" i="1"/>
  <c r="R118" i="1"/>
  <c r="P118" i="1"/>
  <c r="U117" i="1"/>
  <c r="T117" i="1"/>
  <c r="R117" i="1"/>
  <c r="P117" i="1"/>
  <c r="S117" i="1" s="1"/>
  <c r="U116" i="1"/>
  <c r="T116" i="1"/>
  <c r="R116" i="1"/>
  <c r="P116" i="1"/>
  <c r="S116" i="1" s="1"/>
  <c r="U115" i="1"/>
  <c r="T115" i="1"/>
  <c r="S115" i="1"/>
  <c r="R115" i="1"/>
  <c r="P115" i="1"/>
  <c r="U114" i="1"/>
  <c r="T114" i="1"/>
  <c r="S114" i="1"/>
  <c r="R114" i="1"/>
  <c r="P114" i="1"/>
  <c r="U113" i="1"/>
  <c r="T113" i="1"/>
  <c r="R113" i="1"/>
  <c r="P113" i="1"/>
  <c r="S113" i="1" s="1"/>
  <c r="U112" i="1"/>
  <c r="T112" i="1"/>
  <c r="R112" i="1"/>
  <c r="P112" i="1"/>
  <c r="S112" i="1" s="1"/>
  <c r="U111" i="1"/>
  <c r="T111" i="1"/>
  <c r="S111" i="1"/>
  <c r="R111" i="1"/>
  <c r="P111" i="1"/>
  <c r="U110" i="1"/>
  <c r="T110" i="1"/>
  <c r="S110" i="1"/>
  <c r="R110" i="1"/>
  <c r="P110" i="1"/>
  <c r="U109" i="1"/>
  <c r="T109" i="1"/>
  <c r="R109" i="1"/>
  <c r="P109" i="1"/>
  <c r="S109" i="1" s="1"/>
  <c r="U108" i="1"/>
  <c r="T108" i="1"/>
  <c r="R108" i="1"/>
  <c r="P108" i="1"/>
  <c r="S108" i="1" s="1"/>
  <c r="U107" i="1"/>
  <c r="T107" i="1"/>
  <c r="S107" i="1"/>
  <c r="R107" i="1"/>
  <c r="P107" i="1"/>
  <c r="U106" i="1"/>
  <c r="T106" i="1"/>
  <c r="S106" i="1"/>
  <c r="R106" i="1"/>
  <c r="P106" i="1"/>
  <c r="U105" i="1"/>
  <c r="T105" i="1"/>
  <c r="R105" i="1"/>
  <c r="P105" i="1"/>
  <c r="S105" i="1" s="1"/>
  <c r="U104" i="1"/>
  <c r="T104" i="1"/>
  <c r="R104" i="1"/>
  <c r="P104" i="1"/>
  <c r="S104" i="1" s="1"/>
  <c r="U103" i="1"/>
  <c r="T103" i="1"/>
  <c r="R103" i="1"/>
  <c r="S103" i="1" s="1"/>
  <c r="P103" i="1"/>
  <c r="U102" i="1"/>
  <c r="T102" i="1"/>
  <c r="S102" i="1"/>
  <c r="R102" i="1"/>
  <c r="P102" i="1"/>
  <c r="U101" i="1"/>
  <c r="T101" i="1"/>
  <c r="R101" i="1"/>
  <c r="P101" i="1"/>
  <c r="S101" i="1" s="1"/>
  <c r="U100" i="1"/>
  <c r="T100" i="1"/>
  <c r="R100" i="1"/>
  <c r="P100" i="1"/>
  <c r="S100" i="1" s="1"/>
  <c r="U99" i="1"/>
  <c r="T99" i="1"/>
  <c r="R99" i="1"/>
  <c r="S99" i="1" s="1"/>
  <c r="P99" i="1"/>
  <c r="U98" i="1"/>
  <c r="T98" i="1"/>
  <c r="S98" i="1"/>
  <c r="R98" i="1"/>
  <c r="P98" i="1"/>
  <c r="U97" i="1"/>
  <c r="T97" i="1"/>
  <c r="R97" i="1"/>
  <c r="P97" i="1"/>
  <c r="S97" i="1" s="1"/>
  <c r="U96" i="1"/>
  <c r="T96" i="1"/>
  <c r="R96" i="1"/>
  <c r="P96" i="1"/>
  <c r="S96" i="1" s="1"/>
  <c r="U95" i="1"/>
  <c r="T95" i="1"/>
  <c r="S95" i="1"/>
  <c r="R95" i="1"/>
  <c r="P95" i="1"/>
  <c r="U94" i="1"/>
  <c r="T94" i="1"/>
  <c r="S94" i="1"/>
  <c r="R94" i="1"/>
  <c r="P94" i="1"/>
  <c r="U93" i="1"/>
  <c r="T93" i="1"/>
  <c r="R93" i="1"/>
  <c r="P93" i="1"/>
  <c r="S93" i="1" s="1"/>
  <c r="U92" i="1"/>
  <c r="T92" i="1"/>
  <c r="R92" i="1"/>
  <c r="P92" i="1"/>
  <c r="S92" i="1" s="1"/>
  <c r="U91" i="1"/>
  <c r="T91" i="1"/>
  <c r="R91" i="1"/>
  <c r="S91" i="1" s="1"/>
  <c r="P91" i="1"/>
  <c r="U90" i="1"/>
  <c r="T90" i="1"/>
  <c r="S90" i="1"/>
  <c r="R90" i="1"/>
  <c r="P90" i="1"/>
  <c r="U89" i="1"/>
  <c r="T89" i="1"/>
  <c r="R89" i="1"/>
  <c r="P89" i="1"/>
  <c r="S89" i="1" s="1"/>
  <c r="U88" i="1"/>
  <c r="T88" i="1"/>
  <c r="R88" i="1"/>
  <c r="P88" i="1"/>
  <c r="S88" i="1" s="1"/>
  <c r="U87" i="1"/>
  <c r="T87" i="1"/>
  <c r="R87" i="1"/>
  <c r="S87" i="1" s="1"/>
  <c r="P87" i="1"/>
  <c r="U86" i="1"/>
  <c r="T86" i="1"/>
  <c r="S86" i="1"/>
  <c r="R86" i="1"/>
  <c r="P86" i="1"/>
  <c r="U85" i="1"/>
  <c r="T85" i="1"/>
  <c r="R85" i="1"/>
  <c r="P85" i="1"/>
  <c r="S85" i="1" s="1"/>
  <c r="U84" i="1"/>
  <c r="T84" i="1"/>
  <c r="R84" i="1"/>
  <c r="P84" i="1"/>
  <c r="S84" i="1" s="1"/>
  <c r="U83" i="1"/>
  <c r="T83" i="1"/>
  <c r="R83" i="1"/>
  <c r="S83" i="1" s="1"/>
  <c r="P83" i="1"/>
  <c r="U82" i="1"/>
  <c r="T82" i="1"/>
  <c r="S82" i="1"/>
  <c r="R82" i="1"/>
  <c r="P82" i="1"/>
  <c r="U81" i="1"/>
  <c r="T81" i="1"/>
  <c r="R81" i="1"/>
  <c r="P81" i="1"/>
  <c r="S81" i="1" s="1"/>
  <c r="U80" i="1"/>
  <c r="T80" i="1"/>
  <c r="R80" i="1"/>
  <c r="P80" i="1"/>
  <c r="S80" i="1" s="1"/>
  <c r="U79" i="1"/>
  <c r="T79" i="1"/>
  <c r="R79" i="1"/>
  <c r="S79" i="1" s="1"/>
  <c r="P79" i="1"/>
  <c r="U78" i="1"/>
  <c r="T78" i="1"/>
  <c r="S78" i="1"/>
  <c r="R78" i="1"/>
  <c r="P78" i="1"/>
  <c r="U77" i="1"/>
  <c r="T77" i="1"/>
  <c r="R77" i="1"/>
  <c r="P77" i="1"/>
  <c r="S77" i="1" s="1"/>
  <c r="U76" i="1"/>
  <c r="T76" i="1"/>
  <c r="R76" i="1"/>
  <c r="P76" i="1"/>
  <c r="S76" i="1" s="1"/>
  <c r="U75" i="1"/>
  <c r="T75" i="1"/>
  <c r="S75" i="1"/>
  <c r="R75" i="1"/>
  <c r="P75" i="1"/>
  <c r="U74" i="1"/>
  <c r="T74" i="1"/>
  <c r="S74" i="1"/>
  <c r="R74" i="1"/>
  <c r="P74" i="1"/>
  <c r="U73" i="1"/>
  <c r="T73" i="1"/>
  <c r="R73" i="1"/>
  <c r="P73" i="1"/>
  <c r="S73" i="1" s="1"/>
  <c r="U72" i="1"/>
  <c r="T72" i="1"/>
  <c r="R72" i="1"/>
  <c r="P72" i="1"/>
  <c r="S72" i="1" s="1"/>
  <c r="U71" i="1"/>
  <c r="T71" i="1"/>
  <c r="S71" i="1"/>
  <c r="R71" i="1"/>
  <c r="P71" i="1"/>
  <c r="U70" i="1"/>
  <c r="T70" i="1"/>
  <c r="S70" i="1"/>
  <c r="R70" i="1"/>
  <c r="P70" i="1"/>
  <c r="U69" i="1"/>
  <c r="T69" i="1"/>
  <c r="R69" i="1"/>
  <c r="P69" i="1"/>
  <c r="S69" i="1" s="1"/>
  <c r="U68" i="1"/>
  <c r="T68" i="1"/>
  <c r="R68" i="1"/>
  <c r="P68" i="1"/>
  <c r="S68" i="1" s="1"/>
  <c r="U67" i="1"/>
  <c r="T67" i="1"/>
  <c r="S67" i="1"/>
  <c r="R67" i="1"/>
  <c r="P67" i="1"/>
  <c r="U66" i="1"/>
  <c r="T66" i="1"/>
  <c r="S66" i="1"/>
  <c r="R66" i="1"/>
  <c r="P66" i="1"/>
  <c r="U65" i="1"/>
  <c r="T65" i="1"/>
  <c r="R65" i="1"/>
  <c r="P65" i="1"/>
  <c r="S65" i="1" s="1"/>
  <c r="U64" i="1"/>
  <c r="T64" i="1"/>
  <c r="R64" i="1"/>
  <c r="P64" i="1"/>
  <c r="S64" i="1" s="1"/>
  <c r="U63" i="1"/>
  <c r="T63" i="1"/>
  <c r="S63" i="1"/>
  <c r="R63" i="1"/>
  <c r="P63" i="1"/>
  <c r="U62" i="1"/>
  <c r="T62" i="1"/>
  <c r="S62" i="1"/>
  <c r="R62" i="1"/>
  <c r="P62" i="1"/>
  <c r="U61" i="1"/>
  <c r="T61" i="1"/>
  <c r="R61" i="1"/>
  <c r="P61" i="1"/>
  <c r="S61" i="1" s="1"/>
  <c r="U60" i="1"/>
  <c r="T60" i="1"/>
  <c r="R60" i="1"/>
  <c r="P60" i="1"/>
  <c r="S60" i="1" s="1"/>
  <c r="U59" i="1"/>
  <c r="T59" i="1"/>
  <c r="S59" i="1"/>
  <c r="R59" i="1"/>
  <c r="P59" i="1"/>
  <c r="U58" i="1"/>
  <c r="T58" i="1"/>
  <c r="S58" i="1"/>
  <c r="R58" i="1"/>
  <c r="P58" i="1"/>
  <c r="U57" i="1"/>
  <c r="T57" i="1"/>
  <c r="R57" i="1"/>
  <c r="P57" i="1"/>
  <c r="S57" i="1" s="1"/>
  <c r="U56" i="1"/>
  <c r="T56" i="1"/>
  <c r="R56" i="1"/>
  <c r="P56" i="1"/>
  <c r="S56" i="1" s="1"/>
  <c r="U55" i="1"/>
  <c r="T55" i="1"/>
  <c r="R55" i="1"/>
  <c r="S55" i="1" s="1"/>
  <c r="P55" i="1"/>
  <c r="U54" i="1"/>
  <c r="T54" i="1"/>
  <c r="S54" i="1"/>
  <c r="R54" i="1"/>
  <c r="P54" i="1"/>
  <c r="U53" i="1"/>
  <c r="T53" i="1"/>
  <c r="R53" i="1"/>
  <c r="P53" i="1"/>
  <c r="S53" i="1" s="1"/>
  <c r="U52" i="1"/>
  <c r="T52" i="1"/>
  <c r="R52" i="1"/>
  <c r="P52" i="1"/>
  <c r="S52" i="1" s="1"/>
  <c r="U51" i="1"/>
  <c r="T51" i="1"/>
  <c r="R51" i="1"/>
  <c r="S51" i="1" s="1"/>
  <c r="P51" i="1"/>
  <c r="U50" i="1"/>
  <c r="T50" i="1"/>
  <c r="S50" i="1"/>
  <c r="R50" i="1"/>
  <c r="P50" i="1"/>
  <c r="U49" i="1"/>
  <c r="T49" i="1"/>
  <c r="R49" i="1"/>
  <c r="P49" i="1"/>
  <c r="S49" i="1" s="1"/>
  <c r="U48" i="1"/>
  <c r="T48" i="1"/>
  <c r="R48" i="1"/>
  <c r="P48" i="1"/>
  <c r="S48" i="1" s="1"/>
  <c r="U47" i="1"/>
  <c r="T47" i="1"/>
  <c r="S47" i="1"/>
  <c r="R47" i="1"/>
  <c r="P47" i="1"/>
  <c r="U46" i="1"/>
  <c r="T46" i="1"/>
  <c r="S46" i="1"/>
  <c r="R46" i="1"/>
  <c r="P46" i="1"/>
  <c r="U45" i="1"/>
  <c r="T45" i="1"/>
  <c r="R45" i="1"/>
  <c r="P45" i="1"/>
  <c r="S45" i="1" s="1"/>
  <c r="U44" i="1"/>
  <c r="T44" i="1"/>
  <c r="R44" i="1"/>
  <c r="P44" i="1"/>
  <c r="S44" i="1" s="1"/>
  <c r="U43" i="1"/>
  <c r="T43" i="1"/>
  <c r="S43" i="1"/>
  <c r="R43" i="1"/>
  <c r="P43" i="1"/>
  <c r="U42" i="1"/>
  <c r="T42" i="1"/>
  <c r="S42" i="1"/>
  <c r="R42" i="1"/>
  <c r="P42" i="1"/>
  <c r="U41" i="1"/>
  <c r="T41" i="1"/>
  <c r="R41" i="1"/>
  <c r="P41" i="1"/>
  <c r="S41" i="1" s="1"/>
  <c r="U40" i="1"/>
  <c r="T40" i="1"/>
  <c r="R40" i="1"/>
  <c r="P40" i="1"/>
  <c r="S40" i="1" s="1"/>
  <c r="U39" i="1"/>
  <c r="T39" i="1"/>
  <c r="S39" i="1"/>
  <c r="R39" i="1"/>
  <c r="P39" i="1"/>
  <c r="U38" i="1"/>
  <c r="T38" i="1"/>
  <c r="S38" i="1"/>
  <c r="R38" i="1"/>
  <c r="P38" i="1"/>
  <c r="U37" i="1"/>
  <c r="T37" i="1"/>
  <c r="R37" i="1"/>
  <c r="P37" i="1"/>
  <c r="S37" i="1" s="1"/>
  <c r="U36" i="1"/>
  <c r="T36" i="1"/>
  <c r="R36" i="1"/>
  <c r="P36" i="1"/>
  <c r="S36" i="1" s="1"/>
  <c r="U35" i="1"/>
  <c r="T35" i="1"/>
  <c r="S35" i="1"/>
  <c r="R35" i="1"/>
  <c r="P35" i="1"/>
  <c r="U34" i="1"/>
  <c r="T34" i="1"/>
  <c r="R34" i="1"/>
  <c r="S34" i="1" s="1"/>
  <c r="P34" i="1"/>
  <c r="U33" i="1"/>
  <c r="T33" i="1"/>
  <c r="R33" i="1"/>
  <c r="P33" i="1"/>
  <c r="S33" i="1" s="1"/>
  <c r="U32" i="1"/>
  <c r="T32" i="1"/>
  <c r="R32" i="1"/>
  <c r="P32" i="1"/>
  <c r="S32" i="1" s="1"/>
  <c r="U31" i="1"/>
  <c r="T31" i="1"/>
  <c r="R31" i="1"/>
  <c r="P31" i="1"/>
  <c r="S31" i="1" s="1"/>
  <c r="U30" i="1"/>
  <c r="T30" i="1"/>
  <c r="R30" i="1"/>
  <c r="P30" i="1"/>
  <c r="S30" i="1" s="1"/>
  <c r="U29" i="1"/>
  <c r="T29" i="1"/>
  <c r="R29" i="1"/>
  <c r="P29" i="1"/>
  <c r="S29" i="1" s="1"/>
  <c r="U28" i="1"/>
  <c r="T28" i="1"/>
  <c r="R28" i="1"/>
  <c r="P28" i="1"/>
  <c r="S28" i="1" s="1"/>
  <c r="U27" i="1"/>
  <c r="T27" i="1"/>
  <c r="R27" i="1"/>
  <c r="P27" i="1"/>
  <c r="S27" i="1" s="1"/>
  <c r="U26" i="1"/>
  <c r="T26" i="1"/>
  <c r="R26" i="1"/>
  <c r="P26" i="1"/>
  <c r="S26" i="1" s="1"/>
  <c r="U25" i="1"/>
  <c r="T25" i="1"/>
  <c r="R25" i="1"/>
  <c r="P25" i="1"/>
  <c r="S25" i="1" s="1"/>
  <c r="U24" i="1"/>
  <c r="T24" i="1"/>
  <c r="R24" i="1"/>
  <c r="P24" i="1"/>
  <c r="S24" i="1" s="1"/>
  <c r="U23" i="1"/>
  <c r="T23" i="1"/>
  <c r="R23" i="1"/>
  <c r="P23" i="1"/>
  <c r="S23" i="1" s="1"/>
  <c r="U22" i="1"/>
  <c r="T22" i="1"/>
  <c r="R22" i="1"/>
  <c r="P22" i="1"/>
  <c r="S22" i="1" s="1"/>
  <c r="U21" i="1"/>
  <c r="T21" i="1"/>
  <c r="R21" i="1"/>
  <c r="P21" i="1"/>
  <c r="S21" i="1" s="1"/>
  <c r="U20" i="1"/>
  <c r="T20" i="1"/>
  <c r="R20" i="1"/>
  <c r="P20" i="1"/>
  <c r="S20" i="1" s="1"/>
  <c r="U19" i="1"/>
  <c r="T19" i="1"/>
  <c r="R19" i="1"/>
  <c r="P19" i="1"/>
  <c r="S19" i="1" s="1"/>
  <c r="U18" i="1"/>
  <c r="T18" i="1"/>
  <c r="R18" i="1"/>
  <c r="P18" i="1"/>
  <c r="S18" i="1" s="1"/>
  <c r="U17" i="1"/>
  <c r="T17" i="1"/>
  <c r="R17" i="1"/>
  <c r="P17" i="1"/>
  <c r="S17" i="1" s="1"/>
  <c r="U16" i="1"/>
  <c r="T16" i="1"/>
  <c r="R16" i="1"/>
  <c r="P16" i="1"/>
  <c r="S16" i="1" s="1"/>
  <c r="U15" i="1"/>
  <c r="T15" i="1"/>
  <c r="R15" i="1"/>
  <c r="P15" i="1"/>
  <c r="S15" i="1" s="1"/>
  <c r="U14" i="1"/>
  <c r="T14" i="1"/>
  <c r="R14" i="1"/>
  <c r="P14" i="1"/>
  <c r="S14" i="1" s="1"/>
  <c r="U13" i="1"/>
  <c r="T13" i="1"/>
  <c r="R13" i="1"/>
  <c r="P13" i="1"/>
  <c r="S13" i="1" s="1"/>
  <c r="U12" i="1"/>
  <c r="U680" i="1" s="1"/>
  <c r="U685" i="1" s="1"/>
  <c r="T12" i="1"/>
  <c r="T680" i="1" s="1"/>
  <c r="R12" i="1"/>
  <c r="R680" i="1" s="1"/>
  <c r="P12" i="1"/>
  <c r="P680" i="1" s="1"/>
  <c r="S12" i="1" l="1"/>
  <c r="S680" i="1" s="1"/>
  <c r="U687" i="1" s="1"/>
</calcChain>
</file>

<file path=xl/comments1.xml><?xml version="1.0" encoding="utf-8"?>
<comments xmlns="http://schemas.openxmlformats.org/spreadsheetml/2006/main">
  <authors>
    <author>Oscar Ivan Ospina Ramos</author>
    <author>Magda Ximena Suarez Mendez</author>
    <author>Sandra Cecilia Barcenas Espitia</author>
  </authors>
  <commentList>
    <comment ref="I447" authorId="0" shapeId="0">
      <text>
        <r>
          <rPr>
            <b/>
            <sz val="9"/>
            <color indexed="81"/>
            <rFont val="Tahoma"/>
            <family val="2"/>
          </rPr>
          <t>Oscar Ivan Ospina Ramos:</t>
        </r>
        <r>
          <rPr>
            <sz val="9"/>
            <color indexed="81"/>
            <rFont val="Tahoma"/>
            <family val="2"/>
          </rPr>
          <t xml:space="preserve">
La Causa del hallazgo no se relaciona con la descripcion</t>
        </r>
      </text>
    </comment>
    <comment ref="N519" authorId="1" shapeId="0">
      <text>
        <r>
          <rPr>
            <b/>
            <sz val="9"/>
            <color indexed="81"/>
            <rFont val="Tahoma"/>
            <family val="2"/>
          </rPr>
          <t>Magda Ximena Suarez Mendez:</t>
        </r>
        <r>
          <rPr>
            <sz val="9"/>
            <color indexed="81"/>
            <rFont val="Tahoma"/>
            <family val="2"/>
          </rPr>
          <t xml:space="preserve">
Fecha en que se radico en la DIT requerimiento reporte Cuéntame</t>
        </r>
      </text>
    </comment>
    <comment ref="O519" authorId="1" shapeId="0">
      <text>
        <r>
          <rPr>
            <b/>
            <sz val="9"/>
            <color indexed="81"/>
            <rFont val="Tahoma"/>
            <family val="2"/>
          </rPr>
          <t>Magda Ximena Suarez Mendez:</t>
        </r>
        <r>
          <rPr>
            <sz val="9"/>
            <color indexed="81"/>
            <rFont val="Tahoma"/>
            <family val="2"/>
          </rPr>
          <t xml:space="preserve">
Fecha en que se radico en la DIT requerimiento reporte SIM</t>
        </r>
      </text>
    </comment>
    <comment ref="N521" authorId="1" shapeId="0">
      <text>
        <r>
          <rPr>
            <b/>
            <sz val="9"/>
            <color indexed="81"/>
            <rFont val="Tahoma"/>
            <family val="2"/>
          </rPr>
          <t>Magda Ximena Suarez Mendez:</t>
        </r>
        <r>
          <rPr>
            <sz val="9"/>
            <color indexed="81"/>
            <rFont val="Tahoma"/>
            <family val="2"/>
          </rPr>
          <t xml:space="preserve">
Fecha del Plan de acción de la DIT</t>
        </r>
      </text>
    </comment>
    <comment ref="N522" authorId="1" shapeId="0">
      <text>
        <r>
          <rPr>
            <b/>
            <sz val="9"/>
            <color indexed="81"/>
            <rFont val="Tahoma"/>
            <family val="2"/>
          </rPr>
          <t>Magda Ximena Suarez Mendez:</t>
        </r>
        <r>
          <rPr>
            <sz val="9"/>
            <color indexed="81"/>
            <rFont val="Tahoma"/>
            <family val="2"/>
          </rPr>
          <t xml:space="preserve">
Fecha en que la DIT programa estar en producción en cuéntame</t>
        </r>
      </text>
    </comment>
    <comment ref="K626" authorId="2" shapeId="0">
      <text>
        <r>
          <rPr>
            <b/>
            <sz val="9"/>
            <color indexed="81"/>
            <rFont val="Tahoma"/>
            <family val="2"/>
          </rPr>
          <t>Sandra Cecilia Barcenas Espitia:</t>
        </r>
        <r>
          <rPr>
            <sz val="9"/>
            <color indexed="81"/>
            <rFont val="Tahoma"/>
            <family val="2"/>
          </rPr>
          <t xml:space="preserve">
Al ajustar la acción de mejora, se modificaría la actividad.</t>
        </r>
      </text>
    </comment>
  </commentList>
</comments>
</file>

<file path=xl/sharedStrings.xml><?xml version="1.0" encoding="utf-8"?>
<sst xmlns="http://schemas.openxmlformats.org/spreadsheetml/2006/main" count="6828" uniqueCount="2064">
  <si>
    <t xml:space="preserve">Entidad: </t>
  </si>
  <si>
    <t>INSTITUTO COLOMBIANO DE BIENESTAR FAMILIAR</t>
  </si>
  <si>
    <t xml:space="preserve">Representante Legal:  </t>
  </si>
  <si>
    <t>KAREN ABUDINE ABUCHAIBE</t>
  </si>
  <si>
    <t>NIT</t>
  </si>
  <si>
    <t>899999239-2</t>
  </si>
  <si>
    <t>Períodos que cubrirá:</t>
  </si>
  <si>
    <t>Del 01/09/2017 al 31/08/2018</t>
  </si>
  <si>
    <t xml:space="preserve">Fecha de subscripción </t>
  </si>
  <si>
    <t xml:space="preserve">Fecha de Evaluación </t>
  </si>
  <si>
    <t>Auditoría Regular 2016 y pendientes de auditorias anteriores (Ordenado por número de hallazgo)</t>
  </si>
  <si>
    <t>CUMPLIMIENTO Y AVANCE DEL PLAN</t>
  </si>
  <si>
    <t>SIRECI</t>
  </si>
  <si>
    <t>No. consecutivo hallazgo(Cód. ICBF)</t>
  </si>
  <si>
    <t>Tema de la Auditoria</t>
  </si>
  <si>
    <t>RESPONSABLE</t>
  </si>
  <si>
    <t>AREA/REGIONAL</t>
  </si>
  <si>
    <t>CÓDIGO HALLAZGO</t>
  </si>
  <si>
    <t>TEMA DE AUDITORIA PRESENTACION</t>
  </si>
  <si>
    <t>DESCRIPCIÓN DEL HALLAZGO</t>
  </si>
  <si>
    <t>CAUSA DEL HALLAZGO</t>
  </si>
  <si>
    <t>ACCIÓN DE MEJORA</t>
  </si>
  <si>
    <t>ACTIVIDADES / DESCRIPCIÓN</t>
  </si>
  <si>
    <t>UNIDAD DE MEDIDA</t>
  </si>
  <si>
    <t>CANTIDADES UNIDAD DE MEDIDA</t>
  </si>
  <si>
    <t>FECHA DE INICIO</t>
  </si>
  <si>
    <t>FECHA DE TERMINACIÓN</t>
  </si>
  <si>
    <t>PLAZO EN SEMANAS</t>
  </si>
  <si>
    <t>AVANCE FÍSICO DE EJECUCIÓN</t>
  </si>
  <si>
    <t>Porcentaje de Avance físico de ejecución de las metas</t>
  </si>
  <si>
    <t>Puntaje logrado por las metas (POMi)</t>
  </si>
  <si>
    <t xml:space="preserve">Puntaje obtenido por las metas (POMVi)  </t>
  </si>
  <si>
    <t>Puntaje atribuido a metas vencidas (PAMVi)</t>
  </si>
  <si>
    <t>LOGROS Y DIFICULTADES EN LA EJECUCIÓN</t>
  </si>
  <si>
    <t>AR-2016-ADM-019</t>
  </si>
  <si>
    <t>AR-2016</t>
  </si>
  <si>
    <t>DIRECCIÓN ADMINISTRATIVA</t>
  </si>
  <si>
    <t>AREA</t>
  </si>
  <si>
    <t>Ahorro eficiente agua</t>
  </si>
  <si>
    <r>
      <rPr>
        <b/>
        <sz val="9"/>
        <rFont val="Arial"/>
        <family val="2"/>
      </rPr>
      <t>Hallazgo No. 19. Ahorro eficiente agua (A)</t>
    </r>
    <r>
      <rPr>
        <sz val="9"/>
        <rFont val="Arial"/>
        <family val="2"/>
      </rPr>
      <t xml:space="preserve">
Analizada la información de la muestra solicitada para el consumo de agua (sede administrativa, Aburrá Norte, Aburrá Sur, Occidente y Magdalena Medio), y tabla consolidada consumo agua suministrado por la Regional, se pudo determinar que la Regional Antioquia en los puntos verificados, en los meses de enero, marzo, abril, junio, septiembre, octubre y noviembre de 2016, presenta unos consumos superiores al mes anterior, más aún, si se comparan con el consumo del mes de diciembre de 2015, o sea, el inicial de enero, tal como se aprecia en las siguientes tablas: (Ver Tabla No. 11 y 12) 
</t>
    </r>
  </si>
  <si>
    <t xml:space="preserve">Lo anterior por deficiencias de control y seguimiento al consumo de agua en la Regional, incumpliendo así con las normas establecidas en el criterio y el Plan de Gestión Ambiental del ICBF, en lo que al consumo racional de agua se refiere. </t>
  </si>
  <si>
    <t>Realizar  reporte y seguimiento a los consumos de agua de las Regionales y la Sede de la Dirección General, de acuerdo a lo establecido en la resolucion 1362 de 2017.</t>
  </si>
  <si>
    <t>Analizar y revisar cuatrimestralmente los consumos de agua reportados por las Regionales, solicitando las causales de incremento y estrategias de ahorro, para aquellas que superen el estándar de consumo establecido.</t>
  </si>
  <si>
    <t>Cuadro de excel</t>
  </si>
  <si>
    <t>Divulgar buenas practicas ambientales para el consumo y uso racional del recurso agua.</t>
  </si>
  <si>
    <t>Realizar videoconferencia dirigida a los Coordinadores Administrativos y Referentes Ambientales de las Regionales, sobre estrategias para el ahorro y uso eficiente del agua.</t>
  </si>
  <si>
    <t xml:space="preserve">
Grabación Videoconferencia
</t>
  </si>
  <si>
    <t>AR-2016-ADM-020</t>
  </si>
  <si>
    <t>Ahorro eficiente energía</t>
  </si>
  <si>
    <r>
      <rPr>
        <b/>
        <sz val="9"/>
        <rFont val="Arial"/>
        <family val="2"/>
      </rPr>
      <t>Hallazgo No. 20. Ahorro eficiente energía (A).</t>
    </r>
    <r>
      <rPr>
        <sz val="9"/>
        <rFont val="Arial"/>
        <family val="2"/>
      </rPr>
      <t xml:space="preserve">
Analizada la información de la muestra solicitada para el consumo de energía (Sede administrativa, Aburrá Norte, Aburrá Sur, Occidente y Magdalena Medio), y tabla consolidada consumo agua suministrado por la Regional, se pudo determinar que la Regional Antioquia en los puntos verificados, en los meses de enero, marzo, junio, julio y agosto, presenta unos consumos superiores al mes anterior, más aún, si se comparan con el consumo del mes de diciembre de 2015, o sea, el inicial de enero, tal como se aprecia en las siguientes tablas: (Ver Tabla No. 13 y 14) </t>
    </r>
  </si>
  <si>
    <t xml:space="preserve">Lo anterior por deficiencias de control y seguimiento al consumo de agua en la Regional, incumpliendo así con las normas establecidas en el criterio y el Plan de Gestión Ambiental del ICBF, en lo que al consumo racional de energia se refiere. </t>
  </si>
  <si>
    <t>Realizar reporte y seguimiento a los consumos de agua de las Regionales y la Sede de la Dirección General, de acuerdo a lo establecido en la resolucion 1362 de 2017.</t>
  </si>
  <si>
    <t>Analizar y revisar cuatrimestralmente los consumos de energía reportados por las Regionales, solicitando las causales de incremento y estrategias de ahorro, para aquellas que superen el estándar de consumo establecido.</t>
  </si>
  <si>
    <t>Divulgar buenas practicas ambientales para el consumo y uso racional del recurso de energia.</t>
  </si>
  <si>
    <t>Realizar videoconferencia dirigida a los Coordinadores Administrativos y Referentes Ambientales de las Regionales, sobre estrategias para el ahorro y uso eficiente de energía.</t>
  </si>
  <si>
    <t>AR-2016-ADM-028</t>
  </si>
  <si>
    <t>Rezago Presupuestal 2015</t>
  </si>
  <si>
    <r>
      <rPr>
        <b/>
        <sz val="9"/>
        <color indexed="8"/>
        <rFont val="Arial"/>
        <family val="2"/>
      </rPr>
      <t>Hallazgo No. 28. Rezago presupuestal 2015 (A)</t>
    </r>
    <r>
      <rPr>
        <sz val="9"/>
        <color indexed="8"/>
        <rFont val="Arial"/>
        <family val="2"/>
      </rPr>
      <t xml:space="preserve">
La ejecución Presupuestal Agregada con corte a 31 de diciembre de 2015, presenta compromisos por $5.208.622.178.430 y obligaciones por $5.121.781.247.175, dando como resultado una constitución de reservas por $86.840.931.254. Sin embargo, al verificar el reporte detallado de la ejecución de estas reservas durante la vigencia 2016, sólo se ejecutó el 82.19% por $71,370.942.678, quedando el 17.81% como saldo por liberar sin ejecutar por $15.469.988.576. Lo anterior, aunado a que la cifra reflejada como comprometida en la ejecución de reservas constituidas en 2015 por $77.496.719.650, es inferior en cuantía de $9.344.211.604 a la constituida al cierre 2015.
De estos recursos comprometidos, los saldos sin ejecutar se distribuyen en las regionales: (Ver Tabla No. 31)
El 94.52% de este saldo se encuentra concentrado en los siguientes nueve contratos, de los cuales, de cuatro se libera el total de la reserva constituida, generando incertidumbre sí realmente correspondía a recursos comprometidos: (Ver Tabla 32)
Es el caso del contrato 1539 suscrito el 28 de octubre de 2015 con Inversiones Quorum S.A.S. por $3.000 millones, con fecha de finalización el 15 de diciembre de 2015 y prorrogado hasta el 31 de marzo de 2016, del cual sólo se ejecutaron $705.44 millones, liberando un saldo de $2.294.56 millones, es decir el 76,49% del valor del contrato. Situación similar al contrato 1718 Unión Temporal -ICBF-110SCHAVS-2013 con un valor total de $4.460 millones, de los cuales se liberó el 47.51% del total del valor del contrato por $2.118 millones.
Sobre el particular, es preciso indicar que las cifras de la ejecución agregada fueron tomadas del aplicativo SIIF, así mismo el calculó de la ejecución de la reserva se realizó sobre el valor total de la constitución de la reserva y no sobre el valor una vez liberado saldos.</t>
    </r>
  </si>
  <si>
    <t>Estas situaciones se presentan por deficiencias en las acciones de gestión que conllevan a la no ejecución de los recursos asignados, desconociendo el principio de planeación como instrumento de fijación tanto de objetivos y metas, como de los medios o procedimientos para alcanzarlos; como forma de programar la distribución de los gastos estatales en función de los ingresos que se pretende recaudar.</t>
  </si>
  <si>
    <t xml:space="preserve">Fortalecer el procedimiento de gestion de proyectos de infraestructura en las actividades relacionadas con la conformaciòn del banco de proyectos y la priorizacion de los mismos.
</t>
  </si>
  <si>
    <t>Revisión y ajuste del PROCEDIMIENTO DE GESTIÓN DE PROYECTOS DE INFRAESTRUCTURA P11.SA, , incluyendo las actividades y formatos del banco de proyectos de infraestructura y los criterios de priorización en el procedimiento de gestión de proyectos de infraestructura P11.SA.</t>
  </si>
  <si>
    <t xml:space="preserve">PROCEDIMIENTO DE GESTION DE PROYECTOS DE INFRAESTRUCTURA P11.SA modificado y adoptado dentro del SIGE </t>
  </si>
  <si>
    <t>AR-2016-ADM-034</t>
  </si>
  <si>
    <t>Supervisión Informes de Supervisión</t>
  </si>
  <si>
    <r>
      <rPr>
        <b/>
        <sz val="9"/>
        <rFont val="Arial"/>
        <family val="2"/>
      </rPr>
      <t>Hallazgo No. 34. Supervisión Contractual (A-D)</t>
    </r>
    <r>
      <rPr>
        <sz val="9"/>
        <rFont val="Arial"/>
        <family val="2"/>
      </rPr>
      <t xml:space="preserve">
NIVEL CENTRAL
Revisados los expedientes contractuales requeridos en la selectiva de contratación, se evidenciaron las siguientes deficiencias de supervisión: 
CONTRATO No. 1426 de 02 de septiembre de 2015
La cláusula Primera de la prórroga No. 4 de fecha 30 de agosto de 2016 estableció: "Modificar la Cláusula Sexta-PLAZO del Contrato de Suministro No. 1426 de 2015, prorrogando su vigencia hasta el 30 de septiembre de 2016" (Folio 1158). Sin embargo no obra dentro de la carpeta contractual informes de supervisión, ni recibo a satisfacción, ni constancia de ingreso al almacén de los bienes adquiridos. En la respuesta dada por la entidad, adjuntan Memorando 1-2017-042210-101 del 03 de mayo de 2017, de la Dirección Administrativa, mediante el cual manifiestan que se encuentran en proceso de legalización de los bienes suministrados, para efecto de dar inicio a la liquidación del contrato, adjuntando 96 actas de entrega de bienes y formatos de informe de supervisión de los respectivos pagos, con la observación de que los mismos se encuentran en revisión por parte del Grupo de Infraestructura Inmobiliaria, por lo tanto no se aporta informe final de supervisión ni la legalización de los bienes adquiridos. 
CONTRATO No. 1712 de 08-11-2016
La cláusula Séptima del contrato: Plazo, establece: "El plazo de ejecución del presente contrato será hasta el 31 de diciembre de 2016, contado a partir del cumplimiento de los requisitos de perfeccionamiento y ejecución del contrato". Sin embargo a pesar que el plazo contractual ya venció, en la carpeta contractual no obran informes de supervisión ni la certificación del recibo a satisfacción por parte del supervisor que dé cuenta del cumplimiento de las obligaciones contractuales. En la respuesta dada por la entidad, adjunta Informe de Supervisión de fecha 30 de diciembre de 2016, certificando que no se ha dado cumplimiento al objeto contractual. Mediante memorando No. 1-2017-042210-0101 de fecha 03-mayo- 2017, la Directora Administrativa informa que el contrato no fue objeto de adición o prorroga y que terminó el 31 de diciembre pero durante las pruebas de funcionamiento de la solución se han presentado inconsistencias, se solicitó a la Dirección de Contratación el inicio de proceso sancionatorio por posible incumplimiento. Está en reserva presupuestal. Por lo tanto no está demostrado el cumplimiento del contrato a 31 de diciembre de 2016.</t>
    </r>
  </si>
  <si>
    <t>Estas situaciones se presentan por deficiencias en la Supervisión de los contratos.</t>
  </si>
  <si>
    <t xml:space="preserve">Fortalecer el control en la remisiòn de  la documentación a los expedientes contractuales de los contratos cuya supervisiòn sea ejercida por el Grupo de Infraestructura Inmobiliaria. </t>
  </si>
  <si>
    <t>Realizar un control a la documentacion de los contratos en ejecuciòn de acuerdo con lo establecido en la Guia de supervisiòn ICBF, contratos y normatividad contractual vigente, mediante una lista de documentos requeridos por contrato que se cruce con la periodicidad de su entrega establecida, y generando alertas que seran remitidas por el designado de esta tarea al apoyo a la supervisiòn para su respuesta y al supervisor para el control del cumplimiento de las obligaciones contractuales de los apoyos a la supervision.</t>
  </si>
  <si>
    <t>Informe de control bimestral con la  lista de documentos requeridos por contrato, periodicidad de su entrega establecida en los contratos, Alertas generadas por el designado del control (apoyo a la supervisiòn), y Oficios de remision de los informes de supervisión a la Direcciòn de Contrataciòn.</t>
  </si>
  <si>
    <t>AR-2016-ADM-048</t>
  </si>
  <si>
    <t>Mayores Cantidades de obra pagadas a las ejecutadas</t>
  </si>
  <si>
    <r>
      <rPr>
        <b/>
        <sz val="9"/>
        <rFont val="Arial"/>
        <family val="2"/>
      </rPr>
      <t>Hallazgo No. 48. Cantidades de obra ejecutadas contrato No. 63-225-2016 (A-D-F)</t>
    </r>
    <r>
      <rPr>
        <sz val="9"/>
        <rFont val="Arial"/>
        <family val="2"/>
      </rPr>
      <t xml:space="preserve">
Como resultado de la visita especial técnica efectuada en fecha 2 de mayo de 2017 se estableció que los cuadros resumen anexos a las actas de recibo suscritas por el contratista de obra consorcio LAFI y por el interventor, documentos que sirvieron de soporte para el pago de obra ejecutada contrato 63-225-2016. presentan mayores cantidades pagadas y no ejecutadas en varias actividades por COP $ 16.142.368, de acuerdo con la siguiente tabla: (Ver Tabla 39) 
</t>
    </r>
  </si>
  <si>
    <t>Lo anterior por debilidades de control, interventoría y supervisión que no permiten un adecuado seguimiento y verificación de la ejecución del objeto contractual para el pago, lo que genera incumplimiento en las labores control, interventoría y supervisión. Hallazgo con incidencia fiscal por $16.142.368 y presunta connotación disciplinaria.</t>
  </si>
  <si>
    <t xml:space="preserve">Brindar acompañamiento a los Grupos Administrativos de las regionales, en  aspectos tècnicos relacionados con el Procedimiento de  mayores o menores cantidades de obra. </t>
  </si>
  <si>
    <t>Revisiòn, actualizaciòn del Procedimiento de  mayores o menores cantidades de obra, contemplado en la minuta de los contratos de obra e interventoria de obra.</t>
  </si>
  <si>
    <t>Procedimiento de  mayores o menores cantidades de obra  aprobado para ser incluido en los contratos de obra e interventoria de obra.</t>
  </si>
  <si>
    <t>Socializacion a las coordinaciones administrativas y apoyos a la supervisiòn de los contratos de obra en las regionales, del Procedimiento de  mayores o menores cantidades de obra.</t>
  </si>
  <si>
    <r>
      <t xml:space="preserve">Gabración Videoconferencia
</t>
    </r>
    <r>
      <rPr>
        <b/>
        <sz val="11"/>
        <color indexed="10"/>
        <rFont val="Arial Narrow"/>
        <family val="2"/>
      </rPr>
      <t/>
    </r>
  </si>
  <si>
    <t>Verificaciòn aleatoria de los nuevos contratos de obra e interventoria de obra suscritos por las regionales incluyan el Procedimiento de mayores o menores cantidades de obra.</t>
  </si>
  <si>
    <t>Cuadro con la relaciòn de contratos de obra e interventoria de obra suscritos por las regionales verificados.</t>
  </si>
  <si>
    <t>AR-2016-ADM-049</t>
  </si>
  <si>
    <t>Estimación Precios Unitarios</t>
  </si>
  <si>
    <r>
      <rPr>
        <b/>
        <sz val="9"/>
        <rFont val="Arial"/>
        <family val="2"/>
      </rPr>
      <t>Hallazgo No. 49. Estimación Precios Unitarios Contrato No. 63-225-2016 (AIP)</t>
    </r>
    <r>
      <rPr>
        <sz val="9"/>
        <rFont val="Arial"/>
        <family val="2"/>
      </rPr>
      <t xml:space="preserve">
Constatado en el cuadro resumen de las actas que originaron el pago de los desembolsos al contrato de obra 63-225-2016 en el Ítem ONP12 "SUMINISTRO E INSTALACIÓN DE PUNTOS DE CABLEADO ESTRUCTURADO" ubicado en el área de asistencia técnica del ICBF Regional Armenia, se presenta un presunto sobrecosto en el valor unitario de cada punto, toda vez que está calculado en la suma de $1.400.000/und y el precio en el mercado para la época de los hechos se promediaba en $260.000/und dando origen a un presunto detrimento de $21.457.080, calculado como la diferencia entre lo pagado y lo aquí establecido. </t>
    </r>
  </si>
  <si>
    <t>Lo anterior por debilidades de control, interventoría y supervisión que no permiten un adecuado seguimiento y verificación de la ejecución del objeto contractual para el pago, incumplimiento en las labores control, interventoría y supervisión, que generan un alto riesgo de pérdida de recursos públicos.</t>
  </si>
  <si>
    <t xml:space="preserve">Brindar acompañamiento a los Grupos Administrativos de las regionales, en  aspectos tècnicos relacionados con el Procedimiento de inclusion de items no previsos establecidos en los contratos de obra. </t>
  </si>
  <si>
    <t>Revisiòn, actualizaciòn del Procedimiento de Items no previstos, contemplado en la minuta de los contratos de obra e interventoria de obra.</t>
  </si>
  <si>
    <t>Procedimiento de Items no previstos  aprobado para ser incluido en los contratos de obra e interventoria de obra.</t>
  </si>
  <si>
    <t>Socializacion a las coordinaciones administrativas y apoyos a la supervisiòn de los contratos de obra en las regionales, del procedimiento de inclusiòn de items no previstos</t>
  </si>
  <si>
    <t xml:space="preserve">Grabación Videoconferencia
</t>
  </si>
  <si>
    <t>Verificaciòn aleatoria de los nuevos contratos de obra e interventoria de obra suscritos por las regionales incluyan el Procedimiento de inclusiòn de items no previstos.</t>
  </si>
  <si>
    <t>AR-2016-ADM-092</t>
  </si>
  <si>
    <t>Proceso precontractual y formalización Contrato de Obra Pública</t>
  </si>
  <si>
    <r>
      <rPr>
        <b/>
        <sz val="9"/>
        <color indexed="8"/>
        <rFont val="Arial"/>
        <family val="2"/>
      </rPr>
      <t>Hallazgo No. 92. Contrato de Obra Pública N° 70-0442-2016 (A-D)</t>
    </r>
    <r>
      <rPr>
        <sz val="9"/>
        <color indexed="8"/>
        <rFont val="Arial"/>
        <family val="2"/>
      </rPr>
      <t xml:space="preserve">
En el Contrato de Obra Pública N° 70-0442-2016, celebrado bajo la modalidad de selección abreviada de menor cuantía, por $138.589.760, cuyo objeto es "Contratar, las obras de adecuación y mantenimiento correctivo de los inmuebles donde funcionan las sedes administrativas de la Regional sucre del Instituto colombiano de Bienestar Familiar ICBF", se evidenció que las propuestas presentadas dentro del proceso de selección estuvieron significativamente por debajo del presupuesto oficial dispuesto para la celebración del contrato, lo que indica que la entidad no realizó adecuadamente los análisis previos y los estudios de mercado, para determinar claramente su necesidad y establecer los ítems, cantidades y precio estimado de las obras que pretendía contratar.
No obstante lo anterior, el contrato fue suscrito por el valor del presupuesto oficial determinado en los estudios previos y pliegos definitivos de condiciones, el cual excede en más del 100% la oferta económica del oferente seleccionado, documento que integra el contrato conforme a lo dispuesto en su cláusula vigésima novena.
En la cláusula quinta, parágrafo primero, se condicionó que el valor del contrato sería hasta por el valor del presupuesto oficial de la contratación, el cual se ejecutaría como una bolsa de recursos de acuerdo con las necesidades de la entidad y a los bienes y servicios efectivamente ejecutados.
En efecto, según acta final de obras del 9 de diciembre de 2016, se recibieron obras en cuantía de $138.589.760, suma concordante con el presupuesto oficial con las que se adelantó el proceso de selección; sin embargo, en dicha acta, se recibieron obras que sólo corresponden a algunos de los ítems contenidos en el presupuesto oficial y la propuesta económica del contratista, en tanto que la mayoría de los ítems contemplados en éstos no fueron desarrollados en la ejecución del contrato. Así mismo, se evidenció el recibo de "ítems no previstos" en cuantía de $42.927.133,65, dentro de los cuales se observan ítems evidentemente previsibles, que pudieron haberse considerado en los estudios previos y pliegos de condiciones e incorporarse al presupuesto oficial, pero que cuya justificación de necesidad y actividades de definición del precio se dejaron bajo la responsabilidad del contratista y posterior validación del interventor, de acuerdo con el procedimiento establecido en la cláusula séptima del contrato. </t>
    </r>
  </si>
  <si>
    <t>La situación evidenciada obedece a una posible improvisación de la actuación administrativa de la entidad en el proceso de contratación, ocasionada por la inobservancia del principio de planeación y genera violación al régimen de contratación estatal, el riesgo de que las obras ejecutadas en virtud del contrato no se adecuen a las necesidades y prioridades que demanda el interés público, posibles sobrecostos y el consecuente riesgo de lesión al patrimonio público. Hallazgo con presunta connotación disciplinaria.</t>
  </si>
  <si>
    <t xml:space="preserve">Fortalecer el proceso de planeacion de las necesidades de intervenciones en la infraestructura a contratar por las regionales a nivel nacional. </t>
  </si>
  <si>
    <t xml:space="preserve">Asignar a cada uno de los Grupos Administrativos de las Regionales profesionales en las ´reas de ingenieria civil o arquitectura </t>
  </si>
  <si>
    <t>Reporte de asignaciòn por regional</t>
  </si>
  <si>
    <r>
      <rPr>
        <b/>
        <sz val="9"/>
        <rFont val="Arial"/>
        <family val="2"/>
      </rPr>
      <t>Hallazgo No. 92. Contrato de Obra Pública N° 70-0442-2016 (A-D)</t>
    </r>
    <r>
      <rPr>
        <sz val="9"/>
        <rFont val="Arial"/>
        <family val="2"/>
      </rPr>
      <t xml:space="preserve">
En el Contrato de Obra Pública N° 70-0442-2016, celebrado bajo la modalidad de selección abreviada de menor cuantía, por $138.589.760, cuyo objeto es "Contratar, las obras de adecuación y mantenimiento correctivo de los inmuebles donde funcionan las sedes administrativas de la Regional sucre del Instituto colombiano de Bienestar Familiar ICBF", se evidenció que las propuestas presentadas dentro del proceso de selección estuvieron significativamente por debajo del presupuesto oficial dispuesto para la celebración del contrato, lo que indica que la entidad no realizó adecuadamente los análisis previos y los estudios de mercado, para determinar claramente su necesidad y establecer los ítems, cantidades y precio estimado de las obras que pretendía contratar.
No obstante lo anterior, el contrato fue suscrito por el valor del presupuesto oficial determinado en los estudios previos y pliegos definitivos de condiciones, el cual excede en más del 100% la oferta económica del oferente seleccionado, documento que integra el contrato conforme a lo dispuesto en su cláusula vigésima novena.
En la cláusula quinta, parágrafo primero, se condicionó que el valor del contrato sería hasta por el valor del presupuesto oficial de la contratación, el cual se ejecutaría como una bolsa de recursos de acuerdo con las necesidades de la entidad y a los bienes y servicios efectivamente ejecutados.
En efecto, según acta final de obras del 9 de diciembre de 2016, se recibieron obras en cuantía de $138.589.760, suma concordante con el presupuesto oficial con las que se adelantó el proceso de selección; sin embargo, en dicha acta, se recibieron obras que sólo corresponden a algunos de los ítems contenidos en el presupuesto oficial y la propuesta económica del contratista, en tanto que la mayoría de los ítems contemplados en éstos no fueron desarrollados en la ejecución del contrato. Así mismo, se evidenció el recibo de "ítems no previstos" en cuantía de $42.927.133,65, dentro de los cuales se observan ítems evidentemente previsibles, que pudieron haberse considerado en los estudios previos y pliegos de condiciones e incorporarse al presupuesto oficial, pero que cuya justificación de necesidad y actividades de definición del precio se dejaron bajo la responsabilidad del contratista y posterior validación del interventor, de acuerdo con el procedimiento establecido en la cláusula séptima del contrato. </t>
    </r>
  </si>
  <si>
    <r>
      <t xml:space="preserve">Definir en conjunto con las coordinaciones administrativas de las regionales la guia para la definiciòn de necesidades tècnicas de intervenciòn en las infraestructuras de las regionales, en la que se incluyan los criterios para viabilizar los proyectos Tecnica, legal y financieramente (Lista de criterios para verificar  como Requisitos de norma – Urbana, NTC, Lineamientos ICBF, otros requisitos, Análisis de condiciones existentes y de uso, cumplimiento de requisitos técnicos, Licencias y permisos, Estudios y diseños)
</t>
    </r>
    <r>
      <rPr>
        <b/>
        <sz val="11"/>
        <color indexed="10"/>
        <rFont val="Arial Narrow"/>
        <family val="2"/>
      </rPr>
      <t/>
    </r>
  </si>
  <si>
    <r>
      <t xml:space="preserve">Guia para la definiciòn de necesidades tècnicas de intervenciòn en las infraestructuras de las regionales, que incluya los criterios con los que se viabiliza legal, tècnica y financieramente los proyectos.
</t>
    </r>
    <r>
      <rPr>
        <b/>
        <sz val="11"/>
        <color indexed="10"/>
        <rFont val="Arial Narrow"/>
        <family val="2"/>
      </rPr>
      <t/>
    </r>
  </si>
  <si>
    <t>Socializaciòn de la Guia para la definiciòn de necesidades tècnicas de intervenciòn en las infraestructuras de las regionales y centros zonales.</t>
  </si>
  <si>
    <r>
      <t xml:space="preserve">Grabación videoconferencia
</t>
    </r>
    <r>
      <rPr>
        <b/>
        <sz val="9"/>
        <rFont val="Arial"/>
        <family val="2"/>
      </rPr>
      <t xml:space="preserve">  </t>
    </r>
  </si>
  <si>
    <t>AR-2016-ADM-113</t>
  </si>
  <si>
    <t>Ejercicio de Derechos Personas con discapacidad</t>
  </si>
  <si>
    <r>
      <rPr>
        <b/>
        <sz val="9"/>
        <rFont val="Arial"/>
        <family val="2"/>
      </rPr>
      <t>Hallazgo No. 113. Ejercicio de Derechos Personas con Discapacidad (A)</t>
    </r>
    <r>
      <rPr>
        <sz val="9"/>
        <rFont val="Arial"/>
        <family val="2"/>
      </rPr>
      <t xml:space="preserve">
La auditoría estableció que durante la vigencia 2016 no se realizaron inversiones dirigidas a mejorar las condiciones de infraestructura de las instalaciones de la Regional y sus centros zonales, para facilitar el acceso de personas en condición de discapacidad, pese a que la infraestructura actual presenta deficiencias al respecto. En recorrido realizado por el ingeniero civil de la CGR, a la sede regional, se confirmaron las inconsistencias comunicadas por la organización de la sociedad civil, de acuerdo con la vista realizada el 3 de mayo de 2017 de la que se levantó acta de visita especial No. 04 y se evidenció:
1. La no existencia de al menos un parqueadero exclusivo para visitantes en condición de discapacidad debidamente demarcado y adecuado para este tipo de personas.
2. Los parqueaderos existentes no cuentan con rampas, ascensores o plataformas levadizas para uso de personas en condición de discapacidad. 
3. No se evidencia señales visuales auditivas o sensorias que permitan la identificación de los accesos para personas discapacitadas.
4. El acceso a la recepción presenta un pequeño desnivel que dificulta el paso a personas en sillas de ruedas.
5. Se observó que el segundo piso de la sede del bloque administrativo y dirección del ICBF Regional Quíndío donde está ubicado el auditorio no cuenta con un cuarto sanitario para uso de personas en condición de discapacidad. 
6. El primer piso del bloque administrativo no tiene acceso para discapacitados, igualmente carece de baño adaptado para las personas discapacitadas.
7. En el bloque de los centros zonales Armenia norte y armenia sur cuenta con baño para este tipo de personal, sin embargo está siendo utilizado como batería sanitaria para funcionarias.
8. Los baños del segundo y tercer piso dedicados a las personas en condición de discapacidad, presentan dificultad en el acceso debido a la inadecuada ubicación de neveras; así mismo el baño del tercer piso para dichas personas se encuentra inhabilitado por que está siendo utilizado como bodega.
9. Como observación general en contra de las medidas que mitigan riesgos de salud todas las naves de las puertas de baños para discapacitados abren hacia dentro y no hacia afuera como lo indica la medida.
</t>
    </r>
  </si>
  <si>
    <t>Lo anterior se presenta por debilidades en la gestión por parte de la Administración, en la consecución de recursos para garantizar el pleno ejercicio de las personas con discapacidad. lo que genera incumplimiento en la norma que afecta los derechos de esta población vulnerable.</t>
  </si>
  <si>
    <t>Revisar la viabilidad tècnica de los proyectos a realizar en las Sedes Administrativas propias relacionados con la accesibilidad de personas con discapacidad y que sean seleccionados por las coordinaciones administrativas de las regionales para su posible inclusion en el banco de proyectos de Infraestructura.</t>
  </si>
  <si>
    <t xml:space="preserve">Priorizar la atenciòn de las necesidades en Accesibilidad al medio fìsico de personas con movilidad reducida a los Centros zonales y regionales en los espacios donde se atienda pùblico.
</t>
  </si>
  <si>
    <t xml:space="preserve">Instructivo dirigido a las Coordinaciones administrativas de las regionales con los paràmetros de priorizaciòn de las intervenciones a contratar durante la vigencia 2018, en la que se incluya la atenciòn a las necesidaddes en Accesibilidad al medio fìsico de personas con movilidad reducida a los Centros zonales y regionales en los espacios donde se atienda pùblico (encuestas de </t>
  </si>
  <si>
    <t>Revisar la viabilidad tècnica de los proyectos de intervenciones en la infraestructura relacionados con la accesibilidad de personas con discapacidda que presenten las coordinaciones administrativas de las regionales, para la inclusion en el banco de proyectos a programar por el Grupo de Infraestructura Inmobiliaria y su respectiva priorizaciòn.</t>
  </si>
  <si>
    <t xml:space="preserve">Revisiòn de la viabilidad tècnica de los proyectos presentados para su priorizaciòn en el Banco de proyectos de infraestructura
</t>
  </si>
  <si>
    <t xml:space="preserve">Comunicación de la inclusion o no en el banco de proyectos. </t>
  </si>
  <si>
    <t>Revisar la viabilidad tècnica de los proyectos a realizar en las Sedes Administrativas relacionados con la accesibilidad de personas con discapacidad y que sean seleccionados por las coordinaciones administrativas de las regionales para su posible inclusion en el banco de proyectos de Infraestructura.</t>
  </si>
  <si>
    <t xml:space="preserve">Estudiar la inclusiòn en el banco, de los proyectos con conceptos de viabilidad tècnica presentados por las regionales.
</t>
  </si>
  <si>
    <t>AR-2016-ADM-118</t>
  </si>
  <si>
    <t>Construcciones en curso</t>
  </si>
  <si>
    <r>
      <rPr>
        <b/>
        <sz val="9"/>
        <color indexed="8"/>
        <rFont val="Arial"/>
        <family val="2"/>
      </rPr>
      <t>Hallazgo No. 118. Construcciones en Curso (A)</t>
    </r>
    <r>
      <rPr>
        <sz val="9"/>
        <color indexed="8"/>
        <rFont val="Arial"/>
        <family val="2"/>
      </rPr>
      <t xml:space="preserve">
Al realizar pruebas de consistencia sobre esta cuenta, se evidenciaron las siguientes situaciones:
a. Saldo de la subcuenta: Mayor valor registrado en el auxiliar contable por regional de la subcuenta Construcciones en curso Edificaciones — 161501 generado de SIIF por $264.999.047, sin justificación en el reporte del Grupo de Bienes52, que corresponde a las siguientes regionales: (Ver Tabla No. 161)
Al respecto, el ICBF informa que mensualmente se concilian los saldos registrados en el aplicativo SEVEN con los registros contables de la entidad, informando la disminución de esta diferencia con corte a marzo de 2017.
b. Antigüedad convenios/contratos: Del saldo de la cuenta se reflejan 25 contratos/convenios, algunos con más de 13 años de antigüedad que en su mayoría han finalizado la etapa de ejecución, siendo los más representativos los convenios de la vigencia 2012 (6 años anteriores) que corresponden al 64.77% del total del saldo de la cuenta; seguido por los suscritos en la vigencia 2013, que representan el 13.35%: (Ver Tabla No. 162)
El saldo de las vigencias 2003 y 2004, corresponde a los Convenios 72/2003 y 260/2004, suscritos con Fonade, cuyo objeto se refería a "Estudios, Diseños, Construcción, interventoría y dotación de Hogares Infantiles", donde el saldo registrado en esta subcuenta corresponde a dotación en proceso de legalización.
Otro caso corresponde al Contrato Interadministrativo 3322 del 13 de diciembre de 2012, suscrito con Fonade, por $16.403.233.446, con fecha de finalización 31 de diciembre de 2015, donde se giraron los recursos a diciembre de 2014. Sin embargo, el saldo en la cuenta 1615 es de $14.161.021.566, es decir que el 87.61% de los recursos entregados a Fonade no ha sido legalizado tres años después de su entrega53. El ICBF informa que "el Grupo de Infraestructura a la fecha realizó la recopilación de documentos soportes idóneos por valor de $12,456 millones los cuales serán registrados en el proceso de legalización correspondiente al mes de mayo del año en curso y adicionalmente se solicitará a Fonadeel reintegro de recursos por valor de $3,881 millones teniendo en cuenta que este contrato se encuentra en etapa de liquidación y a la fecha no se han recibido a satisfacción algunos productos.".
 Llaman la atención aquellos contratos que se encuentran registrados en la cuenta 1615 cuyo objeto se relaciona con diseños y estudios técnicos, toda vez que la inoportunidad en la entrega de los productos, puede conllevar a que no sean aplicables al momento de realizar la obra, perdiendo validez el producto contratado y por tanto, la ejecución de los recursos invertidos no se ciñe a los principios de efectividad y eficacia: además, difícilmente serían capitalizables a activos.
c. Contrato de Obra 1707: Suscrito con Fagar Servicios 97SL el 26 de diciembre de 2013 y prorrogado hasta el 26 de septiembre de 2015, por $15.044.131.005, fue declarado en incumplimiento54. Por lo anterior, se genera sobreestimación sobre el saldo registrado en la cuenta 1615 por $2.709.043.810, en atención a que no correspondería a la definición de un activo como tal, pues no representa un bien del que se espera que fluya un potencial de servicios o beneficios económicos futuros. La interventoría de este contrato se realizó por Daimco S.A.S, mediante el contrato 1733 del 30 de diciembre de 2013 saldo que fue trasladado al gasto. La Entidad en su respuesta, detalla el valor registrado correspondiente a los desembolsos realizados al contratista, informando que: saldo que se debe mantener, hasta tanto se defina jurídicamente su cumplimiento " Lo anterior, no es de recibo para la CGR, toda vez que de acuerdo con información suministrada por el ICBF, al contrato se le declaró incumplimiento, por tanto no puede ser capitalizable a un activo. 
d. Registros Contables: Se evidenciaron registros sin la debida aplicación de la dinámica contable, así:
- Comprobante 700163 del 30 de noviembre de 2016 por $960.458.269, bajo el concepto de registrar asiento de legalización del convenio de cooperación No. 144 de 2009, debitando a esta cuenta y acreditando la subcuenta 164027 — Bienes pendientes de legalizar. 
- Comprobante 152149 del 31 de marzo de 2016 registra una salida de la cuenta por $132.862.567, bajo el concepto registro legalización convenio 1542 de 2015, con contrapartida en la cuenta 5815 — Ajuste de ejercicios anteriores.
De igual forma, en la Regional Quindío se presentó lo siguiente:
La Regional Quindío del ICBF reporta a diciembre 31 de 2016 en la cuenta 161501 Construcciones en curso - Edificaciones valor de $7,524,746 que viene de la vigencia anterior y fue legalizado en noviembre de 2016, cifra que debe ser reclasificado al activo correspondiente.
</t>
    </r>
  </si>
  <si>
    <t>Las anteriores situaciones, tiene origen en la falta conciliación con los diferentes actores tanto internos (Regionales, Dirección Administrativa) como externos (Ejecutores de los convenios y/o contratos); así como falencias en el control y seguimiento permanente de estos bienes, que afectan la razonabilidad y consistencia de la información contable pública y genera incertidumbre en el saldo de la cuenta 1615 - Construcciones en Curso.</t>
  </si>
  <si>
    <t xml:space="preserve">Adelantar las acciones pendientes para lograr la legalizacion de los saldos existentes en las cuentas construcciones en curso </t>
  </si>
  <si>
    <t xml:space="preserve">Realizar seguimiento y control de los avances en la legalización de la cuenta construcciones en curso </t>
  </si>
  <si>
    <r>
      <t xml:space="preserve">Tablero de control Bimestral
</t>
    </r>
    <r>
      <rPr>
        <sz val="11"/>
        <color indexed="10"/>
        <rFont val="Arial Narrow"/>
        <family val="2"/>
      </rPr>
      <t/>
    </r>
  </si>
  <si>
    <t>Continuar con los requerimientos a los ejecutores de los convenios y/o contratos que aun se encuentran pendientes de legelizar</t>
  </si>
  <si>
    <t>Informe de requerimientos cuatrimestral</t>
  </si>
  <si>
    <t xml:space="preserve">Recibir en conjunto con el Grupo Gestión de Bienes e Infraestrucutra y el area solicitante las obras correspondientes </t>
  </si>
  <si>
    <t xml:space="preserve">Informe bimestral de la relación de obras ejectuadas y recibidas por las areas involucradas
</t>
  </si>
  <si>
    <r>
      <rPr>
        <b/>
        <sz val="9"/>
        <rFont val="Arial"/>
        <family val="2"/>
      </rPr>
      <t>Hallazgo No. 118. Construcciones en Curso (A)</t>
    </r>
    <r>
      <rPr>
        <sz val="9"/>
        <rFont val="Arial"/>
        <family val="2"/>
      </rPr>
      <t xml:space="preserve">
Al realizar pruebas de consistencia sobre esta cuenta, se evidenciaron las siguientes situaciones:
a. Saldo de la subcuenta: Mayor valor registrado en el auxiliar contable por regional de la subcuenta Construcciones en curso Edificaciones — 161501 generado de SIIF por $264.999.047, sin justificación en el reporte del Grupo de Bienes52, que corresponde a las siguientes regionales: (Ver Tabla No. 161)
Al respecto, el ICBF informa que mensualmente se concilian los saldos registrados en el aplicativo SEVEN con los registros contables de la entidad, informando la disminución de esta diferencia con corte a marzo de 2017.
b. Antigüedad convenios/contratos: Del saldo de la cuenta se reflejan 25 contratos/convenios, algunos con más de 13 años de antigüedad que en su mayoría han finalizado la etapa de ejecución, siendo los más representativos los convenios de la vigencia 2012 (6 años anteriores) que corresponden al 64.77% del total del saldo de la cuenta; seguido por los suscritos en la vigencia 2013, que representan el 13.35%: (Ver Tabla No. 162)
El saldo de las vigencias 2003 y 2004, corresponde a los Convenios 72/2003 y 260/2004, suscritos con Fonade, cuyo objeto se refería a "Estudios, Diseños, Construcción, interventoría y dotación de Hogares Infantiles", donde el saldo registrado en esta subcuenta corresponde a dotación en proceso de legalización.
Otro caso corresponde al Contrato Interadministrativo 332 del 13 de diciembre de 2012, suscrito con Fonade, por $16.403.233.446, con fecha de finalización 31 de diciembre de 2015, donde se giraron los recursos a diciembre de 2014. Sin embargo, el saldo en la cuenta 1615 es de $14.161.021.566, es decir que el 87.61% de los recursos entregados a Fonade no ha sido legalizado tres años después de su entrega53. El ICBF informa que "el Grupo de Infraestructura a la fecha realizó la recopilación de documentos soportes idóneos por valor de $12,456 millones los cuales serán registrados en el proceso de legalización correspondiente al mes de mayo del año en curso y adicionalmente se solicitará a Fonadeel reintegro de recursos por valor de $3,881 millones teniendo en cuenta que este contrato se encuentra en etapa de liquidación y a la fecha no se han recibido a satisfacción algunos productos.".
 Llaman la atención aquellos contratos que se encuentran registrados en la cuenta 1615 cuyo objeto se relaciona con diseños y estudios técnicos, toda vez que la inoportunidad en la entrega de los productos, puede conllevar a que no sean aplicables al momento de realizar la obra, perdiendo validez el producto contratado y por tanto, la ejecución de los recursos invertidos no se ciñe a los principios de efectividad y eficacia: además, difícilmente serían capitalizables a activos.
c. Contrato de Obra 1707: Suscrito con Fagar Servicios 97SL el 26 de diciembre de 2013 y prorrogado hasta el 26 de septiembre de 2015, por $15.044.131.005, fue declarado en incumplimiento54. Por lo anterior, se genera sobreestimación sobre el saldo registrado en la cuenta 1615 por $2.709.043.810, en atención a que no correspondería a la definición de un activo como tal, pues no representa un bien del que se espera que fluya un potencial de servicios o beneficios económicos futuros. La interventoría de este contrato se realizó por Daimco S.A.S, mediante el contrato 1733 del 30 de diciembre de 2013 saldo que fue trasladado al gasto. La Entidad en su respuesta, detalla el valor registrado correspondiente a los desembolsos realizados al contratista, informando que: saldo que se debe mantener, hasta tanto se defina jurídicamente su cumplimiento " Lo anterior, no es de recibo para la CGR, toda vez que de acuerdo con información suministrada por el ICBF, al contrato se le declaró incumplimiento, por tanto no puede ser capitalizable a un activo. 
d. Registros Contables: Se evidenciaron registros sin la debida aplicación de la dinámica contable, así:
- Comprobante 700163 del 30 de noviembre de 2016 por $960.458.269, bajo el concepto de registrar asiento de legalización del convenio de cooperación No. 144 de 2009, debitando a esta cuenta y acreditando la subcuenta 164027 — Bienes pendientes de legalizar. 
- Comprobante 152149 del 31 de marzo de 2016 registra una salida de la cuenta por $132.862.567, bajo el concepto registro legalización convenio 1542 de 2015, con contrapartida en la cuenta 5815 — Ajuste de ejercicios anteriores.
De igual forma, en la Regional Quindío se presentó lo siguiente:
La Regional Quindío del ICBF reporta a diciembre 31 de 2016 en la cuenta 161501 Construcciones en curso - Edificaciones valor de $7,524,746 que viene de la vigencia anterior y fue legalizado en noviembre de 2016, cifra que debe ser reclasificado al activo correspondiente.
</t>
    </r>
  </si>
  <si>
    <t>Verificar y depurar los saldos registrados en la cuenta contable construcciones en curso correspondientes a las obras de infraestructura donde los contratos o convenios están reportados como terminados de manera mensual en los periodos comprendidos de septiembre a diciembre de 2017.</t>
  </si>
  <si>
    <t>Legalizar los convenios o contratos de obra que cuentan con los documentos idoneos, obtenidos en aplicación del mecanismo ordinario o mecanismo alterno, aprobado por la entidad.</t>
  </si>
  <si>
    <t xml:space="preserve">Informe de legalizaciones de recursos de los convenios y contratos a través del mecanismo ordinario o alterno, indicando regional, número de comprobante de registro en el Sistema de Información, número de convenio o contrato, año convenio o contrato, valor, entre otros  con los soportes correspondientes.
</t>
  </si>
  <si>
    <t xml:space="preserve">Verificar y depurar los saldos registrados en la cuenta contable construcciones en curso correspondientes a las obras de infraestructura donde los contratos o convenios están reportados como terminados.
</t>
  </si>
  <si>
    <t>Definir en mesas de trabajo con las áreas involucradas, la intervención a posibles convenios y contratos con  impedimentos para legalización a través de los mecanismos  aprobados por el ICBF.
Fechas de corte: Septiembre y Noviembre 2017</t>
  </si>
  <si>
    <t xml:space="preserve">Actas de mesas de trabajo realizadas  con decisiones para la intervención de saldos de convenios y contratos con impedimentos legales.
</t>
  </si>
  <si>
    <t>AR-2016-ADM-119</t>
  </si>
  <si>
    <t>Edificaciones no explotadas</t>
  </si>
  <si>
    <r>
      <rPr>
        <b/>
        <sz val="9"/>
        <rFont val="Arial"/>
        <family val="2"/>
      </rPr>
      <t>Hallazgo No. 119. Edificaciones no explotadas (A)</t>
    </r>
    <r>
      <rPr>
        <sz val="9"/>
        <rFont val="Arial"/>
        <family val="2"/>
      </rPr>
      <t xml:space="preserve">
En virtud del convenio 278 de 2011, para "Aunar esfuerzos para la construcción de un CDI en el Municipio de Acacias corregimiento de Dinamarca". se registran $653.310.520 en la cuenta 163703 - Edificaciones no explotadas, correspondientes al predio de placas 307675 y 307682. El contrato 278 de 2011, según información suministrada por la entidad, se encuentra liquidado y el predio está ocupado al servicio del CDI Dinamarca - convenio COFREM-ICBF, sin embargo, no ha sido reclasificado a la cuenta correspondiente, lo cual genera subestimación de la cuenta Edificaciones por $653.310.520 y sobreestimación de la cuenta Edificaciones no explotadas, en igual cuantía.</t>
    </r>
  </si>
  <si>
    <t xml:space="preserve">Lo anterior muestra desconocimiento del estado de los bienes inmuebles de la Regional Meta, así como falta de articulación entre las dependencias, por cuanto el registro depende de la certificación que emita el Nivel Central del ICBF ordenando a la Regional realizar el correspondiente traslado de Bodega de Almacén y la reclasificación contable. 
</t>
  </si>
  <si>
    <t>Realizar la reclasificación de las placas que integran el inmueble, en el Sistema de información de Activos fijos y módulo de inmuebles.</t>
  </si>
  <si>
    <r>
      <t xml:space="preserve">Impartir instrucciones a la Regional Meta para la reclasificación de las placas del predio mencionado en el hallazgo y verificar esta operación en el Sistema de información de activos fijos y módulo de inmuebles.
</t>
    </r>
    <r>
      <rPr>
        <b/>
        <sz val="11"/>
        <color indexed="10"/>
        <rFont val="Arial Narrow"/>
        <family val="2"/>
      </rPr>
      <t/>
    </r>
  </si>
  <si>
    <t>Comprobante de traslado generado por el Sistema de Información SEVEN que evidencia la reclasificación del inmueble en la cuenta respectiva.</t>
  </si>
  <si>
    <t>Implementar medidas de Control de los registros de la Bodega de Bienes no Explotados.</t>
  </si>
  <si>
    <t>Revisar los saldos que presenta la bodega Bienes Inmuebles no Explotados y solicitar a cada Regional  la confirmación  de la situación actual del inmueble al cual corresponde cada registro.
Periodicidad Trimestral</t>
  </si>
  <si>
    <t xml:space="preserve">Informe de revisiones realizadas, con Reporte de la bodega de Bienes no explotados  Regionalizado
</t>
  </si>
  <si>
    <t>AR-2016-ADM-120</t>
  </si>
  <si>
    <t>Bienes Pendientes de legalizar</t>
  </si>
  <si>
    <r>
      <rPr>
        <b/>
        <sz val="9"/>
        <color indexed="8"/>
        <rFont val="Arial"/>
        <family val="2"/>
      </rPr>
      <t>Hallazgo No. 120. Bienes pendientes de legalizar (A)</t>
    </r>
    <r>
      <rPr>
        <sz val="9"/>
        <color indexed="8"/>
        <rFont val="Arial"/>
        <family val="2"/>
      </rPr>
      <t xml:space="preserve">
A 31 de diciembre de 2016 la cuenta 164027 - Edificaciones Pendientes de Legalizar presenta un saldo por $10.375.096.853; de acuerdo con las Notas a los estados contables del ICBF "los bienes pendientes de legalizar corresponden a las propiedades, planta y equipo de la Entidad y cuya propiedad no ha sido formalizado, las Edificaciones Pendientes de Legalizar corresponden a obras terminadas en el centros Zonales e Infraestructura de Primera Infancia que se encuentran en proceso de legalización".
Revisada la relación de los bienes pendientes de legalizar a diciembre 31 de 2016, se observa:
a. Bienes ejecutados a través de convenios suscritos con Fonade, cuyo valor pendiente de legalizar representa el 39% del saldo de la cuenta por $4.085.841.366, así:  (Ver Tabla No. 163)
b. Se presenta diferencia por $5.749.062 entre el saldo contable a 31 de diciembre de 2016 que asciende a $10.375.097.000 y el saldo de almacén por $10.369.347.938, diferencia que según indica la entidad, corresponde al valor pendiente por legalizar de los puestos de trabajo según memorando S-2016- 426981-0101 del 29/08/2016 convenio 169/2009 — Minuto de Dios – Regional Sucre.
</t>
    </r>
  </si>
  <si>
    <t>Las anteriores situaciones, tienen origen en la falta conciliación con los diferentes actores tanto internos (Regionales, Dirección Administrativa) como externos (Ejecutores de los convenios y/o contratos); así como falencias en el control y seguimiento permanente de estos bienes, que afectan la confiabilidad y razonabilidad de la información contable pública y genera incertidumbre en el saldo de la cuenta 164027 - Edificaciones Pendientes de Legalizar.</t>
  </si>
  <si>
    <t>Adelantar las acciones pendientes para lograr la legalizacion de los saldos existentes en las cuentas de bienes pendientes de legalizar</t>
  </si>
  <si>
    <t xml:space="preserve">Realizar seguimiento y control de los avances en la legalización de los bienes pendientes de legalizar 
</t>
  </si>
  <si>
    <t xml:space="preserve">Tablero de control Bimestral
</t>
  </si>
  <si>
    <t xml:space="preserve">Continuar con los requerimientos a los ejecutores de los convenios y/o contratos que aun se encuentran pendientes de legelizar
</t>
  </si>
  <si>
    <t xml:space="preserve">Informe de requerimientos cuatrimestral
</t>
  </si>
  <si>
    <t xml:space="preserve">Recibir en conjunto con el Grupo Gestión de Bienes e Infraestrucutra y el area solicitante los bienes correspondientes </t>
  </si>
  <si>
    <t xml:space="preserve">Informe bimestral con la relación de bienes recibidos 
</t>
  </si>
  <si>
    <r>
      <rPr>
        <b/>
        <sz val="9"/>
        <rFont val="Arial"/>
        <family val="2"/>
      </rPr>
      <t>Hallazgo No. 120. Bienes pendientes de legalizar (A)</t>
    </r>
    <r>
      <rPr>
        <sz val="9"/>
        <rFont val="Arial"/>
        <family val="2"/>
      </rPr>
      <t xml:space="preserve">
A 31 de diciembre de 2016 la cuenta 164027 - Edificaciones Pendientes de Legalizar presenta un saldo por $10.375.096.853; de acuerdo con las Notas a los estados contables del ICBF "los bienes pendientes de legalizar corresponden a las propiedades, planta y equipo de la Entidad y cuya propiedad no ha sido formalizado, las Edificaciones Pendientes de Legalizar corresponden a obras terminadas en el centros Zonales e Infraestructura de Primera Infancia que se encuentran en proceso de legalización".
Revisada la relación de los bienes pendientes de legalizar a diciembre 31 de 2016, se observa:
a. Bienes ejecutados a través de convenios suscritos con Fonade, cuyo valor pendiente de legalizar representa el 39% del saldo de la cuenta por $4.085.841.366, así:  (Ver Tabla No. 163)
b. Se presenta diferencia por $5.749.062 entre el saldo contable a 31 de diciembre de 2016 que asciende a $10.375.097.000 y el saldo de almacén por $10.369.347.938, diferencia que según indica la entidad, corresponde al valor pendiente por legalizar de los puestos de trabajo según memorando S-2016- 426981-0101 del 29/08/2016 convenio 169/2009 — Minuto de Dios – Regional Sucre.
</t>
    </r>
  </si>
  <si>
    <t>Verificar y depurar los saldos de los contratos y convenios registrados en la bodega Bienes Pendientes de Legalizar.
De manera mensual de los periodos comprendidos de Septiembre a Diciembre de 2017</t>
  </si>
  <si>
    <t>Legalizar los convenios o contratos de obra que cuentan con los documentos soportes requeridos.</t>
  </si>
  <si>
    <t xml:space="preserve">Informe de legalizaciones de recursos de los convenios y contratos, indicando regional, número de comprobante de registro en el Sistema de Información, número de convenio o contrato, año convenio o contrato, valor, entre otros  con los soportes correspondientes.
</t>
  </si>
  <si>
    <t>Verificar y depurar los saldos de los contratos y convenios registrados en la bodega Bienes Pendientes de Legalizar.
Con corte a Septiembre y Noviembre de 2017</t>
  </si>
  <si>
    <t>Definir en mesas de trabajo con las áreas involucradas, la intervención a posibles convenios y contratos con  impedimentos para legalización a través de los mecanismos  aprobados por el ICBF.
Fechas de corte: Septiembre y noviembre 2017</t>
  </si>
  <si>
    <t>AR-2016-ADM-121</t>
  </si>
  <si>
    <t>Actualización de bienes</t>
  </si>
  <si>
    <r>
      <rPr>
        <b/>
        <sz val="9"/>
        <rFont val="Arial"/>
        <family val="2"/>
      </rPr>
      <t>Hallazgo No. 121. Actualización de bienes (A)</t>
    </r>
    <r>
      <rPr>
        <sz val="9"/>
        <rFont val="Arial"/>
        <family val="2"/>
      </rPr>
      <t xml:space="preserve">
El Instituto suministró a la CGR el reporte detallado de las valorizaciones que soportan el registro contable, así: (Ver Tabla No. 164)
Igualmente, reportó bienes inmuebles de su propiedad con corte a 31 de diciembre de 2016, en 2.264 registros con un valor histórico de $217.396.022.013; de los cuales se realizaron actualizaciones al 51.81% por $112.627.426.007, como se describe a continuación: (Ver Tabla No. 165)
Nótese que al 48.19% de los bienes inmuebles no se les ha realizado actualización en los últimos tres años. De ellos, la CGN establece que no es obligatoria la actualización de aquellos cuyo costo histórico, individualmente considerado, sea inferior a treinta y cinco (35) salarios mínimos mensuales legales vigentes, que para el 2016 correspondería a $24.130.890 y para el Instituto se referiría a 1.333 registros sin obligatoriedad de actualización, además de 38 bienes en saneamiento57 con un costo histórico de $3.131.818.992.
De acuerdo con lo descrito, a continuación se presentan los bienes inmuebles sin actualización por subcuenta: (Ver Tabla No. 166)
</t>
    </r>
  </si>
  <si>
    <t>Esta situación se presenta por debilidades en la planeación y gestión en el Instituto, generando incertidumbre en el valor de los activos sin actualizar por $59.773.674.118, con efectos en el patrimonio, incumpliendo lo establecido por la CGN; hechos que afectan la razonabilidad de la información contable y consecuentemente de los Estados Contables del ICBF.</t>
  </si>
  <si>
    <t>Actualizar la información de los bienes inmuebles de propiedad del ICBF, de conformidad con la normatividad contable vigente.
Periodicidad: Septiembre, Noviembre y Diciembre de 2017.</t>
  </si>
  <si>
    <t xml:space="preserve">Impartir  instrucciones a las Regionales, para el registro de actualización contable de los inmuebles de propiedad del ICBF, con base en los resultado de la ejecución contrato de avaluos vigencia 2017, previo anális realizado por el Grupo de Gestión de Bienes.
</t>
  </si>
  <si>
    <t>Informe de actualización  de los bienes inmuebles de propiedad del ICBF registrados bajo el contrato de avaluos 2017 y hoja de análisis de valorización,  en el cual se evidencie el valor y la fecha del avaluo en el Sistema de Información .</t>
  </si>
  <si>
    <t>Actualizar la información de los bienes inmuebles de propiedad del ICBF, de conformidad con la normatividad contable vigente.</t>
  </si>
  <si>
    <t xml:space="preserve">Realizar el registro de actualización contable, para los inmuebles no contemplados en el contrato de avalúos, con base en  información catastral suministrada por el ente competente ( IGAC - Oficinas de Catastro) e impartir las instrucciones de actualización a las regionales, previo análisis realizado por el Grupo de Gestión de Bienes.
Periodicidad: septiembre, Noviembre y Diciembre de 2017.
</t>
  </si>
  <si>
    <t xml:space="preserve">Informe de los inmuebles propiedad del ICBF que han sido objeto de actualización con avalúo catastral
</t>
  </si>
  <si>
    <t>AR-2016-ADM-135</t>
  </si>
  <si>
    <t>Pago de bienes sin entrada a almacén</t>
  </si>
  <si>
    <r>
      <rPr>
        <b/>
        <sz val="9"/>
        <rFont val="Arial"/>
        <family val="2"/>
      </rPr>
      <t>Hallazgo No. 135. Pago de bienes sin entrada a almacén (A)</t>
    </r>
    <r>
      <rPr>
        <sz val="9"/>
        <rFont val="Arial"/>
        <family val="2"/>
      </rPr>
      <t xml:space="preserve">
El ICBF Regional Huila registró cuentas por pagar correspondiente al contrato 325 de 2016, según obligación presupuestal No. 810416 del 31-12-2016 y factura No. 11216 del 20-12-2016 por $9.433.120 incluido IVA, correspondiente al servicio de mantenimiento y recarga de extintores por $2.751.520, compra de extintores por $3.027.600 y adquisición e instalación de alarma por $3.654.000.
El desembolso fue realizado con orden de pago No. 43695717 del 24-02-2017, sin embargo los bienes fueron ingresados al almacén posteriormente, según comprobante de ingreso de inventarios - tipo de operación 600 No,1 de fecha 31- 03-2017 por $6.681.600. 
</t>
    </r>
  </si>
  <si>
    <t xml:space="preserve">
Por deficiencias de seguimiento y control por parte del supervisor y en el trámite de los pagos en el área financiera que podría conllevar a posibles pérdidas de bienes.</t>
  </si>
  <si>
    <t>Requerir  de los Coordinadores Administrativos  la socialización del procedimiento de ingreso de bienes al almacén  con todos los responsables de la  adquisición de bienes en la regionales,  sensibilizándolos sobre la oportunidad en la entrega de soportes para el debido registro por parte de los  almacenistas  y  remitan al Grupo de Almacén e Inventarios soporte de la sensibilización</t>
  </si>
  <si>
    <r>
      <t xml:space="preserve">Memorando  a los coordinadores Administrativos
</t>
    </r>
    <r>
      <rPr>
        <b/>
        <sz val="11"/>
        <color indexed="10"/>
        <rFont val="Arial"/>
        <family val="2"/>
      </rPr>
      <t/>
    </r>
  </si>
  <si>
    <t>Memorando</t>
  </si>
  <si>
    <t>AR2016-CGR-DIT-114</t>
  </si>
  <si>
    <t>AR_2016</t>
  </si>
  <si>
    <t>DIRECCIÓN DE INFORMACIÓN Y TECNOLOGÍA</t>
  </si>
  <si>
    <t>Clasificación Funcional e inclusión Efectiva de Personas en Situación de Discapacidad y su reflejo en los aplicativos institucionales</t>
  </si>
  <si>
    <r>
      <t xml:space="preserve">Hallazgo No. 114. Clasificación Funcional e Inclusión Efectiva de Personas en Situación de Discapacidad y su reflejo en los aplicativos institucionales. (A)  
</t>
    </r>
    <r>
      <rPr>
        <sz val="9"/>
        <rFont val="Arial"/>
        <family val="2"/>
      </rPr>
      <t>El Conpes 166 de 2013 evidencia : a... la necesidad de rediseñar la politica pública de discapacidad, y que ésta se base en "los principios de respeto de la dignidad inherente, la autonomía individual, incluida la libertad de tomar las propias decisiones, la independencia de las personas, la no discriminación, la participación e inclusión plena y efectiva en la sociedad, el respeto por la diferencia y la aceptación de las personas con discapacidad como parte de la diversidad y la condición humana, la igualdad de oportunidades la accesibilidad, la igualdad entre el hombre y la mujer y el respeto a la evolución de las facultades de los niños y las niñas con discapacidad y de su derecho a preservar su identidad" ". (subrayado y negrita fuera de texto)....  
... El ICBF en su reporte de cobertura de personas en situación de discapacidad a nivel nacional y regional, no identifica, reporta ni discrimina la inclusión real y efectiva en los programas que implementa; el aplicativo institucional CUÉNTAME para la vigencia 2016 no contaba con un diseño que le permitiera suministrar información detallada por tipo de discapacidad; la entidad tan solo allega a la CGR cifras globales de cobertura....  
... No desconoce la comisión auditora la inclusión de personas en situación de discapacidad y de familias de los mismos, lo que no logra el ICBF en reportar datos ciertos por tipo de discapacidad. Lo anterior impide un adecuado direccionamiento y ejecución de los programas misionales del Instituto, teniendo en cuenta la visión y propósitos de la ley 1618 ya mencionada.</t>
    </r>
  </si>
  <si>
    <t>Lo anterior, por deficiencias en la planeación y definición de estrategias que permitan recolectar información pertinente relacionada con la clasificación funcional de las personas en situación de discapacidad a las cuales se les da cubrimiento y abordar desde la actividad misional propia del Instituto, la situación de discapacidad, acorde con sus necesidades y su clasificación funcional en los diferentes planes, programas y proyectos que implemente y que la cobertura real y efectiva se refleje en los aplicativos institucionales.  
Al no poder discriminar la clasificación funcional o el tipo de discapacidad de la población a la cual da cobertura, ni relacionar una cifra de inclusión real y efectiva, el ICBF no cuenta con las herramientas necesarias para la planeación, el abordaje y la integración social de las personas en situación de discapacidad acorde con sus necesidades individuales. Así mismo, afecta la construcción de políticas públicas de inclusión social al no contar con una realidad individual, familiar y social de las personas en situación de discapacidad.</t>
  </si>
  <si>
    <t>Revisión y ajuste de las variables de discapacidad en los Sistemas de Informacion del Instituto Colombiano de Bienestra Familiar</t>
  </si>
  <si>
    <t xml:space="preserve">Parametrizar en el Sistema de Información Misional SIM la obligatoriedad del registro de las variables de discapacidad </t>
  </si>
  <si>
    <t>Pantallazo con parametrización realizada</t>
  </si>
  <si>
    <t xml:space="preserve">Habilitar la obligatoriedad del registro de las variables de discapacidad en el sistema de información Cuéntame </t>
  </si>
  <si>
    <t>Formato Requerimiento de Cambios Informáticos-RFC</t>
  </si>
  <si>
    <r>
      <t xml:space="preserve">Generar reportes de beneficiarios con discapacidad registrados en el sistema de información misional SIM
</t>
    </r>
    <r>
      <rPr>
        <b/>
        <sz val="9"/>
        <rFont val="Arial"/>
        <family val="2"/>
      </rPr>
      <t>Nota:</t>
    </r>
    <r>
      <rPr>
        <sz val="9"/>
        <rFont val="Arial"/>
        <family val="2"/>
      </rPr>
      <t xml:space="preserve"> Los reportes se generarán por gestión de Informaicón de acuerdo a las variables y filtros que defina la Dirección de Planeación y Control de la Gestión</t>
    </r>
  </si>
  <si>
    <t>Reportes</t>
  </si>
  <si>
    <t>Realizar el análisis y especificación del reporte de beneficiarios con  discapacidad registrados en el SIM, de acuerdo con la solicitud de la Dirección de Planeación y Control de Gestión.</t>
  </si>
  <si>
    <t>Caso de Uso o Formato Novedades de Sistemas de Información</t>
  </si>
  <si>
    <t>Desarrollar  el reporte de beneficiarios de acuerdo con lo especificado.</t>
  </si>
  <si>
    <t>Artefactos de desarrollo</t>
  </si>
  <si>
    <t>Realizar despliegue en producción del reporte.</t>
  </si>
  <si>
    <t>Realizar el análisis y especificación de los ajustes  al reporte de beneficiarios con discapacidad, registrados en el Sistema de Información Cuéntame, de acuerdo con la solicitud de la Dirección de Planeación y Control de Gestión.</t>
  </si>
  <si>
    <t>Desarrollar  los ajustes al reporte de beneficiarios de acuerdo con lo especificado.</t>
  </si>
  <si>
    <t>Realizar despliegue en producción del reporte ajustado</t>
  </si>
  <si>
    <t>AR2016-CGR-DIT-115</t>
  </si>
  <si>
    <t>Consistencia, oportunidad confiabifided de la Información aplIcativo CUÉNTAME</t>
  </si>
  <si>
    <r>
      <rPr>
        <b/>
        <sz val="9"/>
        <rFont val="Arial"/>
        <family val="2"/>
      </rPr>
      <t xml:space="preserve">Hallazgo No. 115. Consistencia, oportunidad y confiabilidad de la información aplicativo CUÉNTAME (A)
</t>
    </r>
    <r>
      <rPr>
        <sz val="9"/>
        <rFont val="Arial"/>
        <family val="2"/>
      </rPr>
      <t xml:space="preserve">
Se evaluaron los servicios HCB TRADICIONAL - COMUNITARIO (T), DESARROLLO INFANTIL EN MEDIO FAMILIAR - FAMILIAR (I) y DESARROLLO INFANTIL EN MEDIO FAMILIAR - FAMILIAR CON ARRIENDO (I) 
Como resultado de la evaluación y análisis a la información reportada por la entidad y correspondiente a los diferentes programas de primera infancia para verificar la consistencia, oportunidad y confiabilidad de la información,....
El sistema de información CUÉNTAME presenta debilidades e inconsistencias relacionadas con actividades de entrada, almacenamiento, procesamiento y salida de Información (consultas y reportes), orientadas al apoyo eficaz y eficiente de los servicios de las direcciones Misionales del ICBF.
</t>
    </r>
  </si>
  <si>
    <t>Lo anterior por debilidades en los mecanismos de control, situación que afecta la generación de reportes de información que contengan datos veraces, consecuentes y correspondientes con el servicio prestado y permitan un direccionamiento oportuno de los diferentes programas con base en información confiable y consistente.
... Situaciones detectadas que tienen origen en debilidades relacionadas con:
• Debilidades en el control de calidad que el ICBF realiza a la información que reposa en sus sistemas de información y que es ingresada por los diferentes operadores.
• Falencias en el sistema de información para el control y validación de información.
Se afecta la generación de reportes de información que contengan datos veraces, consecuentes y correspondientes con el servicio prestado y permitan un direccionamiento oportuno de los diferentes programas con base en información
confiable y consistente.</t>
  </si>
  <si>
    <t>Disponer de reporte en línea en el Sistema de Información Cuéntame, que permitan el seguimiento para la identificación de concurrencias, duplicados y servicios complementarios.</t>
  </si>
  <si>
    <t>Realizar el análisis y especificación del reporte solicitado por la Dirección de Planeación y Control de Gestión, que permita identificar las concurrencias (atención en servicios no permitidos en el mismo período) y duplicados (atención en el mismo servicio y período).</t>
  </si>
  <si>
    <t>Caso de uso o Formato de Novedad</t>
  </si>
  <si>
    <t>Desarrollar el reporte según la especificación</t>
  </si>
  <si>
    <t>Artefactos de Desarrollo</t>
  </si>
  <si>
    <t>Realizar despliegue en producción del reporte</t>
  </si>
  <si>
    <t>Formato Requerimiento de Cambio (RFC)</t>
  </si>
  <si>
    <t>AR-2016-NYA-114</t>
  </si>
  <si>
    <t>DIRECCION DE NIÑEZ Y ADOLESCENCIA</t>
  </si>
  <si>
    <r>
      <rPr>
        <b/>
        <sz val="9"/>
        <rFont val="Arial"/>
        <family val="2"/>
      </rPr>
      <t xml:space="preserve">Hallazgo No. 114.  Clasificación Funcional e Inclusión Efectiva de Personas en Situación de Discapacidad y su reflejo en los aplicativos institucionales.
</t>
    </r>
    <r>
      <rPr>
        <sz val="9"/>
        <rFont val="Arial"/>
        <family val="2"/>
      </rPr>
      <t xml:space="preserve">
(...) El ICBF en su reporte de cobertura de personas en situación de discapacidad a nivel nacional y regional, no identifica, reporta ni discrimina la inclusión real y efectiva en los programas que implementa; el aplicativo institucional CUÉNTAME para la vigencia 2016 no contaba con un diseño que le permitiera suministrar información detallada por tipo de discapacidad; la entidad tan solo allega a la CGR cifras globales de cobertura.</t>
    </r>
  </si>
  <si>
    <t xml:space="preserve">Deficiencias en la planeación y definición de estrategias que permitan recolectar información pertinente relacionada con la clasificación funcional de las personas en situación de discapacidad a las cuales se les da cubrimiento y abordar desde la actividad misional propia del Instituto, la situación de discapacidad, acorde con sus necesidades y su clasificación funcional en los diferentes planes, programas y proyectos que implemente y que la cobertura real y efectiva se refleje en los aplicativos institucionales. </t>
  </si>
  <si>
    <t>Revisión y ajuste de las variables de discapacidad en los sistemas de información del Instituto Colombiano de Bienestar Familiar</t>
  </si>
  <si>
    <t>Socializar la Guía para el Registro de información de las variables de discapacidad a las Direcciones Misionales, Direcciones Regionales  y operadores.</t>
  </si>
  <si>
    <t>Actas de las socializaciones a las Direcciones Misionales, Regionales y Operadores</t>
  </si>
  <si>
    <t>Generar reportes para evidenciar la inclusión de las variables de discapacidad y la inclusión de los niños, niñas y adolescentes con discapacidad en la oferta institucional del ICBF</t>
  </si>
  <si>
    <t>Reportes en Excel</t>
  </si>
  <si>
    <t>Incluir una clausula contractual en las minutas que garantice el registro oportuno y la calidad de la información de la población con discapacidad atendida en los diferentes programas del ICBF.</t>
  </si>
  <si>
    <t>Cláusula Contractual</t>
  </si>
  <si>
    <t>AR-2016-NYA-115</t>
  </si>
  <si>
    <r>
      <t xml:space="preserve">Hallazgo No. 115. Consistencia, oportunidad y confiabilidad de la información aplicativo CUÉNTAME
</t>
    </r>
    <r>
      <rPr>
        <sz val="9"/>
        <rFont val="Arial"/>
        <family val="2"/>
      </rPr>
      <t xml:space="preserve">(…) En la revisión de los contratos de la vigencia 2016 contra el aplicativo CUÉNTAME, se evidencia en los contratos relacionados a continuación, que los beneficiarios atendidos en estos programas no se pueden verificar a través del aplicativo, ya que no existe ningún reporte a consulta que nos pueda servir para la verificación de estos beneficiarios. </t>
    </r>
    <r>
      <rPr>
        <b/>
        <sz val="9"/>
        <rFont val="Arial"/>
        <family val="2"/>
      </rPr>
      <t>(Ver Tabla No. 151 Relación de Contratos Pág 333)</t>
    </r>
  </si>
  <si>
    <t xml:space="preserve"> - Debilidades relacionadas con actividades de entrada, almacenamiento, procesamiento y salida de Información (consultas y reportes), orientadas al apoyo eficaz y eficiente de los servicios de las direcciones Misionales del ICBF.
 - Debilidades en el control de calidad que el ICBF realiza a la información que reposa en sus sistemas de información y que es ingresada por los diferentes operadores.
 - Falencias en el sistema de información para el control y validación de información.
</t>
  </si>
  <si>
    <t>Revisión y ajuste de las variables de discapacidad para la correcta generación de reportes</t>
  </si>
  <si>
    <t>AR-2016-NUT-056</t>
  </si>
  <si>
    <t>AR- 2016</t>
  </si>
  <si>
    <t xml:space="preserve">DIRECCION DE NUTRICION </t>
  </si>
  <si>
    <t>Control bienestarina</t>
  </si>
  <si>
    <r>
      <rPr>
        <b/>
        <sz val="10"/>
        <rFont val="Arial"/>
        <family val="2"/>
      </rPr>
      <t xml:space="preserve">Hallazgo No. 56. Control de Bienestarina (A)  
</t>
    </r>
    <r>
      <rPr>
        <sz val="10"/>
        <rFont val="Arial"/>
        <family val="2"/>
      </rPr>
      <t xml:space="preserve">
En las visitas realizadas a los Municipios seleccionados en la muestra se determinaron deficiencias en materia de registro de los inventarios del producto Bienestarina de manera que se garantice el adecuado control bajo el sistema de primeras en entrar; primeras en salir— PERS". Adicionalmente, se establecieron diferencias entre los saldos reflejados en los registros establecidos frente a los soportes de ingresos, salidas y demás movimientos del producto, los cuales se evidencian en sobrantes y/o faltantes, así: (ver tabla 43)   
Al respecto, se pudo evidenciar por parte de la CGR que el instrumento utilizado por parte de los operadores y la forma como se efectúa el registro, no son eficientes para garantizar el control bajo el sistema PEPS. Con relación a los inventarios del producto, la entidad no logró desvirtuar las diferencias determinadas toda vez que no se pronunció acerca de los sobrantes observados en los Municipios de Salamina y Aguadas y en el de Riosucio los registros aportados no sustentan la diferencia.</t>
    </r>
  </si>
  <si>
    <t>Las deficiencias relacionadas obedecen a debilidades en los mecanismos de control implementados para el proceso, en materia de supervisión contractual, lo que genera riesgo de pérdida e inadecuada rotación o deterioro del producto.</t>
  </si>
  <si>
    <t xml:space="preserve">Mejorar el proceso de control de inventarios de Alimentos de Alto Valor Nutricional - AAVN en los puntos primarios de entrega. </t>
  </si>
  <si>
    <t xml:space="preserve">Ajustar el Procedimiento de programación y entrega de alimentos
de alto valor nutricional AAVN - P5.PP. 
</t>
  </si>
  <si>
    <t xml:space="preserve">Procedimiento </t>
  </si>
  <si>
    <t xml:space="preserve">Ajustar el formato y el instructivo de diligenciamiento del control de inventarios de los Alimentos de Alto Valor Nutricional AAVN. </t>
  </si>
  <si>
    <t xml:space="preserve">Formato e instructivo </t>
  </si>
  <si>
    <t>Socializar con las Regionales y Centros zonales del ICBF la aplicación del procedimiento de programación y entrega Alimentos de Alto Valor Nutricional - AAVN y el formato de control de inventarios de AAVN.</t>
  </si>
  <si>
    <t>Acta de videoconferencia</t>
  </si>
  <si>
    <t xml:space="preserve">Hallazgo No. 114.  Clasificación Funcional e Inclusión Efectiva de Personas en Situación de Discapacidad y su reflejo en los aplicativos institucionales.
(...) El ICBF en su reporte de cobertura de personas en situación de discapacidad a nivel nacional y regional, no identifica, reporta ni discrimina la inclusión real y efectiva en los programas que implementa; el aplicativo institucional CUÉNTAME para la vigencia 2016 no contaba con un diseño que le permitiera suministrar información detallada por tipo de discapacidad; la entidad tan solo allega a la CGR cifras globales de cobertura.
(Ver informe CGR)
</t>
  </si>
  <si>
    <t>Revisión y ajuste de las variables de discapacidad en los sisitemas de informacion del Instituto Colombiano de Bienestra Familiar</t>
  </si>
  <si>
    <t>Socializar la Guía para el Registro de información de las variables de discapacidad a las Direcciones Misionales, Regionales  y Operadores en coordinación con la Mesa Técnica de Discapacidad (resolución 9313 de 2016), las áreas misionales, Regionales y Dirección de Gestión Regional.</t>
  </si>
  <si>
    <t>Incluir una claúsula contractual que garantice el registro oportuno y con calidad de la información de la población con discapacidad atendida en los diferentes programas del ICBF en coordinación con la Mesa Técnica de Discapacidad (resolución 9313 de 2016), Subdirección General, Dirección de Contratación y Dirección del SNBF.</t>
  </si>
  <si>
    <t>Generar trimestralmente los reportes como evidencia de la inclusión de la información de los niños, niñas y adolescentes con discapacidad en la oferta institucional del ICBF en coordinación con la Dirección de Información y Tecnología, Direcciones Misionales y Dirección de Planeación y Control de Gestión.</t>
  </si>
  <si>
    <t>AR-2016-PROT-109</t>
  </si>
  <si>
    <t>DIRECCION DE PROTECCIÓN</t>
  </si>
  <si>
    <t>Plan de acción</t>
  </si>
  <si>
    <t xml:space="preserve">Hallazgo No. 109. Plan de Acción (A)  
En el proyecto C-320-1504-7 Protección - acciones para preservar y restituir el ejercicio integral de los derechos de la niñez y la familia, del objetivo institucional: Garantizar la protección integral de los NNA en coordinación con las instancias del SNBF, para la Regional Antioquia se tenía una meta de 100% de niños, niñas y adolescentes con situación legal dentro de los 4 meses definidos por la ley. (Indicador con periodicidad: mensual. Inicia: febrero). De febrero a diciembre registra 1.390 niños y niñas atendidos. A diciembre cumplió con la meta. Sin embargo, para marzo, abril y mayo el indicador muestra el cumplimiento de meta en rango: "Crítico" y para junio y octubre lo muestra con rango: "En Riesgo", Así mismo, en este mismo proyecto, se tenía una meta de 100% de niños, niñas y adolescentes que cumple con el número de informes de seguimientos post adopción. (Indicador con periodicidad: mensual. Inicia: enero). A diciembre el indicador mostraba 94%, lo que indica que la meta no se cumplió. ( Ver Informe)  </t>
  </si>
  <si>
    <r>
      <t xml:space="preserve">Lo anterior debido a deficiencias en la gestión, lo que ocasiona que en los primeros meses del año se presente baja atención a los usuarios del sistema en algunos programas y en los últimos meses del año se presente alta jecución de recursos, para lograr el cumplimiento de metas, lo cual afecta el principio de oportunidad en la atención de la población objeto los programas del Instituto.
</t>
    </r>
    <r>
      <rPr>
        <sz val="9"/>
        <color indexed="10"/>
        <rFont val="Arial"/>
        <family val="2"/>
      </rPr>
      <t xml:space="preserve">
</t>
    </r>
  </si>
  <si>
    <t xml:space="preserve">Movilizar acciones y estrategías para el cumplimiento eficaz de los indicadores PA-32 y PA-41 
</t>
  </si>
  <si>
    <t xml:space="preserve">Analizar los casos que afectan el indicador PA-32 para identificar las causas por las cuales estos aparecen reportados con el fin de retroalimentar a la Regional y determinar las acciones a seguir.   
</t>
  </si>
  <si>
    <t xml:space="preserve">Informe </t>
  </si>
  <si>
    <r>
      <t xml:space="preserve">Lo anterior debido a deficiencias en la gestión, lo que ocasiona que en los primeros meses del año se presente baja atención a los usuarios del sistema en algunos programas y en los últimos meses del año se presente alta ejecución de recursos, para lograr el cumplimiento de metas, lo cual afecta el principio de oportunidad en la atención de la población objeto los programas del Instituto.
</t>
    </r>
    <r>
      <rPr>
        <sz val="9"/>
        <color indexed="10"/>
        <rFont val="Arial"/>
        <family val="2"/>
      </rPr>
      <t xml:space="preserve">
</t>
    </r>
  </si>
  <si>
    <t xml:space="preserve">Solicitar a los Directores Regionales  las evidencias  de las acciones tomadas frente a los casos que están afectando el resultado del indicador con el fin de evaluar la eficacia. </t>
  </si>
  <si>
    <t xml:space="preserve">Memorando de solicitud de evidencias </t>
  </si>
  <si>
    <t xml:space="preserve">Realizar videolyncs con las Regionales que al final del mes no evidencia una mejora en los resultados del indicador </t>
  </si>
  <si>
    <t xml:space="preserve">Informe de videolyncs </t>
  </si>
  <si>
    <t xml:space="preserve">Remitir a la Oficina de Control Interno Disciplinario los casos  sin definición de la situación jurídica dentro de los téminos establecidos  en el parágrafo 2de la ley 1098 de 2006, generando perdida de competencia de la Autoridad Administrativa </t>
  </si>
  <si>
    <t xml:space="preserve">Memorandos </t>
  </si>
  <si>
    <t xml:space="preserve">
Solicitar a los Organismos Internacionales Acreditados o Autoridades Centrales los informes de seguimiento post adopción de familias residentes en el exterior que están vencidos o por vencerse </t>
  </si>
  <si>
    <t xml:space="preserve">Correo electrónico </t>
  </si>
  <si>
    <t xml:space="preserve">Requerir a las IAPAS y Regionales del ICBF el cumplimiento en la elaboración y registro de los seguimientos post adopción de los niños, niñas y adolescente adopstados por familias residentes en Colombia en los casos en que no se haya registrado en el SIM </t>
  </si>
  <si>
    <t>Comunicar a los Directores Regionales  los casos en que los informes de seguimiento post adopción no fueron entregados oportunamente</t>
  </si>
  <si>
    <t>AR-2016-PROT -114</t>
  </si>
  <si>
    <t xml:space="preserve">Hallazgo No. 114. Clasificación Funcional e Inclusión Efectiva de Personas en Situación de Discapacidad y su reflejo en los aplicativos institucionales. (A)  
Los lineamientos técnicos del modelo para la atención de los niños, las niñas y adolescentes, con derechos inobservados, amenazados o vulnerados restablecimiento de derechos, establecen: d) Historia de atención. Todos los niños, las niñas y adolescentes que ingresan a las modalidades de atención para el restablecimiento de derechos, deben contar con una historia de atención la cual debe contener: Documentos de identificación: Registro civil, tarjeta de identidad o cédula de ciudadanía y boleta de ingreso en le que se especifique la medida de restablecimiento de derechos definida. Adicionalmente, en la minuta de los contratos de Aporte-Protección, la cláusula Obligaciones del Operador-Componente Técnico, establece que el Operador debe: "Adelantar acciones conjuntas con madres/padres de familia o adultos responsables y las autoridades administrativas. con el fin de lograr la consecución del registro civil o documento de identidad de acuerdo con la edad de los usuarios ubicados en la modalidad. 
En la evaluación realizada se evidenciaron las siguientes situaciones: Documento de Identidad: en los contratos No. 584; 623 y 1257 de 2016, para la atentación de personas en situación de díscapacidad, se evidencia que los informes del contratista no registran el documento de identidad que permita la individualización de los usuarios o beneficiarios de los programas de protección, para ejercer un adecuado control en el pago de los cupos realmente atendidos durante el mes. (Ver Informe) </t>
  </si>
  <si>
    <t xml:space="preserve">Lo que evidencia falta de planeación en el diseño y ejecución de la política pública, al no disponer de un censo que permita identificar y diagnosticar adecuadamente dicha población para garantizar el goce efectivo de sus derechos.
</t>
  </si>
  <si>
    <t xml:space="preserve">Socialización de la Guía para el Registro de información de las variables de discapacidad a las Direcciones Misionales, Direcciones Regionales  </t>
  </si>
  <si>
    <t xml:space="preserve">Actas </t>
  </si>
  <si>
    <t>AR-2016-FYC-038</t>
  </si>
  <si>
    <t>AR -2016</t>
  </si>
  <si>
    <t>DIRECCION DE FAMILIA Y COMUNIDADES</t>
  </si>
  <si>
    <t>Contrato Familias con Bienestar</t>
  </si>
  <si>
    <r>
      <rPr>
        <b/>
        <sz val="9"/>
        <rFont val="Arial"/>
        <family val="2"/>
      </rPr>
      <t>Hallazgo No. 38.</t>
    </r>
    <r>
      <rPr>
        <sz val="9"/>
        <rFont val="Arial"/>
        <family val="2"/>
      </rPr>
      <t xml:space="preserve"> Contrato Familias con Bienestar (A)
El ICBF Regional Santander suscribió el contrato de Aportes No. 437 del 2016,… analizados los documentos soportes de la  ejecución del contrato se evidencia:
1. Inexistencia de un plan de trabajo concreto para la ejecución del contrato y cronograma de actividades a desarrollar en el mismo; de tal forma que se pueda hacer un seguimiento a las actividades propuestas y el cumplimiento de las mismas.
2. El período de ejecución del contrato fue del 8 de abril al 15 de diciembre del  2016, dentro de este período se encuentra la etapa de focalización de las familias beneficiarias del programa, para este caso fueron 5.530, las cuales debieron ser ubicadas en los municipios de: Girón, Playón, Rionegro, San Vicente, Bucaramanga, Málaga Capitanejo, San Gil, Socorro, Gambita, Vetas, Floridablanca, Piedecuesta, Barbosa, Landázuri, Vélez, Guepsa, Sabana de Torres, Barrancabermeja, Cimitarra y Puerto Wilches; el proceso de focalización de las familias requirió de tiempo, en razón a la ubicación geográfica de algunos municipios y en algunos casos a la ubicación de las  familias, no obstante lo anterior, el nuevo contrato que se suscribe en el 2017 para desarrollar el objeto contractual descrito anteriormente, contempla el proceso de focalización de las familias, proceso que ya fue realizado en el contrato en comento, la ejecución de dicho proceso conlleva la asignación de tiempo (varios meses) y de recursos económicos, hecho que no se tiene en cuenta en el siguiente contrato, razón por la cual se concluye que el programa no tiene continuidad, además, el cupo asignado para cada municipio es bajo si se tiene en cuenta el número de familias que requieren del programa.</t>
    </r>
  </si>
  <si>
    <t>Lo anterior refleja deficiencias en la planeación de los programas institucionales, así mismo, falta de eficiencia y economía en el manejo de los recursos
institucionales puesto a disposición de la Entidad, situación afecta las finanzas de la institución al ejecutar programas con poco impacto social.</t>
  </si>
  <si>
    <t xml:space="preserve">1. Modificar en el manual operativo  los criterios técnicos que sustentan el tiempo de ejecución del la modalidad (9 meses), la vinculación de nuevas familias en cada vigencia fiscal y la fase de focalización y caracterización de las familias. </t>
  </si>
  <si>
    <t>1. Elaborar propuesta de ajustes del manual operativo vigencia 2018.</t>
  </si>
  <si>
    <t>Documento</t>
  </si>
  <si>
    <r>
      <rPr>
        <b/>
        <sz val="9"/>
        <rFont val="Arial"/>
        <family val="2"/>
      </rPr>
      <t xml:space="preserve">Hallazgo No. 38. </t>
    </r>
    <r>
      <rPr>
        <sz val="9"/>
        <rFont val="Arial"/>
        <family val="2"/>
      </rPr>
      <t>Contrato Familias con Bienestar (A)
El ICBF Regional Santander suscribió el contrato de Aportes No. 437 del 2016,… analizados los documentos soportes de la  ejecución del contrato se evidencia:
1. Inexistencia de un plan de trabajo concreto para la ejecución del contrato y cronograma de actividades a desarrollar en el mismo; de tal forma que se pueda hacer un seguimiento a las actividades propuestas y el cumplimiento de las mismas.
2. El período de ejecución del contrato fue del 8 de abril al 15 de diciembre del  2016, dentro de este período se encuentra la etapa de focalización de las familias beneficiarias del programa, para este caso fueron 5.530, las cuales debieron ser ubicadas en los municipios de: Girón, Playón, Rionegro, San Vicente, Bucaramanga, Málaga Capitanejo, San Gil, Socorro, Gambita, Vetas, Floridablanca, Piedecuesta, Barbosa, Landázuri, Vélez, Guepsa, Sabana de Torres, Barrancabermeja, Cimitarra y Puerto Wilches; el proceso de focalización de las familias requirió de tiempo, en razón a la ubicación geográfica de algunos municipios y en algunos casos a la ubicación de las  familias, no obstante lo anterior, el nuevo contrato que se suscribe en el 2017 para desarrollar el objeto contractual descrito anteriormente, contempla el proceso de focalización de las familias, proceso que ya fue realizado en el contrato en comento, la ejecución de dicho proceso conlleva la asignación de tiempo (varios meses) y de recursos económicos, hecho que no se tiene en cuenta en el siguiente contrato, razón por la cual se concluye que el programa no tiene continuidad, además, el cupo asignado para cada municipio es bajo si se tiene en cuenta el número de familias que requieren del programa.</t>
    </r>
  </si>
  <si>
    <t xml:space="preserve">1. Modificar en el manual operativo  los criterios técnicos que sustentan el tiempo de ejecución del contrato (9 meses), la vinculación de nuevas familias en cada vigencia fiscal y la fase de focalización y caracterización de las familias. </t>
  </si>
  <si>
    <t>2. Presentar la propuesta de ajuste para la revisión y aporte por parte de la Subdirección General, las áreas misionales y las regionales.</t>
  </si>
  <si>
    <t>Correo electrónico</t>
  </si>
  <si>
    <t>Lo anterior refleja deficiencias en la planeación de los programas institucionales, así mismo, falta de eficiencia y economía en el manejo de los recursos</t>
  </si>
  <si>
    <t>3. Consolidar las observaciones realizadas al manual operativo y dar respuesta sobre la pertinencia de su inclusión o no en el documento.</t>
  </si>
  <si>
    <t>Formato de seguimiento diseño/ajuste</t>
  </si>
  <si>
    <r>
      <rPr>
        <b/>
        <sz val="9"/>
        <rFont val="Arial"/>
        <family val="2"/>
      </rPr>
      <t>Hallazgo No. 38</t>
    </r>
    <r>
      <rPr>
        <sz val="9"/>
        <rFont val="Arial"/>
        <family val="2"/>
      </rPr>
      <t>. Contrato Familias con Bienestar (A)
El ICBF Regional Santander suscribió el contrato de Aportes No. 437 del 2016,… analizados los documentos soportes de la  ejecución del contrato se evidencia:
1. Inexistencia de un plan de trabajo concreto para la ejecución del contrato y cronograma de actividades a desarrollar en el mismo; de tal forma que se pueda hacer un seguimiento a las actividades propuestas y el cumplimiento de las mismas.
2. El período de ejecución del contrato fue del 8 de abril al 15 de diciembre del  2016, dentro de este período se encuentra la etapa de focalización de las familias beneficiarias del programa, para este caso fueron 5.530, las cuales debieron ser ubicadas en los municipios de: Girón, Playón, Rionegro, San Vicente, Bucaramanga, Málaga Capitanejo, San Gil, Socorro, Gambita, Vetas, Floridablanca, Piedecuesta, Barbosa, Landázuri, Vélez, Guepsa, Sabana de Torres, Barrancabermeja, Cimitarra y Puerto Wilches; el proceso de focalización de las familias requirió de tiempo, en razón a la ubicación geográfica de algunos municipios y en algunos casos a la ubicación de las  familias, no obstante lo anterior, el nuevo contrato que se suscribe en el 2017 para desarrollar el objeto contractual descrito anteriormente, contempla el proceso de focalización de las familias, proceso que ya fue realizado en el contrato en comento, la ejecución de dicho proceso conlleva la asignación de tiempo (varios meses) y de recursos económicos, hecho que no se tiene en cuenta en el siguiente contrato, razón por la cual se concluye que el programa no tiene continuidad, además, el cupo asignado para cada municipio es bajo si se tiene en cuenta el número de familias que requieren del programa.</t>
    </r>
  </si>
  <si>
    <t>4. Remitir versión ajustada del manual operativo  a la Subdirección de Mejoramiento Organizacional para la respectiva publicación en la intranet.</t>
  </si>
  <si>
    <t>Manual operativo 2018 publicado en la intranet</t>
  </si>
  <si>
    <t>AR-2016-FYC-114</t>
  </si>
  <si>
    <r>
      <rPr>
        <b/>
        <sz val="9"/>
        <rFont val="Arial"/>
        <family val="2"/>
      </rPr>
      <t xml:space="preserve">Hallazgo No. 114. </t>
    </r>
    <r>
      <rPr>
        <sz val="9"/>
        <rFont val="Arial"/>
        <family val="2"/>
      </rPr>
      <t xml:space="preserve"> Clasificación Funcional e Inclusión Efectiva de Personas en Situación de Discapacidad y su reflejo en los aplicativos institucionales.
(...) El ICBF en su reporte de cobertura de personas en situación de discapacidad a nivel nacional y regional, no identifica, reporta ni discrimina la inclusión real y efectiva en los programas que implementa; el aplicativo institucional CUÉNTAME para la vigencia 2016 no contaba con un diseño que le permitiera suministrar información detallada por tipo de discapacidad; la entidad tan solo allega a la CGR cifras globales de cobertura.
(Ver informe CGR)</t>
    </r>
  </si>
  <si>
    <t>1. Revisar y ajustar las variables de discapacidad en los sistemas de información del Instituto Colombiano de Bienestar Familiar.</t>
  </si>
  <si>
    <t>1. Socializar la Guía para el Registro de información de las variables de discapacidad con las Regionales ICBF  y con los operadores de las modalidades de la Dirección de Familias y Comunidades a través de jornadas virtuales o presenciales</t>
  </si>
  <si>
    <t xml:space="preserve">Jornadas virtuales, Correo de convocatoria y lista de asistencia
Jornadas presenciales, Acta de reunión y lista de asistencia </t>
  </si>
  <si>
    <t xml:space="preserve">2. Generar reportes para evidenciar el diligenciamiento de las variables de discapacidad y la inclusión de los niños, niñas y adolescentes con discapacidad  en la oferta institucional del ICBF. </t>
  </si>
  <si>
    <t xml:space="preserve">Reportes en excel </t>
  </si>
  <si>
    <t>3. Incluir una cláusula contractual en las minutas que garantice el registro oportuno y la calidad de la información de la población con discapacidad  atendida en los diferentes programas del ICBF</t>
  </si>
  <si>
    <t>AR-2016-FYC-115</t>
  </si>
  <si>
    <r>
      <rPr>
        <b/>
        <sz val="9"/>
        <rFont val="Arial"/>
        <family val="2"/>
      </rPr>
      <t>Hallazgo No. 115</t>
    </r>
    <r>
      <rPr>
        <sz val="9"/>
        <rFont val="Arial"/>
        <family val="2"/>
      </rPr>
      <t xml:space="preserve">. Consistencia, oportunidad y confiabilidad de la información aplicativo CUÉNTAME
El sistema de información CUÉNTAME presenta debilidades e inconsistencias relacionadas con actividades de entrada, almacenamiento, procesamiento y salida de Información (consultas y reportes), orientadas al apoyo eficaz y eficiente de los servicios de las direcciones Misionales del ICBF...
En la revisión de los contratos de la vigencia 2016 contra el aplicativo CUÉNTAME, se evidencia en los contratos relacionados a continuación, que los beneficiarios atendidos en estos programas no se pueden verificar a través del aplicativo, ya que no existe ningún reporte a consulta que nos pueda servir para la verificación de estos beneficiarios.
(Ver tabla No. 151 Relación de Contratos)
</t>
    </r>
  </si>
  <si>
    <t>Debilidades en los mecanismos de control, situación que afecta la generación de reportes de información que contengan datos veraces, consecuentes y correspondientes con el servicio prestado y permitan un direccionamiento oportuno de los diferentes programas con base en información
confiable y consistente.
Debilidades en el control de calidad que el ICBF realiza a la información que reposa en sus sistemas de información y que es ingresada por los diferentes operadores.
Falencias en el sistema de información para el control y validación de información.</t>
  </si>
  <si>
    <t xml:space="preserve">1. Garantizar el cargue y validación de la información de las familias beneficiarias de la modalidad UNAFA en el aplicativo CUENTAME por parte del operador </t>
  </si>
  <si>
    <t xml:space="preserve">1. Hacer seguimiento mensual en el aplicativo CUENTAME al registro y calidad de la información de caracterización de las familias atendidas en la modalidad UNAFA vigencia 2017 </t>
  </si>
  <si>
    <t xml:space="preserve">Reporte en excel </t>
  </si>
  <si>
    <t>2. Verificar en el aplicativo CUENTAME el cargue y validación de la información de las familias beneficiarias de la modalidad Territorios Étnicos con Bienestar</t>
  </si>
  <si>
    <t xml:space="preserve">1. Hacer seguimiento mensual en el aplicativo CUENTAME al registro  y calidad de la  información de caracterización de las familias atendidas en la modalidad TEB vigencia 2017 </t>
  </si>
  <si>
    <t>AR-2016-FRA-026</t>
  </si>
  <si>
    <t>DIRECCION FINANCIERA</t>
  </si>
  <si>
    <t>Rezago Presupuestal 2016</t>
  </si>
  <si>
    <r>
      <t xml:space="preserve">Hallazgo No. 26. Rezago presupuestal 2016 (A)
</t>
    </r>
    <r>
      <rPr>
        <sz val="9"/>
        <rFont val="Arial"/>
        <family val="2"/>
      </rPr>
      <t xml:space="preserve">De acuerdo con la ejecución presupuestal de gastos a 31 de diciembre de 2016, suministrada por el ICBF, se tienen las siguientes cifras para el rezago presupuestal constituido en la vigencia 2016: </t>
    </r>
    <r>
      <rPr>
        <b/>
        <sz val="9"/>
        <rFont val="Arial"/>
        <family val="2"/>
      </rPr>
      <t>ver tabla  Tabla No, 29.del informe  final</t>
    </r>
    <r>
      <rPr>
        <sz val="9"/>
        <rFont val="Arial"/>
        <family val="2"/>
      </rPr>
      <t xml:space="preserve">
Esta información es coincidente con el reporte SI IF suministrado por el Ministerio de Hacienda y Crédito Público - MHCP -, a la CGR, en el cual se detallan 14,281  registros cuyo monto en reservas asciende a $105,344.476.933. Sin embargo, al verificar el Informe de Reservas Presupuestales detallado  entregado por el ICBF a la comisión de auditoría y sobre el cual se realizó la
selección de la muestra y el análisis para la refrendación de las reservas presupuestales constituidas a diciembre de 2016, se establece una diferencia por $29.730.602.855, que corresponde a 2.520 compromisos, de los cuales el 50% se concentra en 113 de ellos por $14.876.215.127.
Lo anterior, no es coincidente pues el calculó del rezago presupuestal se realiza sobre la ejecuciónpresupuestal de gastos al cierre de la vigencia. 
Igual situación se presentó en el punto de control Boyacá, así: A 31 de diciembre de 2016, según el reporte de la Unidad Ejecutora Nivel Desagregado del SIIF Nación II, se registraron Reservas "potenciales" (Compromisos menos Obligaciones) por $2.471.460.505 de las cuales $7.255.034 corresponden a Funcionamiento y $2.464.205.471 a Inversión, c</t>
    </r>
    <r>
      <rPr>
        <b/>
        <sz val="9"/>
        <rFont val="Arial"/>
        <family val="2"/>
      </rPr>
      <t xml:space="preserve">omo se puede ver en la tabla 30 del informe  final :
</t>
    </r>
    <r>
      <rPr>
        <sz val="9"/>
        <rFont val="Arial"/>
        <family val="2"/>
      </rPr>
      <t xml:space="preserve">
A 20 de enero de 2017 solamente se registraron siete reservas por $56.445.402, estableciéndose una diferencia de 2.415.015.103, correspondiente a compromisos no obligados para ejecutar en la vigencia siguiente.</t>
    </r>
  </si>
  <si>
    <t>Esta situación se presenta por debilidades en los mecanismos de control interno establecidos para el adecuado manejo presupuestal de los recursos en el instituto, iincumpliéndose lo señalado el artículo 2.8.1.7.3,1 del Decreto 1068.
como consecuencia de la falta de oportunidad en la liquidación de los contratos y la liberación de saldos no girados en su ejecución, los cuales en su gran mayoría terminaron el 31 de octubre de 2016,  sobreestimando la ejecución presupuestal de  gastos en $2.415.015.103</t>
  </si>
  <si>
    <t>Definir las directrices y los lineamientos para la constitucion de reservas presupuestales y liberacion de saldos de compromisos.</t>
  </si>
  <si>
    <r>
      <rPr>
        <b/>
        <sz val="9"/>
        <rFont val="Arial"/>
        <family val="2"/>
      </rPr>
      <t xml:space="preserve">ACTIVIDAD 1 </t>
    </r>
    <r>
      <rPr>
        <sz val="9"/>
        <rFont val="Arial"/>
        <family val="2"/>
      </rPr>
      <t xml:space="preserve">: Realizar consulta al Ministerio de Hacienda relacionado con la constitución de las reservas presupuestales tanto potenciales como reales,  para presentar en la mesa de trabajo donde se definen las directrices para la constitucion de reservas presupuestales o liberacion de recursos.
</t>
    </r>
  </si>
  <si>
    <t>OFICIO</t>
  </si>
  <si>
    <r>
      <rPr>
        <b/>
        <sz val="9"/>
        <rFont val="Arial"/>
        <family val="2"/>
      </rPr>
      <t xml:space="preserve">ACTIVIDAD 2 </t>
    </r>
    <r>
      <rPr>
        <sz val="9"/>
        <rFont val="Arial"/>
        <family val="2"/>
      </rPr>
      <t xml:space="preserve">: Realizar consulta a la oficina juridica de la legalidad del  ( FORMATO No F3.G1 GF, Formato liberacion saldos compromisos V1 del 3 noviembre 2016 ),  para presentar en la mesa de trabajo donde se definen las directrices para la constitucion de reservas presupuestales o liberacion de recursos.
</t>
    </r>
  </si>
  <si>
    <t>MEMORANDO</t>
  </si>
  <si>
    <r>
      <rPr>
        <b/>
        <sz val="9"/>
        <rFont val="Arial"/>
        <family val="2"/>
      </rPr>
      <t>ACTIVIDAD 3</t>
    </r>
    <r>
      <rPr>
        <sz val="9"/>
        <rFont val="Arial"/>
        <family val="2"/>
      </rPr>
      <t xml:space="preserve">: Elaborar un cuadro de control que determine las fechas de terminación de los contratos por modalidad dentro de la vigencia actual, para presentar en la mesa de trabajo donde se definen las directrices para la constitucion de reservas presupuestales o liberacion de recursos.
</t>
    </r>
  </si>
  <si>
    <t>REPORTE CUADRO CONSOLIDADO</t>
  </si>
  <si>
    <r>
      <rPr>
        <b/>
        <sz val="9"/>
        <rFont val="Arial"/>
        <family val="2"/>
      </rPr>
      <t>ACTIVIDAD 4</t>
    </r>
    <r>
      <rPr>
        <sz val="9"/>
        <rFont val="Arial"/>
        <family val="2"/>
      </rPr>
      <t xml:space="preserve">:Mesa de trabajo con la ofcina de contratacion  para definir los mecanismos de la liberacion de los saldos que no son suceptibles de traslado. 
</t>
    </r>
  </si>
  <si>
    <t xml:space="preserve">ACTA </t>
  </si>
  <si>
    <r>
      <rPr>
        <b/>
        <sz val="9"/>
        <rFont val="Arial"/>
        <family val="2"/>
      </rPr>
      <t xml:space="preserve">ACTIVIDAD:5 </t>
    </r>
    <r>
      <rPr>
        <sz val="9"/>
        <rFont val="Arial"/>
        <family val="2"/>
      </rPr>
      <t xml:space="preserve"> Dar instruciones sobre la constitucion de reservas presupuestales y liberaciones de saldos a nivel regional y nivel central, como tambien al  seguimiento y control de los mismos.
</t>
    </r>
  </si>
  <si>
    <t>MEMORANDO Y/ O VIDEO CONFERENCIA</t>
  </si>
  <si>
    <r>
      <rPr>
        <b/>
        <sz val="9"/>
        <rFont val="Arial"/>
        <family val="2"/>
      </rPr>
      <t xml:space="preserve">ACTIVIDAD 6 </t>
    </r>
    <r>
      <rPr>
        <sz val="9"/>
        <rFont val="Arial"/>
        <family val="2"/>
      </rPr>
      <t>: Seguimiento a las areas del nivel central y regional en el aplicativo de analisis y seguimiento presupuestual ( ASP).</t>
    </r>
  </si>
  <si>
    <t>(19) ACTAS CONSOLIDADAS MESNUALMENTE</t>
  </si>
  <si>
    <t>AR-2016-FRA-028</t>
  </si>
  <si>
    <r>
      <t xml:space="preserve">Nivel Central
Hallazgo No. 28. Rezago presupuestal 2015 (A)
</t>
    </r>
    <r>
      <rPr>
        <sz val="9"/>
        <rFont val="Arial"/>
        <family val="2"/>
      </rPr>
      <t xml:space="preserve">La ejecución Presupuestal Agregada con corte a 31 de diciembre de 2015, presenta compromisos por $5.208.622.178.430 y obligaciones por $5.121.781.247.175, dando como resultado una constitución de reservas por $86.840.931.254. Sin embargo, al verificar el reporte detallado de la ejecución de estas reservas durante la vigencia 201610, sólo se ejecutó el 82.19% por    71,370.942.678, quedando el 17.81% como saldo por liberar sin ejecutar por $15.469.988.576. Lo anterior, aunado a que la cifra reflejada como comprometida en la ejecución de reservas constituidas en 2015 por $77.496.719.650, es inferior en cuantía de $9.344.211.604 a la constituida al cierre 2015. De estos recursos comprometidos, los saldos sin ejecutar se distribuyen en las  en las
regionales: </t>
    </r>
    <r>
      <rPr>
        <b/>
        <sz val="9"/>
        <rFont val="Arial"/>
        <family val="2"/>
      </rPr>
      <t>VER TABLA  No.31 . 'Saldos sin ejecutar  Reservas Presupuestales  2016.</t>
    </r>
    <r>
      <rPr>
        <sz val="9"/>
        <rFont val="Arial"/>
        <family val="2"/>
      </rPr>
      <t xml:space="preserve">
El 94.52% de este saldo se encuentra concentrado en los siguientes nueve contratos, de los cuales, de cuatro se libera el total de la reserva constituida,generando incertidumbre sí realmente correspondía a recursos comprometidos:  </t>
    </r>
    <r>
      <rPr>
        <b/>
        <sz val="9"/>
        <rFont val="Arial"/>
        <family val="2"/>
      </rPr>
      <t xml:space="preserve">VER TABLA No. 32.
Saldo sin ejecutar rezago 2015 por regionales.
</t>
    </r>
    <r>
      <rPr>
        <sz val="9"/>
        <rFont val="Arial"/>
        <family val="2"/>
      </rPr>
      <t xml:space="preserve">Es el caso del contrato 1539 suscrito el 28 de octubre de 2015 con Inversiones Quorum S.A.S. por $3.000 millones, con fecha de finalización el 15 de diciembre de 2015 y prorrogado hasta el 31 de marzo de 2016, del cual sólo se ejecutaron $705.44 millones, liberando un saldo de $2.294.56 millones, es decir el 76,49% del valor del contrato. Situación similar al contrato 1718 Unión Temporal -ICBF- 110SCHAVS-2013 con un valor total de $4.460 millones, de los cuales se liberó el 47.51% del total del valor del contrato por $2.118 millones.
</t>
    </r>
  </si>
  <si>
    <t>Estas situaciones se presentan por deficiencias en las acciones de gestión que conllevan a la no ejecución de los recursos asignados,  esconociendo el principio de planeación como instrumento de fijación tanto de objetivos y metas, como de los medios o procedimientos para alcanzarlos; como forma de programar la distribución de los gastos estatales en función de los ingresos que se pretende</t>
  </si>
  <si>
    <t>Realizar seguimiento y control  al proceso de constitución y ejecucion de reservas presupuestales.</t>
  </si>
  <si>
    <r>
      <rPr>
        <b/>
        <sz val="9"/>
        <rFont val="Arial"/>
        <family val="2"/>
      </rPr>
      <t>ACTIVIDAD 1:</t>
    </r>
    <r>
      <rPr>
        <sz val="9"/>
        <rFont val="Arial"/>
        <family val="2"/>
      </rPr>
      <t xml:space="preserve">Revisar la aplicabilidad del  procedimiento de constitución de reservas presupuestales y socializar a las diferentes areas a nivel regional y  Sede Nacional. 
</t>
    </r>
  </si>
  <si>
    <t>ACTAS DE REUNION TRIMESTRAL</t>
  </si>
  <si>
    <r>
      <rPr>
        <b/>
        <sz val="9"/>
        <rFont val="Arial"/>
        <family val="2"/>
      </rPr>
      <t>ACTIVIDAD 2:</t>
    </r>
    <r>
      <rPr>
        <sz val="9"/>
        <rFont val="Arial"/>
        <family val="2"/>
      </rPr>
      <t xml:space="preserve"> Adelantar  Reuniones con las areas a nivel central   de Seguimiento y revision  de la cancelacion de las reservas constituidas y los saldos suceptibles de reduccion.</t>
    </r>
  </si>
  <si>
    <t>ACTA E INFORME TRIMESTRAL</t>
  </si>
  <si>
    <r>
      <rPr>
        <b/>
        <sz val="9"/>
        <rFont val="Arial"/>
        <family val="2"/>
      </rPr>
      <t>ACTIVIDAD 3:</t>
    </r>
    <r>
      <rPr>
        <sz val="9"/>
        <rFont val="Arial"/>
        <family val="2"/>
      </rPr>
      <t xml:space="preserve">  Generar actas de compromiso a las areas que no ejecutaron  reservas presupuestales dentro de los terminos establecidos por la entidad, en cumplimiento de las circulares No 004 y 009 de 2017.</t>
    </r>
  </si>
  <si>
    <t>ACTAS DE COMPROMISO</t>
  </si>
  <si>
    <t>AR-2016-FRA-029</t>
  </si>
  <si>
    <t>Constitución Reservas Presupuestales 2016</t>
  </si>
  <si>
    <r>
      <t xml:space="preserve">Antioquia
Hallazgo No. 29. Constitución Reservas Presupuestales 2016 (A-D)
</t>
    </r>
    <r>
      <rPr>
        <sz val="9"/>
        <rFont val="Arial"/>
        <family val="2"/>
      </rPr>
      <t>Se evidenció indebida constitución de las reservas presupuestales de conformidad con la normatividad aplicable: artículo 89 Decreto Ley 111 de 1996, artículos 2.8.1.7.3.1. y 2.8.1.7.32. del Decreto 1068 de 2015 y La Circular Externa 062 de noviembre de 2016 por la cual se definen los "aspectos a considerar para el cierre de la vigencia 2016 y apertura del año 2017 en el sistema integrado de información financiera - SIIF Nación", en los siguientes contratos. habiendo recibido los bienes y servicios en la
vigencia según certificado del Supervisor y existiendo la respectiva Factura o Cuenta de cobro, no fueron consideradas para realizar los ajustes en los compromisos y obligaciones a que diera lugar para la constitución de las reservas presupuestales y de las cuentas por pagar, de conformidad con lo señalado en el artículo 89 del Estatuto Orgánico del Presupuesto.</t>
    </r>
    <r>
      <rPr>
        <b/>
        <sz val="9"/>
        <rFont val="Arial"/>
        <family val="2"/>
      </rPr>
      <t xml:space="preserve">VER INFORME  </t>
    </r>
  </si>
  <si>
    <t>por deficiencias en el proceso de cierre presupuestal de la vigencia 2016, situación que no fue subsanada en el período de transición cuya fecha máxima fue hasta el 20 de enero 2017, lo que conlleva a una deficiente gestión administrativa y financiera que no revela la realidad económica del Instituto, por sobreestimación de las reservas presupuestales y subestimación de las cuentas por pagar, que no permiten al órgano de control refrendar las reservas para esta  vigencia fiscal. Hallazgo con presunto alcance disciplinado.</t>
  </si>
  <si>
    <t>AR-2016-FRA-030</t>
  </si>
  <si>
    <t>Reserva presupuestal</t>
  </si>
  <si>
    <r>
      <t xml:space="preserve">Atlántico
Hallazgo No. 30. Reserva presupuestal (A)
</t>
    </r>
    <r>
      <rPr>
        <sz val="9"/>
        <rFont val="Arial"/>
        <family val="2"/>
      </rPr>
      <t>El contrato 482 del 18 de julio de 2016 para "apoyar el proceso de supervisión, seguimiento y monitoreo de EAS a través de las unidades de servicio, en el marco de la estrategia de cero a siempre en la R I ". El contratista falleció el 31 de julio de 2016; el ICBF liberó los recursos comprometidos sobre los cuales no se alcanzó a prestar servicios, constituyendo reserva presupuestal al cierre de la vigencia por la proporción del servicio prestado, La constitución de esta reserva presupuestal desatiende el inciso cuarto del
Artículo 89 del Decreto 111 de 1996, puesto que ese valor corresponde al servicio que había sido prestado lo cual constituía una obligación (Cuenta por Pagar), denotando debilidades de control en la supervisión contractual y afectando la realidad táctica del contrato en el cierre presupuestal</t>
    </r>
  </si>
  <si>
    <t>Atlántico
Hallazgo No. 30. Reserva presupuestal (A)
El contrato 482 del 18 de julio de 2016 para "apoyar el proceso de supervisión, seguimiento y monitoreo de EAS a través de las unidades de servicio, en el marco de la estrategia de cero a siempre en la R I ". El contratista falleció el 31 de julio de 2016; el ICBF liberó los recursos comprometidos sobre los cuales no se alcanzó a prestar servicios, constituyendo reserva presupuestal al cierre de la vigencia por la proporción del servicio prestado, La constitución de esta reserva presupuestal desatiende el inciso cuarto del
Artículo 89 del Decreto 111 de 1996, puesto que ese valor corresponde al servicio que había sido prestado lo cual constituía una obligación (Cuenta por Pagar), denotando debilidades de control en la supervisión contractual y afectando la realidad táctica del contrato en el cierre presupuestal</t>
  </si>
  <si>
    <t>AR-2016-FRA-031</t>
  </si>
  <si>
    <t>Refrendación Reservas 2016</t>
  </si>
  <si>
    <r>
      <t xml:space="preserve"> </t>
    </r>
    <r>
      <rPr>
        <b/>
        <sz val="9"/>
        <rFont val="Arial"/>
        <family val="2"/>
      </rPr>
      <t>Boyacá
Hallazgo No, 31. Refrendación reservas 2016 (A)</t>
    </r>
    <r>
      <rPr>
        <sz val="9"/>
        <rFont val="Arial"/>
        <family val="2"/>
      </rPr>
      <t xml:space="preserve">
Decreto 111 de 1996 Estatuto General de Presupuesto, artículos 14, 89 y 95 Decreto 1068 de 2015 Numeral 2.8.1.7.3.2. Concepto N° 036743 del 9 de noviembre de 2011 emitido por el MHCP que establece que para aquellos contratos que por alguna circunstancia no se reciban los documentos necesarios o no se tenga la certeza de haber recibido el bien o servicio al cierre de la vigencia 2016, deberá constituirse como Reserva Presupuestal. Existencia de reservas que no se refrendaron atendiendo las siguientes situaciones:
• Reserva Presupuestal por $14.712.136 correspondiente al Contrato 339, falta de diligencia en el acopio de la documentación correspondiente para la liquidación oportuna del contrato y la liberación de los recursos, ante la certeza del incumplimiento por parte del contratista y no existir expectativa respecto a recepción del bien o servicio contratado. Tampoco procedía realizar  ningún  ajuste en valor o en tiempo, para entrar a dar aplicación al Concepto del Ministerio de Hacienda mencionado en la respuesta de la entidad.
• Reserva por $10.126.536, correspondiente al saldo por pagar del contrato 355; 
Reserva por $23.883.333 correspondiente al saldo por pagar del contrato 218;
• Reserva por $5.732.000 correspondiente al saldo del Contrato 22;
Sobre tales reservas, la entidad ya tenía la certeza de que ninguno de estos contratos se iba a ejecutar. Con anterioridad ala fecha de terminación de los contratos - 31 de diciembre de 2016 - se conocían las razones por las cuales los contratistas no podían dar
cumplimiento a los términos del contrato, y en estos se había solicitado la terminación anticipada .
En relación con la Reserva por $1.050.867 correspondiente al saldo del contrato 408, también se conoció con anterioridad que el contratista no se presentó a terminar de ejecutar el contrato y no se encontró ningún acto administrativo que respaldara la Reserva.
Las anteriores Reservas no se refrendan porque se evidencia la falta de diligencia en la Supervisión de los contratos, en lo que tiene que ver con el acopio de la documentación correspondiente para entrar a realizar la terminación del contrato y por ende la liquidación oportuna y la pronta liberación de los recursos apropiados; además, ante la certeza del incumplimiento por parte de los contratistas y al no existir expectativa respecto a una posible recepción del bien o servicio contratado se debió proceder a la terminación y liquidación unilateral. Por otra parte, resulta claro que tampoco era procedente la realización de ningún ajuste a los contratos en valor o en tiempo mediante la figura del Otrosí, para poder dar aplicación al Concepto del Ministerio de Hacienda mencionado en la respuesta .</t>
    </r>
  </si>
  <si>
    <t>AR-2016-FRA-122</t>
  </si>
  <si>
    <t>Registro de Cuentas por pagar</t>
  </si>
  <si>
    <r>
      <t xml:space="preserve">Nivel central
Hallazgo No. 122. Registro de cuentas por pagar (A)
</t>
    </r>
    <r>
      <rPr>
        <sz val="9"/>
        <rFont val="Arial"/>
        <family val="2"/>
      </rPr>
      <t>Las Regionales del ICBF Caldas, Boyacá, Guaviare y Vaupés, no efectuaron el registro de sus cuentas por pagar al recibo de sus bienes y/o servicios al cierre de la vigencia 2016, pese a las instrucciones emanadas de la Dirección Financiera con Memorando S-2017-010990-0101 del 12/01/2017 que indica el procedimiento para el registro contable de aquellas cuentas cuando habiendo recibido el bien o servicio a satisfacción a 31/12/2016, quedaron constituidas como reservas presupuestales al cierre 2016 .
El ICBF indica: "</t>
    </r>
    <r>
      <rPr>
        <i/>
        <sz val="9"/>
        <rFont val="Arial"/>
        <family val="2"/>
      </rPr>
      <t>Ante las dificultades presentadas con la orden de la Dirección General del Presupuesto Nacional del Ministerio de Hacienda y Crédito Público, respecto a la constitución del rezago presupuestal vigencia 2016, de las Reservas presupuestales, al no permitir registrar las obligaciones como cuentas por pagar en el período de transición como lo señalan las normas vigentes , generando un reproceso que conllevo a no registrar la totalidad de las obligaciones como cuentas por pagar de los bienes y servicios, efectivamente recibidos a 31 de Diciembre del 2016. Adicionalmente se presentaron fallas en el Sistema SIIF Nación en cuanto al proceso de anulación de obligaciones, altos volúmenes de registros, problemas de conectividad y otras limitaciones con
respecto al poco tiempo para el respectivo registro de las cuentas58";</t>
    </r>
    <r>
      <rPr>
        <sz val="9"/>
        <rFont val="Arial"/>
        <family val="2"/>
      </rPr>
      <t xml:space="preserve"> se justifica el no registro por la situación presentada durante el período de transición, sin embargo, al interior del Instituto se habían tomado las medidas para el reconocimiento de Lo anterior subestima la cuenta 2401 - Adquisición de bienes y servicios nacionales por S152.790.000 de los cuales $150.630.000 corresponden a la Regional Vaupés. Por contrapartida, se sobreestima el patrimonio.</t>
    </r>
  </si>
  <si>
    <t>Lo anterior por falta de control en sus  operaciones, que afecta la revelación como parte del proceso contable (parágrafo 63), así como los principios de registro y revelación (parágrafo 116 y 122) propios de la contabilidad pública.</t>
  </si>
  <si>
    <t xml:space="preserve"> Dar aplicación y cumplimiento a los instructivos y lineamientos de cuentas por pagar enviados por la Direccion Financiera a nivel  Regional.
</t>
  </si>
  <si>
    <r>
      <rPr>
        <b/>
        <sz val="9"/>
        <rFont val="Arial"/>
        <family val="2"/>
      </rPr>
      <t>Actividad  1:</t>
    </r>
    <r>
      <rPr>
        <sz val="9"/>
        <rFont val="Arial"/>
        <family val="2"/>
      </rPr>
      <t xml:space="preserve"> Realizar segumiento  a la cancelacion de cuentas por pagar a las  regionales Caldas, Boyaca, Guaviare y Vaupes a traves del tercer cierre contable  de 2017.</t>
    </r>
  </si>
  <si>
    <t xml:space="preserve">Memorando </t>
  </si>
  <si>
    <r>
      <rPr>
        <b/>
        <sz val="9"/>
        <rFont val="Arial"/>
        <family val="2"/>
      </rPr>
      <t>Actividad  2:</t>
    </r>
    <r>
      <rPr>
        <sz val="9"/>
        <rFont val="Arial"/>
        <family val="2"/>
      </rPr>
      <t xml:space="preserve"> Enviar mediante correo electronico a las Regionales el procedimiento de constitucion de cuentas por pagar y reservas presupuestales.</t>
    </r>
  </si>
  <si>
    <t>Correo Electronico</t>
  </si>
  <si>
    <t>AR-2016-FRA-123</t>
  </si>
  <si>
    <t>Confirmación de Saldos Cuentas por pagar</t>
  </si>
  <si>
    <r>
      <t xml:space="preserve">Santander
Hallazgo No. 123. Confirmación de Saldos - Cuentas por Pagar (A)
</t>
    </r>
    <r>
      <rPr>
        <sz val="9"/>
        <rFont val="Arial"/>
        <family val="2"/>
      </rPr>
      <t>De acuerdo con la circularización realizada a las Cuentas Pagar, se establecieron diferencias entre las cifras reportadas por los diferentes proveedores y las consignadas en la información contable del Instituto Colombiano de Bienestar
Familiar Regional Santander, a 31 de diciembre de 2016, en la Subcuenta 240102 Proyectos de Inversión por $-277.838.224 y por $117.545.815 así: VER TABLA  167 .Cuentas por Pagar Proyectos  de Inversión a 31/12/2016</t>
    </r>
  </si>
  <si>
    <t>Lo anterior, se origina por deficiencias en control interno contable, así como falta
de conciliación permanente de los saldos que reflejan las Cuentas por Pagar, lo
que no permite tener una certeza en los saldos reportados a 31 de diciembre de
2016.</t>
  </si>
  <si>
    <t xml:space="preserve"> Socialización de la Guia de Cierre  de la Direccion Financiera- ICBF en lo que refiere  a proceso de constitución de Cuentas por Pagar
</t>
  </si>
  <si>
    <r>
      <rPr>
        <b/>
        <sz val="9"/>
        <rFont val="Arial"/>
        <family val="2"/>
      </rPr>
      <t>ACTIVIDAD 1:</t>
    </r>
    <r>
      <rPr>
        <sz val="9"/>
        <rFont val="Arial"/>
        <family val="2"/>
      </rPr>
      <t xml:space="preserve">  Divulgar en la guía de cierre de la vigencia fiscal 2017, incluyendo  la circularizacion con el fin de  verificar la informacion y conciliacion con los terceros.</t>
    </r>
  </si>
  <si>
    <t>Video conferencia</t>
  </si>
  <si>
    <t xml:space="preserve">Verificacion  de las cuentas por pagar presupuestales. </t>
  </si>
  <si>
    <r>
      <rPr>
        <b/>
        <sz val="9"/>
        <rFont val="Arial"/>
        <family val="2"/>
      </rPr>
      <t>ACTIVIDAD 1</t>
    </r>
    <r>
      <rPr>
        <sz val="9"/>
        <rFont val="Arial"/>
        <family val="2"/>
      </rPr>
      <t xml:space="preserve">. Seguimiento a la  Conciliacion  en las cuentas por pagar     . </t>
    </r>
  </si>
  <si>
    <t>Reporte y conciliacion</t>
  </si>
  <si>
    <t xml:space="preserve"> Retroalimentacion de avance en la constitucion de cuentas por pagar al cierre de la vigencia</t>
  </si>
  <si>
    <r>
      <rPr>
        <b/>
        <sz val="9"/>
        <rFont val="Arial"/>
        <family val="2"/>
      </rPr>
      <t xml:space="preserve">ACTIVIDAD 1.: </t>
    </r>
    <r>
      <rPr>
        <sz val="9"/>
        <rFont val="Arial"/>
        <family val="2"/>
      </rPr>
      <t xml:space="preserve">Enviar memorando a las regionales con el avance y la consistencia de los saldos de las cuentas por pagar constituidas </t>
    </r>
  </si>
  <si>
    <t>AR-2016-FRA-124</t>
  </si>
  <si>
    <t>Pasivos Inexistentes</t>
  </si>
  <si>
    <r>
      <t>B</t>
    </r>
    <r>
      <rPr>
        <b/>
        <sz val="9"/>
        <rFont val="Arial"/>
        <family val="2"/>
      </rPr>
      <t xml:space="preserve">oyacá
Hallazgo No. 124. Pasivos Inexistentes (A)
</t>
    </r>
    <r>
      <rPr>
        <sz val="9"/>
        <rFont val="Arial"/>
        <family val="2"/>
      </rPr>
      <t>Resolución 357 de 2008, numeral 3.1 Depuración contable permanente y sostenibilidad.
El Pasivo contable exigible que implica obligaciones potenciales para con terceros ascendió al cierre dé la vigencia 2016 a $1.910.684.107 y comparado con las cuentas por pagar constituidas a diciembre 31 de 2016 por $1.877.230.503, se
encuentran diferencias de $33.453.604 de los cuales contablemente se registraron Retenciones en la Fuente y Contribuciones por $29.882.213, que fueron canceladas en la vigencia 2017, registros contables por mayores valores
descontados a trabajadores y contratistas pendientes de devolución por $929.319, llegando a una diferencia de $2.642.072 sin justificar. Dicha diferencia se presenta en el cambio y migración de datos del programa financiero manejado por la entidad hasta el 2012 denominado SIF ICBF al SIIF Nación II, lo que implicó un proceso paralelo de registro en los aplicativos en donde presentaron diferencias, las cuales están concentradas en la depuración de terceros generados de registros errados en el proceso de transición de un aplicativo al otro como se refleja en la subcuenta 240102 de Proyectos de Inversión por $343.626,99, la cual presenta tres (3) terceros pendientes por depurar así:
• 900156264 por $137.078
• 800140695 por $44.171
• 23781866 por $162.377,99
De igual manera existen saldos en la subcuenta 290590 Otros Acreedores por $2.298.444,98, que en su mayoría corresponden a gastos de pólizas, incurridos en ejecución de contratos de aportes suscritos con Hogares Comunitarios de Bienestar Infantil que en el Aplicativo SIIF Nación II no se registraron en la cuenta 550706, de Gasto Público Social —Asignación de Bienes y servicios, sino en la cuenta 242590, Otros Acreedores; es importante aclarar en el aplicativo SIF Local quedó correctamente registrada.
Situación que afecta la razonabilidad del reporte contable por cuanto estos valores  no representan realmente una obligación exigible por un tercero, existiendo entonces una sobrestimación del pasivo de $2.642.072 específicamente en las cuentas por pagar subcuentas: 240102 Proyectos de Inversión por $343.627 y 242590 Otros Acreedores por $2.298.445, con efecto transversal en el grupo de los Gastos por Ajustes de Ejercicios Anteriores — subcuenta 581589 Gastos de Operación (CR). La cual estaría sobreestimada en las cuantías referidas, Por cierre de las cuentas de gastos, se subestima el patrimonio de la entidad</t>
    </r>
  </si>
  <si>
    <t>La anterior situación tuvo origen en el cambio del aplicativo al pasar del SIF local en donde se realizaron los ajustes pertinentes, al SIIF Nación II donde estas partidas quedaron sin ajuste contable, no obstante, es evidente la demora en la
depuración de estos saldos, lo que indica  Incumplimiento a los programas de sostenibilidad contable que tienen como único objetivo la presentación de información contable de manera razonable.</t>
  </si>
  <si>
    <t xml:space="preserve">Realizar seguimiento a la cuentas de las cuentas por pagar y otros acreedores de la Regional Boyaca y las otras regionales.  </t>
  </si>
  <si>
    <r>
      <rPr>
        <b/>
        <sz val="9"/>
        <rFont val="Arial"/>
        <family val="2"/>
      </rPr>
      <t>Actividad 1</t>
    </r>
    <r>
      <rPr>
        <sz val="9"/>
        <rFont val="Arial"/>
        <family val="2"/>
      </rPr>
      <t xml:space="preserve">. Analizar el estado de cada tercero a nivel de auxiliar para determinar su registro  y cancelacion de saldos inexistentes.
</t>
    </r>
    <r>
      <rPr>
        <b/>
        <sz val="10"/>
        <color rgb="FFFF0000"/>
        <rFont val="Arial"/>
        <family val="2"/>
      </rPr>
      <t/>
    </r>
  </si>
  <si>
    <t xml:space="preserve">Informe detallado de las cuentas por pagar de la Regional
</t>
  </si>
  <si>
    <r>
      <rPr>
        <b/>
        <sz val="9"/>
        <rFont val="Arial"/>
        <family val="2"/>
      </rPr>
      <t>Actividad 2</t>
    </r>
    <r>
      <rPr>
        <sz val="9"/>
        <rFont val="Arial"/>
        <family val="2"/>
      </rPr>
      <t xml:space="preserve">. Someter a Comité contable de sostenibilidad aquellas partidas que siendo analizadas y realizdas las gestiones de adtivas y financieras continuan sin depurar. </t>
    </r>
  </si>
  <si>
    <t>Comité tecnico de sostenibilidad contable</t>
  </si>
  <si>
    <t>Registro Contable ingresos</t>
  </si>
  <si>
    <r>
      <t xml:space="preserve">Nivel central
Hallazgo No. 128. Registro Contable Ingresos (A)
</t>
    </r>
    <r>
      <rPr>
        <sz val="10"/>
        <rFont val="Arial"/>
        <family val="2"/>
      </rPr>
      <t xml:space="preserve">En cuanto a ingresos, las principales fuentes de recursos del Instituto corresponden a las Contribuciones Parafiscales y Fondos Especiales (recursos provenientes del Impuesto sobre la Renta para la Equidad - CREE), reflejados
presupuestalmente en los códigos 35 y 60 respectivamente. Contablemente, en las cuentas 41 14 - Aportes y Cotizaciones y 4705 — Fondos Recibidos. Al realizar pruebas de consistencia de la información registrada, se evidencian las
siguientes situaciones: a. Cruce información contable en ingresos: Al realizar la conciliación entre los
ingresos contables de los recursos correspondientes al recaudo del aporte parafiscal cuenta 411402 y el registro en la cuenta 142402 Recursos en Administración, se presentan las siguientes diferencias: VER Tabla No. 170.
Consistencia registros cuenta 142402  VER INFORME. 
</t>
    </r>
  </si>
  <si>
    <t xml:space="preserve">Estas situaciones se presentan por debilidades en los mecanismos de control y de
conciliación establecidos para el registro de la información contable en el Instituto,
hechos que afectan la comprensibilidad, consistencia y razonabilidad de la
información contable y de los Estados Contables del ICBF, generando
incertidumbre en la cuenta 411402 — Aportes y Cotizaciones ICBF y en la cuenta
470510 — Fondos Recibidos.
</t>
  </si>
  <si>
    <t>Elaborar y ajustar los procedimientos administrativos y contables que garantcien la veracidad de la causacion de ingresos de aportes parafiscales.</t>
  </si>
  <si>
    <t xml:space="preserve">Actividad 1: Realizar mesas de trabajo tesreria , recaudo y contabilidad para elaborar del procedimiento para llevar a cabo el principio de devengo. </t>
  </si>
  <si>
    <t>ACTA</t>
  </si>
  <si>
    <t xml:space="preserve">Realizar la depuracion y conciliacion  mensual  de los ingresos de aporte parafiscal </t>
  </si>
  <si>
    <t>Actividad 2 : Aprobaciony publicacion del procedimiento</t>
  </si>
  <si>
    <t>Procedimiento</t>
  </si>
  <si>
    <t>AR-2016-FRA-128</t>
  </si>
  <si>
    <r>
      <t xml:space="preserve">Nivel central
Hallazgo No. 128. Registro Contable Ingresos (A)
</t>
    </r>
    <r>
      <rPr>
        <sz val="9"/>
        <rFont val="Arial"/>
        <family val="2"/>
      </rPr>
      <t xml:space="preserve">En cuanto a ingresos, las principales fuentes de recursos del Instituto corresponden a las Contribuciones Parafiscales y Fondos Especiales (recursos provenientes del Impuesto sobre la Renta para la Equidad - CREE), reflejados
presupuestalmente en los códigos 35 y 60 respectivamente. Contablemente, en las cuentas 41 14 - Aportes y Cotizaciones y 4705 — Fondos Recibidos. Al realizar pruebas de consistencia de la información registrada, se evidencian las
siguientes situaciones: a. Cruce información contable en ingresos: Al realizar la conciliación entre los
ingresos contables de los recursos correspondientes al recaudo del aporte parafiscal cuenta 411402 y el registro en la cuenta 142402 Recursos en Administración, se presentan las siguientes diferencias: VER Tabla No. 170.
Consistencia registros cuenta 142402  VER INFORME. 
</t>
    </r>
  </si>
  <si>
    <r>
      <rPr>
        <b/>
        <sz val="9"/>
        <rFont val="Arial"/>
        <family val="2"/>
      </rPr>
      <t xml:space="preserve">Actividad 1 : </t>
    </r>
    <r>
      <rPr>
        <sz val="9"/>
        <rFont val="Arial"/>
        <family val="2"/>
      </rPr>
      <t xml:space="preserve">Realizar la depuracion mensual  intergrupos (recaudo,  tesoreria) del aporte parafiscal cuenta 411402.  
</t>
    </r>
  </si>
  <si>
    <t>INFORME DEPURACION</t>
  </si>
  <si>
    <r>
      <rPr>
        <b/>
        <sz val="9"/>
        <rFont val="Arial"/>
        <family val="2"/>
      </rPr>
      <t xml:space="preserve">Actividad 2: </t>
    </r>
    <r>
      <rPr>
        <sz val="9"/>
        <rFont val="Arial"/>
        <family val="2"/>
      </rPr>
      <t xml:space="preserve"> Realizar la conciliacion  interareas del aporte parafiscal a nivel central (   presupuesto, Recaudo, Tesorería y Contabilidad).
</t>
    </r>
  </si>
  <si>
    <t>INFORME DE CONCILIACION MENSUAL</t>
  </si>
  <si>
    <r>
      <rPr>
        <b/>
        <sz val="9"/>
        <rFont val="Arial"/>
        <family val="2"/>
      </rPr>
      <t xml:space="preserve">Actividad 3: </t>
    </r>
    <r>
      <rPr>
        <sz val="9"/>
        <rFont val="Arial"/>
        <family val="2"/>
      </rPr>
      <t xml:space="preserve"> Realizar el registro de causacion de ingresos contable.
</t>
    </r>
  </si>
  <si>
    <t>COMPROBANTE</t>
  </si>
  <si>
    <t xml:space="preserve">Realizar la  conciliacion de operacion reciprocas dando aplicacion a la circular  externa 015 de mayo  2017 del Ministerio de Hacienda y Credito Publico. (MHYCP).
 </t>
  </si>
  <si>
    <r>
      <rPr>
        <b/>
        <sz val="9"/>
        <rFont val="Arial"/>
        <family val="2"/>
      </rPr>
      <t xml:space="preserve">Actividad 1: </t>
    </r>
    <r>
      <rPr>
        <sz val="9"/>
        <rFont val="Arial"/>
        <family val="2"/>
      </rPr>
      <t xml:space="preserve"> Efectuar la conciliacion mesual de operaciones reciprocas con la Direccion Nacional del Tesoro y determinar las diferencias para su depuracion y registro manual para la cancelacion y envío al Tesoro Nacional.
  </t>
    </r>
  </si>
  <si>
    <t xml:space="preserve">INFORME DEL MES CON LAS DIFERENCIAS </t>
  </si>
  <si>
    <r>
      <rPr>
        <b/>
        <sz val="9"/>
        <rFont val="Arial"/>
        <family val="2"/>
      </rPr>
      <t>Actividad 2:</t>
    </r>
    <r>
      <rPr>
        <sz val="9"/>
        <rFont val="Arial"/>
        <family val="2"/>
      </rPr>
      <t xml:space="preserve"> Seguimiento al registro de las diferencias encontradas en la conciliacion mensual de operaciones reciprocas con el Tesoro Nacional</t>
    </r>
  </si>
  <si>
    <t>REPORTE EXCEL CON LAS DIFERENCIAS AJUSTADAS</t>
  </si>
  <si>
    <t xml:space="preserve">Realizar la  conciliacion entre el Ministerio de Hacienda y Credito Publico y el  ICBF  recursos CREE _Renta. </t>
  </si>
  <si>
    <r>
      <rPr>
        <b/>
        <sz val="9"/>
        <rFont val="Arial"/>
        <family val="2"/>
      </rPr>
      <t>Actividad 1:</t>
    </r>
    <r>
      <rPr>
        <sz val="9"/>
        <rFont val="Arial"/>
        <family val="2"/>
      </rPr>
      <t xml:space="preserve"> Realizar  Seguimiento mensual y conciliacion  al registro de las diferencias encontradas</t>
    </r>
  </si>
  <si>
    <t>Formato de Conciliacion trimestral</t>
  </si>
  <si>
    <t>Generacion de  auxiliares contables para cada cuenta de la fuente de ingresos presupuestales.</t>
  </si>
  <si>
    <r>
      <t xml:space="preserve">Actividad 1: </t>
    </r>
    <r>
      <rPr>
        <sz val="9"/>
        <rFont val="Arial"/>
        <family val="2"/>
      </rPr>
      <t xml:space="preserve">Seguimiento conciliación  trimestral a la ejecucion presupuestal por fuente vs auxiliar contable de ingresos. </t>
    </r>
  </si>
  <si>
    <t>REPORTE TRIMESTRAL EXCEL CIFRAS CONCILIADAS</t>
  </si>
  <si>
    <t>AR-2016-FRA-131</t>
  </si>
  <si>
    <t>Operaciones reciprocas</t>
  </si>
  <si>
    <r>
      <t>N</t>
    </r>
    <r>
      <rPr>
        <b/>
        <sz val="9"/>
        <rFont val="Arial"/>
        <family val="2"/>
      </rPr>
      <t xml:space="preserve">ivel Central, Antioquía y Santander
Hallazgo No. 131. Operaciones recíprocas (A)
</t>
    </r>
    <r>
      <rPr>
        <sz val="9"/>
        <rFont val="Arial"/>
        <family val="2"/>
      </rPr>
      <t>Mediante muestra selectiva se verificó la correspondencia entre los saldos de operaciones recíprocas reportados por el ICBF (Formulario CGN2005_002_ Operaciones_ eciprocas Reporte de los saldos de las Operaciones Recíprocas
(OR) de las transacciones económicas, financieras y sociales, que se dieron entre las entidades que conforman el sector público y que deben ser objeto de eliminación para obtener los Estados Contables Consolidados) y el de otras
entidades; así como su conciliación, con los siguientes resultados: Entidad Recíproca: 923272394 - Tesoro Nacional — VER TABLA 175 Conciliación Cuentas Reciprocas a 31 de diciembre de 2016.
Se presentan diferencias significativas en las cuentas 4705, 4722, 5705, 5720 y 5722 que deben ser objeto de conciliación, en atención a los lineamientos de la Contaduría General de la Nación -CGN- que permiten su eliminación en el proceso de consolidación; adicionalmente con la situación encontrada se genera incertidumbre en las cuentas mencionadas frente a los valores reportados como operaciones recíprocas.
El ICBF señala "Con respecto a las diferencias citadas en las cuentas 470508 - Funcionamiento, 470510 - Inversión y sus contrapartidas entre el ICBF y la DGTN, se da alcance a lo citado en la respuesta del literal b de la observación No. 1. Que tienen relación con los registros manuales de los reintegros;&amp;°'; sin embargo el Instituto debe generar acciones
eficientes y eficaces que permitan fortalecer el proceso de conciliación máxime cuando se trata de registros ma</t>
    </r>
    <r>
      <rPr>
        <b/>
        <sz val="9"/>
        <rFont val="Arial"/>
        <family val="2"/>
      </rPr>
      <t>n</t>
    </r>
    <r>
      <rPr>
        <sz val="9"/>
        <rFont val="Arial"/>
        <family val="2"/>
      </rPr>
      <t xml:space="preserve">uales que no permiten su afectación en línea con
la entidad recíproca. VER TABLA 176 Y VER INFORME </t>
    </r>
  </si>
  <si>
    <t>situación que denota deficiencias en el procedimiento de conciliación, por cuanto la Entidad se limita al envío de la circularización a las Entidades Contables Públicas y no termina dicho procedimiento, ínobservando con
ello las acciones mínimas de control que deben realizar los responsables del
procedimiento de conciliación, así mismo, restándole confiabilidad a la información
financiera de la Entidad.</t>
  </si>
  <si>
    <t xml:space="preserve"> 
1, Realizar acciones conjuntas con la Direccion Adminsitrativa para la realizacion de la mesa de trabajo con FONADE para la conciliacion de la inforamcion contable
 </t>
  </si>
  <si>
    <r>
      <rPr>
        <b/>
        <sz val="9"/>
        <rFont val="Arial"/>
        <family val="2"/>
      </rPr>
      <t xml:space="preserve">Actividad 1:  </t>
    </r>
    <r>
      <rPr>
        <sz val="9"/>
        <rFont val="Arial"/>
        <family val="2"/>
      </rPr>
      <t xml:space="preserve">Agendar y realizar reunion con FONADE para verificar los registros de  la informacion contable para determinar conciliacon entre entidades.
</t>
    </r>
    <r>
      <rPr>
        <b/>
        <i/>
        <sz val="9"/>
        <rFont val="Arial"/>
        <family val="2"/>
      </rPr>
      <t xml:space="preserve">
</t>
    </r>
    <r>
      <rPr>
        <i/>
        <sz val="9"/>
        <rFont val="Arial"/>
        <family val="2"/>
      </rPr>
      <t xml:space="preserve"> </t>
    </r>
    <r>
      <rPr>
        <sz val="10"/>
        <color rgb="FFFF0000"/>
        <rFont val="Arial"/>
        <family val="2"/>
      </rPr>
      <t/>
    </r>
  </si>
  <si>
    <t>Acta</t>
  </si>
  <si>
    <r>
      <rPr>
        <b/>
        <sz val="9"/>
        <rFont val="Arial"/>
        <family val="2"/>
      </rPr>
      <t xml:space="preserve">Actividad 2:  </t>
    </r>
    <r>
      <rPr>
        <sz val="9"/>
        <rFont val="Arial"/>
        <family val="2"/>
      </rPr>
      <t>Seguimiento a los compromisos establecidos en la reunion con FONADE</t>
    </r>
    <r>
      <rPr>
        <b/>
        <i/>
        <sz val="9"/>
        <rFont val="Arial"/>
        <family val="2"/>
      </rPr>
      <t xml:space="preserve">
</t>
    </r>
    <r>
      <rPr>
        <i/>
        <sz val="9"/>
        <rFont val="Arial"/>
        <family val="2"/>
      </rPr>
      <t xml:space="preserve"> </t>
    </r>
    <r>
      <rPr>
        <sz val="10"/>
        <color rgb="FFFF0000"/>
        <rFont val="Arial"/>
        <family val="2"/>
      </rPr>
      <t/>
    </r>
  </si>
  <si>
    <t>INFORME</t>
  </si>
  <si>
    <t xml:space="preserve">   2  . Conciliacion interareas y circularizar saldos de manera oportuna con las  Enitdades Contables Publicas.
</t>
  </si>
  <si>
    <r>
      <rPr>
        <b/>
        <sz val="9"/>
        <rFont val="Arial"/>
        <family val="2"/>
      </rPr>
      <t>Actividad 1</t>
    </r>
    <r>
      <rPr>
        <sz val="9"/>
        <rFont val="Arial"/>
        <family val="2"/>
      </rPr>
      <t xml:space="preserve">:Actividad 1: Enviar de la oficina de Recaudo de la Direcion Financiera el reporte mensual   de ingresos 3% aporte parafiscal de las entidades contables publicas a grupo de Contabilidad nivel central.
 </t>
    </r>
  </si>
  <si>
    <t>Informe y/o reporte</t>
  </si>
  <si>
    <t>AR-2016-FRA-132</t>
  </si>
  <si>
    <t>Registros contables</t>
  </si>
  <si>
    <r>
      <t>Q</t>
    </r>
    <r>
      <rPr>
        <b/>
        <sz val="9"/>
        <rFont val="Arial"/>
        <family val="2"/>
      </rPr>
      <t xml:space="preserve">uíndío y Santander
Hallazgo No. 132. Registros Contables (A)
</t>
    </r>
    <r>
      <rPr>
        <sz val="9"/>
        <rFont val="Arial"/>
        <family val="2"/>
      </rPr>
      <t xml:space="preserve">En las regionales Santander y Quindío se evidenciaron deficiencias en los registros de la información financiera, que a continuación se enumeran: 
</t>
    </r>
    <r>
      <rPr>
        <b/>
        <sz val="9"/>
        <rFont val="Arial"/>
        <family val="2"/>
      </rPr>
      <t>Quindío</t>
    </r>
    <r>
      <rPr>
        <sz val="9"/>
        <rFont val="Arial"/>
        <family val="2"/>
      </rPr>
      <t xml:space="preserve">
En la cuenta 550705 — Generales se registró erróneamente la obligación presupuestal No. 448116 del 10 de noviembre de 2016 por $27.424.895 correspondiente al pago de la factura 0355 en la ejecución del proyecto 0-320- 1504-7-0-102 — Apoyo y Fortalecimiento a la Família, por cuanto dicha erogación corresponde a gastos de inversión ordinaria, lo que genera diferencias con la cuenta 550706 — Asignación de Bienes y Servicios en ese valor. Situación que se presenta por inconsistencias en los registros de la Regional por deficiencias en el control de las operaciones. Estassituaciones afectan las características de confiabilidad, razonabilidad, relevancia y comprensibilidad, restando confiabilidad a los registros de las operaciones financieras.
</t>
    </r>
    <r>
      <rPr>
        <b/>
        <sz val="9"/>
        <rFont val="Arial"/>
        <family val="2"/>
      </rPr>
      <t>Santander</t>
    </r>
    <r>
      <rPr>
        <sz val="9"/>
        <rFont val="Arial"/>
        <family val="2"/>
      </rPr>
      <t xml:space="preserve">
El ICBF Regional Santander durante el 2016 efectuó registros en las subcuentas 147064 - Pago por Cuenta de Terceros y 147083 - Otros Intereses, así como en la Subcuenta 161501 - Edificaciones y en las Subcuentas 199962 - Edificaciones y
199977 - Otros Activos, que posteriormente son afectados mediante otros registros contables donde se realizan reversiones, reclasificaciones y anulaciones con los mismos valores del registro inicial, dado a los procesos de regionalización que genera el programa Nuevo Modelo Financiero (NMF), el cual parametriza a la PCI de la Sede Nacional 41-06-00.001, debiendo realizar los ajustes a la PCI Regional Santander 41-06-00-068; igualmente, por los registros de comprobantes a solicitud del Nivel Nacional. Situaciones que se presentan por deficiencias en el control interno contable, falta de coordinación entre los responsables del proceso y el debido cargue de información al programa Nuevo Modelo Financiero. Por otro lado, realizó el registro de causación y recaudo simultáneo de ingresos, afectando el crédito en la Cuenta 1470, Subcuenta 147090 Otros Deudores, cuando la dinámica de dicha cuenta es de naturaleza débito, ocasionando una subestimación al momento del registro en la cuenta, valor que posteriormente es ajustado con registros débitos a la misma cuenta, realizando operaciones que no se ajustan a la dinámica establecida en el Libro II - Manual de Procedimiento — Catalogo General de Cuentas</t>
    </r>
  </si>
  <si>
    <t>situación que se presenta por deficiencias en el
Sistema de Control Interno Contable, en lo referente a la no aplicación de lo establecido en citado Manual</t>
  </si>
  <si>
    <t xml:space="preserve">Realizar seguimientos aleatorios mensuales a las cuentas 550705, sobre el registro de obligaciones en la regional Quindio.
</t>
  </si>
  <si>
    <r>
      <t xml:space="preserve">Actividad 1: </t>
    </r>
    <r>
      <rPr>
        <sz val="9"/>
        <rFont val="Arial"/>
        <family val="2"/>
      </rPr>
      <t xml:space="preserve"> Efectuar comprobaciones de las imputaciones presupúestales por identificador  con la respectiva codificacion contable de las regionales Quindio y Santander.
</t>
    </r>
    <r>
      <rPr>
        <b/>
        <sz val="10"/>
        <color rgb="FFFF0000"/>
        <rFont val="Arial"/>
        <family val="2"/>
      </rPr>
      <t/>
    </r>
  </si>
  <si>
    <t xml:space="preserve">Informe detallado de las cuentas respectivas de la Regional
</t>
  </si>
  <si>
    <t xml:space="preserve">Realizar seguimientos aleatorios mensuales a las cuentas citadas en este hallazgo, sobre el registro de transacciones en la regional Santander.
</t>
  </si>
  <si>
    <r>
      <t>Actividad 2</t>
    </r>
    <r>
      <rPr>
        <sz val="9"/>
        <rFont val="Arial"/>
        <family val="2"/>
      </rPr>
      <t>: Verificar que los terceros reflejados con saldo contable relacionadas con este hallazgo, guarde relación con la fuente de información correspondiente y la respectiva descripción de cada cuenta.</t>
    </r>
  </si>
  <si>
    <t>Informe comparativo de avance y seguimiento mes a mes.</t>
  </si>
  <si>
    <t>AR-2016-FRA-133</t>
  </si>
  <si>
    <t>Cuentas por Pagar</t>
  </si>
  <si>
    <r>
      <t>S</t>
    </r>
    <r>
      <rPr>
        <b/>
        <sz val="9"/>
        <rFont val="Arial"/>
        <family val="2"/>
      </rPr>
      <t xml:space="preserve">antander
Hallazgo No. 133. Cuentas por Pagar (A)
</t>
    </r>
    <r>
      <rPr>
        <sz val="9"/>
        <rFont val="Arial"/>
        <family val="2"/>
      </rPr>
      <t xml:space="preserve">
analizada la información presupuestal y financiera suministrada porel ICBF Regional Santander a 31 de diciembre de 2016 de las Cuentas por Pagarcontables y las Cuentas por Pagar presupuestales se evidencia una diferencia de
$15.539.613, por cuanto en las Cuentas 2.4- Cuentas por Pagar y 2.9 OtrosPasivos se registran $4.858.239.506 millones y en las Cuentas por Pagar Presupuestales $4.842.699.893.
VER INFORME</t>
    </r>
  </si>
  <si>
    <r>
      <t>Cruzar las cuentas por pagar con tesoreria</t>
    </r>
    <r>
      <rPr>
        <sz val="9"/>
        <color rgb="FFFF0000"/>
        <rFont val="Arial"/>
        <family val="2"/>
      </rPr>
      <t xml:space="preserve"> </t>
    </r>
  </si>
  <si>
    <r>
      <rPr>
        <b/>
        <sz val="9"/>
        <rFont val="Arial"/>
        <family val="2"/>
      </rPr>
      <t>Santander
Hallazgo No. 133. Cuentas por Pagar (A)</t>
    </r>
    <r>
      <rPr>
        <sz val="9"/>
        <rFont val="Arial"/>
        <family val="2"/>
      </rPr>
      <t xml:space="preserve">
analizada la información presupuestal y financiera suministrada porel ICBF Regional Santander a 31 de diciembre de 2016 de las Cuentas por Pagarcontables y las Cuentas por Pagar presupuestales se evidencia una diferencia de
$15.539.613, por cuanto en las Cuentas 2.4- Cuentas por Pagar y 2.9 OtrosPasivos se registran $4.858.239.506 millones y en las Cuentas por Pagar Presupuestales $4.842.699.893.
VER INFORME</t>
    </r>
  </si>
  <si>
    <t>AR-2016-FRA-135</t>
  </si>
  <si>
    <r>
      <rPr>
        <b/>
        <sz val="9"/>
        <rFont val="Arial"/>
        <family val="2"/>
      </rPr>
      <t>Huila
Hallazgo No. 135. Pago de bienes sin entrada a almacén (A)</t>
    </r>
    <r>
      <rPr>
        <sz val="9"/>
        <rFont val="Arial"/>
        <family val="2"/>
      </rPr>
      <t xml:space="preserve">
El ICBF Regional Huila registró cuentas por pagar correspondiente al contrato 325 de 2016, según obligación presupuestal No. 810416 del 31-12-2016 y factura No. 11216 del 20-12-2016 por $9.433.120 incluido IVA, correspondiente al servicio de
mantenimiento y recarga de extintores por $2.751.520, compra de extintores por $3.027.600 y adquisición e instalación de alarma por $3.654.000. El desembolso fue realizado con orden de pago No. 43695717 del 24-02-2017, sin
embargo los bienes fueron ingresados al almacén posteriormente, según comprobante de ingreso de inventarios - tipo de operación 600 No,1 de fecha 31- 03-2017 por $6.681.600, </t>
    </r>
  </si>
  <si>
    <t>Por deficiencias de seguimiento y control por parte del supervisor y en el trámite de los pagos en el área financiera que podría conllevar a posibles pérdidas de bienes.</t>
  </si>
  <si>
    <t>Proyectar circular a la Secretaria General reiterando el  cumplimiento de soportes y requsitos para pago</t>
  </si>
  <si>
    <r>
      <rPr>
        <b/>
        <sz val="9"/>
        <rFont val="Arial"/>
        <family val="2"/>
      </rPr>
      <t>ACTIVIDAD 1</t>
    </r>
    <r>
      <rPr>
        <sz val="9"/>
        <rFont val="Arial"/>
        <family val="2"/>
      </rPr>
      <t>: Entragar para la firma de la secretaria general circular para los coordinadores financieros y administrativos regional reiternado el cumplimiento  de la Resolucion No 3333 del 02/06/2015</t>
    </r>
  </si>
  <si>
    <t>Circular</t>
  </si>
  <si>
    <t>AR-2016- ATLAN-030</t>
  </si>
  <si>
    <t>ATLANTICO</t>
  </si>
  <si>
    <t>REGIONAL</t>
  </si>
  <si>
    <r>
      <rPr>
        <b/>
        <sz val="9"/>
        <rFont val="Arial"/>
        <family val="2"/>
      </rPr>
      <t>Hallazgo No. 30. Reserva presupuestal (A)</t>
    </r>
    <r>
      <rPr>
        <sz val="9"/>
        <rFont val="Arial"/>
        <family val="2"/>
      </rPr>
      <t xml:space="preserve">
El contrato 482 del 18 de julio de 2016 para "apoyar el proceso de supervisión,de cero a siempre en la R I ". El contratista falleció el 31 de julio de 2016; el ICBF liberó los recursos comprometidos sobre los cuales no se alcanzó a prestar servicios,constituyendo reserva presupuestal al cierre de la vigencia por la proporción del servicio prestado, seguimiento y monitoreo de EAS a través de las unidades de servicio, en el marco de la estrategia</t>
    </r>
  </si>
  <si>
    <t>La constitución de esta reserva presupuestal desatiende el inciso cuarto del Artículo 89 del Decreto 111 de 1996, puesto que ese valor corresponde al servicio que había sido prestado lo cual constituía una obligación (Cuenta por Pagar), denotando debilidades de control en la supervisión contractual y afectando la realidad táctica del contrato en el cierre presupuestal.</t>
  </si>
  <si>
    <t xml:space="preserve">Cumplir con el Decreto 111 de 1996 en su artículo 89, estatuto orgánico del presupuesto. </t>
  </si>
  <si>
    <t xml:space="preserve">Realizar el pago de la reserva presupuestal constituida del Contrato No 482 del 18 de julio del 2016 previo recibo del documento idóneo emitido por la Notaria sobre  la determinación del beneficario o heredero dentro del proceso de sucesión.
</t>
  </si>
  <si>
    <t>Soporte de pago</t>
  </si>
  <si>
    <t xml:space="preserve">Identificar las situaciones administrativas de fallecimiento de contratistas por contratos de prestación de servicios presentadas en la vigencia 2017 </t>
  </si>
  <si>
    <t>Relación de situaciones administrativas</t>
  </si>
  <si>
    <t>Tramitar la liquidación unilateral  de los contratos de prestación del servicio  de acuerdo a lo establecido en el manual de contratación vigente y sus instructivos.</t>
  </si>
  <si>
    <t>Actas de liquidación de los casos presentados durante la vigencia.</t>
  </si>
  <si>
    <t xml:space="preserve">
100%</t>
  </si>
  <si>
    <t>Constituir cuenta por pagar de los honorarios pendientes al heredero beneficiario que indique el proceso de sucesión (vía judicial o notarial), cuando proceda.</t>
  </si>
  <si>
    <t>Soporte de cuenta</t>
  </si>
  <si>
    <t>AR-2016- ATLAN-065</t>
  </si>
  <si>
    <t>Liquidación de Contratos de Aportes</t>
  </si>
  <si>
    <r>
      <t xml:space="preserve">Hallazgo No. 65. Liquidación de los contratos de aportes (A)
</t>
    </r>
    <r>
      <rPr>
        <sz val="9"/>
        <rFont val="Arial"/>
        <family val="2"/>
      </rPr>
      <t xml:space="preserve">En el ICBF Regional Atlántico a 30 de abril de 2017 existen 378 contratos de Aportes terminados a junio 30 y diciembre 31 de 2015, marzo 30 y 31, junio 30, octubre 30 y 31 y diciembre 15 y 31 de 2016, sin que estos hayan sido liquidados; entre los terminados se observan los correspondientes a la muestra evaluada, desconociéndose las acreencias pendientes a favor o en contra de cada uno y  todo lo relativo a la relación contractual que existió entre las partes.
</t>
    </r>
  </si>
  <si>
    <t>Garantizar que los procesos de contratación en el ICBF se desarrollen conforme a los postulados que rigen la función administrativa y la contratación estatal definidos en el Estatuto General de la Contratación Pública, aplicando los controles respectivos  en la fase de liquidación de los mismos.</t>
  </si>
  <si>
    <t xml:space="preserve">Identificar el  número de los contratos pendientes por liquidación (2015-2016-2017), corte   Bimestral e Informar a los Supervisores de los documentos o soportes pendientes por aportar para continuar con el tramite de liquidación. </t>
  </si>
  <si>
    <t>Oficio o Correo electrónico</t>
  </si>
  <si>
    <t xml:space="preserve">Realizar seguimiento al indicador “Porcentaje de contratos liquidados de la Sede de la Dirección Nacional y Direcciones Regionales”, reportar avances y dificultades para el cumplimiento del mismo en Comité Estratégico Regional
</t>
  </si>
  <si>
    <t>AR-2016- ATLAN-138</t>
  </si>
  <si>
    <t>Consistencia de información</t>
  </si>
  <si>
    <r>
      <t xml:space="preserve">Hallazgo No. 138. Consistencia de información (A)
</t>
    </r>
    <r>
      <rPr>
        <sz val="9"/>
        <rFont val="Arial"/>
        <family val="2"/>
      </rPr>
      <t>En el contrato 453 por $ 172.377.451,00 y cuyo objeto es Atención a la primera
infancia en situación de vulnerabilidad y en el contrato número 379, por  $237.242.208,00 y que tiene por objeto: Brindar atención especializada a lo jóvenes y adolescentes, en la modalidad semicerrado externado, se observó que en el primero de ellos, no coincide el valor del contrato con el reportado en el SIIF; Mientras que en el segundo, no se reportaron dos (2) modificaciones contractuales correspondientes a disminuciones por $2.112.940 y $7.023.615 para un total de $9.136.555.
No obstante, hacemos claridad que en los soportes revisados no se encontraron inconsistencias y todos los documentos aparecen en las carpetas de los contratos.</t>
    </r>
    <r>
      <rPr>
        <b/>
        <sz val="9"/>
        <rFont val="Arial"/>
        <family val="2"/>
      </rPr>
      <t xml:space="preserve">
</t>
    </r>
  </si>
  <si>
    <t>Garantizar que las fuentes de información donde se registra la gestión del Procedimiento de contratación cumplan con el criterio de confiabilidad y oportunidad para la toma de decisiones.</t>
  </si>
  <si>
    <t>Implementar el uso del aplicativo SITCO (Sistema de información trámite contractual) en los contratos nuevos que se suscriban en el segundo semestre del 2017</t>
  </si>
  <si>
    <t>Reporte / informe</t>
  </si>
  <si>
    <t>Realizar seguimiento a la implementación del Aplicativo SITCO elaborando un informe de las solicitudes tramitadas a  través de MIS  ( tipo de incidente, solución, tiempo de respuesta,etc) y acciones de mejora.</t>
  </si>
  <si>
    <t>AR-2016-BOY-21</t>
  </si>
  <si>
    <t>BOYACA</t>
  </si>
  <si>
    <t>Oponunidad en el Pago de Servidos Públicos</t>
  </si>
  <si>
    <r>
      <t xml:space="preserve">Hallazgo No. 21. Oportunidad en el pago de servicios públicos. (A-BA)
El Decreto 111 del 15/01/1996, en el Artículo 4 establece: "ARTÍCULO 44. </t>
    </r>
    <r>
      <rPr>
        <i/>
        <sz val="9"/>
        <color indexed="8"/>
        <rFont val="Arial"/>
        <family val="2"/>
      </rPr>
      <t>Los jefes de los órganos que conforman el Presupuesto General de la Nación asignarán en sus anteproyectos de presupuesto y girarán oportunamente los recursos apropiados para servir la deuda pública y atender el pago de los servicios públicos domiciliarios, incluidos los de agua. luz y teléfono. A quienes no cumplan con esta obligación se les iniciará un juicio fiscal de cuentas por parte de la Contraloría General de la República, en el que se podrán imponer las multas que se estimen necesarias hasta que se garantice su cumplimiento' (...)</t>
    </r>
    <r>
      <rPr>
        <sz val="9"/>
        <color indexed="8"/>
        <rFont val="Arial"/>
        <family val="2"/>
      </rPr>
      <t xml:space="preserve"> negrilla nuestra.
En seguimiento realizado al pago oportuno de los servicios públicos por parte de la Administración de la Dirección Regional de Boyacá del ICBF, mediante comunicación radicada bajo en número 2017ER0020639 del 01/03/2016 Proactiva Tunja informa que la Dirección Regional de Boyacá del ICBF, en la vigencia 2016, canceló $4.365,03 por concepto de intereses de mora, por el pago extemporáneo
del servicio de acueducto y alcantarillado, de acuerdo a la relación que se presenta en la  tabla 15.
Igualmente la Empresa de Energía de Boyacá S.A. E.S.P. - EBSA, mediante comunicación SAL-TUN -01030-2017 del 20/04/2017, informa que en las cuentas que se presentan en la siguiente tabla, se facturó intereses de mora y cargo por reconexiones, por el pago extemporáneo del servicio de energía por parte del ICBF Regional Boyacá, por $46.428.  ver tabla 16
Para total cancelado de $50.793, por concepto de intereses de mora y cargos por reconexión, afectando los recursos del Instituto.
Situación presentada por deficiencias en los mecanismos de seguimiento, verificación y control implementados por la Dirección Regional del Instituto Colombiano de Bienestar Familiar, para el pago oportuno de los servicios de acueducto, alcantarillado y energía, durante la vigencia 2016.
La Administración, una vez comunicada la observación procede a reintegrar dicho valor y adjunta copia de la consignación por el valor establecido, por lo tanto se configura hallazgo administrativo y se reporta beneficio de auditoría por $50.793.
</t>
    </r>
  </si>
  <si>
    <t>Situación presentada por deficiencias en los mecanismos de seguimiento, verificación y control implementados por la Dirección Regional del Instituto Colombiano de Bienestar Familiar, para el pago oportuno de los servicios de acueducto, alcantarillado y energía, durante la vigencia 2016.</t>
  </si>
  <si>
    <t>Garantizar oportunamente el pago por concepto de servicios públicos de acueducto, alcantarillado, energía y telefonía, para evitar pago en intereses y reconexiones.</t>
  </si>
  <si>
    <t>1. Alimentar permanentemente la MATRIZ diseñada para efectuar control de pagos de los servicios públicos de la Regional y Centros Zonales, detectando alertas tempranas por falta de información y/o oportunidad relacionadas con los servicios públicos</t>
  </si>
  <si>
    <t>Informe mensual sobre eficacia del 100% del pago de servicios públicos de la Regional y Centros Zonales
(Coord. Administrativo)
(Anexo Matriz mensual)</t>
  </si>
  <si>
    <t>AR-2016-BOY-26</t>
  </si>
  <si>
    <t xml:space="preserve">Hallazgo No. 26. Rezago Presupuestal 2016 (A)
De acuerdo con la ejecución presupuestal de gastos a 31 de diciembre de 2016, suministrada por el ICBF, se tienen las siguientes cifras para el rezago presupuestal constituido en la vigencia 2016  de $254.864.843.593,77 ver tabla 29.
Esta información es coincidente con el reporte SI IF suministrado por el Ministerio de Hacienda y Crédito Público - MHCP -, a la CGR, en el cual se detallan 14,281 registros cuyo monto en reservas asciende a $105,344.476.933.
Sin embargo, al verificar el Informe de Reservas Presupuestales detallado entregado por el ICBF a la comisión de auditoría y sobre el cual se realizó la selección de la muestra y el análisis para la refrendación de las reservas presupuestales constituidas a diciembre de 2016, se establece una diferencia por $29.730.602.855, que corresponde a 2.520 compromisos, de los cuales el 50% se concentra en 113 de ellos por $14.876.215.127.
Igual situación se presentó en el punto de control Boyacá, así: A 31 de diciembre de 2016, según el reporte de la Unidad Ejecutora Nivel
Desagregado del SIIF Nación II, se registraron Reservas "potenciales" (Compromisos menos Obligaciones) por $2.471.460.505 de las cuales $7.255.034 corresponden a Funcionamiento y $2.464.205.471 a Inversión, como se puede ver tabla 30.
A 20 de enero de 2017 solamente se registraron siete reservas por $56.445.402, estableciéndose una diferencia de $2.415.015.103, correspondiente a compromisos no obligados para ejecutar en la vigencia siguiente, como consecuencia de la falta de oportunidad en la liquidación de los contratos y la liberación de saldos no girados en su ejecución, los cuales en su gran mayoría terminaron el 31 de octubre de 2016, sobreestimando la ejecución presupuestal de gastos en $2.415.015.103.
</t>
  </si>
  <si>
    <t>Al respecto, el ICBF informa lo siguiente: -De la información presentada se puede concluir que el ICBF tuvo una apropiación final del orden de $5456.682 millones, de los cuales al cierre de la vigencia 2016, quedaron constituidas potencialmente Reservas presupuestales por $105.344 millones sin embargo, en el periodo de transición no se trasladaron $29.730 millones, quedando constituido como Reserva Presupuestal Real el valor de $75.613 mi/iones/9 Lo anterior, no es coincidente pues el calculó del rezago presupuestal se realiza sobre la ejecución presupuestal de gastos al cierre de la vigencia. Esta situación se presenta por
debilidades en los mecanismos de control interno establecidos para el adecuado manejo presupuestal de los recursos en el instituto, incumpliéndose lo señalado el artículo 2.8.1.7.3,1 del Decreto 1068.</t>
  </si>
  <si>
    <t xml:space="preserve">Realizar el control de  Cuentas por Pagar y las Reservas de Apropiación que afectan el presupuesto de la Vigencia en la cual fueron constituidas realizando  las liberaciones oportunas de saldos de compromisos que no serán ejecutadas dentro de la vigencia 
</t>
  </si>
  <si>
    <t>1. Realizar seguimiento mensual en Comité  Regional, a la ejecución presupuestal, de los compromisos de los contratos y las cuentas por pagar y determinar  los saldos posibles a liberar.</t>
  </si>
  <si>
    <t>Informe mensual</t>
  </si>
  <si>
    <t xml:space="preserve">Garantizar oportunamente por parte de los supervisores las liberaciones de saldos por concepto de inejecución </t>
  </si>
  <si>
    <t xml:space="preserve">1.  Identificar contratos de la presente vigencia con saldos de inejecución </t>
  </si>
  <si>
    <t xml:space="preserve">Informe Cuatrimestral 
</t>
  </si>
  <si>
    <t xml:space="preserve">Realizar por parte del Supervisor del Contrato  la Liquidación Oportuna teniendo en cuenta el cumplimiento de las obligaciones contractuales. </t>
  </si>
  <si>
    <t>2. Seguimiento  CUATRIMESTRAL a la liquidación  oportuna de contratos</t>
  </si>
  <si>
    <t>Informe Coordinador Jurídico</t>
  </si>
  <si>
    <t>AR-2016-BOY-31</t>
  </si>
  <si>
    <t xml:space="preserve">Hallazgo No, 31. Refrendación reservas 2016 (A)
Decreto 111 de 1996 Estatuto General de Presupuesto, artículos 14, 89 y 95 Decreto 1068 de 2015 Numeral 2.8.1.7.3.2. Concepto N° 036743 del 9 de noviembre de 2011 emitido por el MHCP que establece que para aquellos contratos que por alguna circunstancia no se reciban los documentos necesarios o no se tenga la certeza de haber recibido el bien o servicio al cierre de la vigencia 2016, deberá constituirse como Reserva Presupuestal. Existencia de reservas que no se refrendaron atendiendo las siguientes situaciones:
• Reserva Presupuestal por $14.712.136 correspondiente al Contrato 339, falta de diligencia en el acopio de la documentación correspondiente para la liquidación oportuna del contrato y la liberación de los recursos, ante la certeza del incumplimiento por parte del contratista y no existir expectativa respecto a recepción del bien o servicio contratado. Tampoco procedía realizar ningún ajuste en valor o en tiempo, para entrar a dar aplicación al Concepto del Ministerio de Hacienda mencionado en la respuesta de la entidad.
• Reserva por $10.126.536, correspondiente al saldo por pagar del contrato 355; Reserva por $23.883.333 correspondiente al saldo por pagar del contrato 218; Reserva por $5.732.000 correspondiente al saldo del Contrato 22; Sobre tales reservas, la entidad ya tenía la certeza de que ninguno de estos contratos se iba a ejecutar.
Con anterioridad ala fecha de terminación de los contratos - 31 de diciembre de 2016 - se conocían las razones por las cuales los contratistas no podían dar cumplimiento a los términos del contrato, y en estos se había solicitado la terminación anticipada.           
En relación con la Reserva por $1.050.867 correspondiente al saldo del contrato 408, también se conoció con anterioridad que el contratista no se presentó a terminar de ejecutar el contrato y no se encontró ningún acto administrativo que respaldara la Reserva.
</t>
  </si>
  <si>
    <t>Las anteriores Reservas no se refrendan porque se evidencia la falta de diligencia en la Supervisión de los contratos, en lo que tiene que ver con el acopio de la documentación correspondiente para entrar a realizar la terminación del contrato y por ende la liquidación oportuna y la pronta liberación de los recursos apropiados; además, ante la certeza del incumplimiento por parte de los contratistas y al no
existir expectativa respecto a una posible recepción del bien o servicio contratado se debió proceder a la terminación y liquidación unilateral.
Por otra parte, resulta claro que tampoco era procedente la realización de ningún ajuste a los contratos en valor o en tiempo mediante la figura del Otrosí, para poder dar aplicación al Concepto del Ministerio de Hacienda mencionado en la
respuesta.</t>
  </si>
  <si>
    <t xml:space="preserve">Garantizar por parte de los supervisores la remisión con oportunidad de la documentación necesaria para la terminación anticipada del contrato para su liquidación antes determinar la vigencia </t>
  </si>
  <si>
    <t xml:space="preserve">1. Realizar seguimiento  mensual de los pagos efectuados derivados de los contratos en comité estratégico y generar alertas frente a pagos </t>
  </si>
  <si>
    <t>Informe y acta de comité</t>
  </si>
  <si>
    <t xml:space="preserve">2. Seguimiento y tramite a la liquidación de contratos con terminación anticipada </t>
  </si>
  <si>
    <t>Informe  trimestral</t>
  </si>
  <si>
    <t>AR-2016-BOY-43</t>
  </si>
  <si>
    <t>Reintegro saldos a favor del ICBF</t>
  </si>
  <si>
    <t>Hallazgo No. 43. Reintegro saldos a favor del ICBF (A)
El Director Regional de Boyacá del ICBF en comunicación S-2017-120018-1500 del 07/03/2017, adjunta archivo donde se relacionan los contratos de aporte liquidados en la vigencia 2016 y que arrojaron saldos a favor del ICBF, la(s) fecha(s) de consignación y el valor consignado, en cuya relación se encuentran las inconsistencias que se relacionan en la siguiente tabla, en cuanto al saldo a favor
y el valor recaudado, sin que exista ninguna explicación al respecto. ver tabla 36
Los saldos a favor del ICBF de la liquidación de los contratos que se relacionan en la tabla anterior, asciende a $141.079.324, no obstante se relacionan consignaciones por $366.748.067, presentándose diferencia de $225.668.743, siendo mayor el valor consignado que el del saldo a favor del ICBF. Dichas consignaciones en su mayoría se realizaron en el mes de mayo de 2016, aun cuando los contratos fueron liquidados en su mayoría en fecha posterior a la consignación.
También se observa que en algunos casos la consignación se realizó por valor inferior al saldo a favor del ICBF, tal como se observa en los contratos 44, 47, 53 y 142.
Situación que deja entrever que en la cuenta bancaria para el manejo exclusivo de los recursos del contrato, se manejan otro tipo de recursos o que los saldos a favor del ICBF son superiores a los arrojados en la liquidación; adicionalmente, se puede presentar pérdida de recursos en los casos en que el saldo a favor del ICBF ha sido mayor al valor reintegrado por el contratista.</t>
  </si>
  <si>
    <t>Lo anterior se origina por la demora en la liquidación de los contratos, por debilidades en la supervisión y por falta de seguimiento, control y monitoreo por parte de la Dirección de la Regional.</t>
  </si>
  <si>
    <r>
      <t xml:space="preserve">Seguimiento permanente y liquidación oportuna de los contratos, con el fin de determinar su optima ejecución o liberación de saldos a favor del ICBF.
</t>
    </r>
    <r>
      <rPr>
        <strike/>
        <sz val="9"/>
        <color indexed="8"/>
        <rFont val="Arial"/>
        <family val="2"/>
      </rPr>
      <t xml:space="preserve">
</t>
    </r>
  </si>
  <si>
    <t xml:space="preserve">Identificar en las actas de liquidación los saldos a favor del ICBF y  pendientes por consignación de reintegro y deberá enviar  copia de la misma al Grupo Financiero para que proceda de conformidad, de manera trimestral por parte del Grupo Jurídico de la Regional </t>
  </si>
  <si>
    <t xml:space="preserve">Informe  </t>
  </si>
  <si>
    <t>AR-2016-BOY-44</t>
  </si>
  <si>
    <t>Intereses de Mora pagados en seguridad social</t>
  </si>
  <si>
    <t xml:space="preserve">Hallazgo No. 44. Intereses de mora (A)
En revisión de las carpetas técnicas y financieras de los contratos de aporte de la vigencia 2016 en los Centros Zonales de Garagoa, Chiquinquirá, Soata y Tunja, se estableció que en algunos contratos finalizados a 31 de octubre de 2016, en los soportes de las cuentas se evidencia la liquidación de intereses de mora en los pagos de seguridad social, sin que dichos recursos se hayan reintegrado a las respectivas cuentas por parte de los operadores, lo cual se evidencia en los casos relacionados en la tabla 37.
</t>
  </si>
  <si>
    <t>Situaciones presentadas por deficiencias en los mecanismos de seguimiento, verificación y control adoptados por la Dirección Regional del ICBF, en la ejecución de los contratos de aporte y el incumplimiento de las obligaciones de supervisión de los contratos, lo cual puede originar que los intereses por pago extemporáneo de la seguridad social se realice con cargo a los recursos del contrato, en detrimento de éstos y por ende terminan afectando la prestación del servicio a la primera infancia y madres gestantes, lactantes y niños menores de 2
años. Si bien es cierto, que los contratos aún no se han liquidado, los pagos por concepto de intereses no han sido observados por los supervisores y no se ha hecho en reintegro de los mismos y por el contrario se ha expedido certificaciones de cumplimiento por parte del contratista, para los giros que realiza el ICBF, sin embargo, el ICBF manifiesta que en el momento de la liquidación se procede a realizar el cruce final de cuentas, desconociendo dicho gasto.</t>
  </si>
  <si>
    <t>Seguimiento permanente al cumplimiento de las obligaciones contractuales por parte de los supervisores de los contratos</t>
  </si>
  <si>
    <t xml:space="preserve">
Identificar mensualmente por parte de los supervisores los pagos de intereses  por pago extemporáneo de la seguridad social con cargo a los contratos y realizar las acciones para el reintegro o descuento de los dineros por este concepto
</t>
  </si>
  <si>
    <t>Informe  mensual</t>
  </si>
  <si>
    <t>AR-2016-BOY-45</t>
  </si>
  <si>
    <t>Doble pago salarios y prestaciones sociales</t>
  </si>
  <si>
    <t>Hallazgo No. 45. Doble pago (A-D-F)
El ICBF Regional Boyacá suscribió el contrato de aporte 15/26/2014/342 el 22 de diciembre de 2014, con... en calidad de Representante Legal de la Fundación Dejando Huella, Nit: 900249994-0. El valor del contrato es $544.147.600, plazo de ejecución al 31/12/2015. Objeto: Atender a niños y niñas menores de 5 años, o hasta su ingreso al grado de transición, en los servicios de educación inicial y cuidado, con el fin de promover el desarrollo integral de la primera infancia con calidad, de conformidad con los lineamientos, las directrices y parámetros establecidos por el ICBF, en los municipios de Villa de Leyva y Sáchica en el Departamento de Boyacá.
Respecto al contrato se encontró:
• Fue publicado en el SECOP el 19/05/2015 y no hay ningún otro documento publicado.
• Supervisión: Coordinador del Centro Zonal Tunja 1.
• Pólizas: CUMPLIMIENTO: 10% del valor del contrato vigencia igual a la del contrato y 6 meses más. EN LA ACTUALIDAD YA ESTA VENCIDA LA VIGENCIA DE LA PÓLIZA; SALARIOS, PRESTACIONES SOCIALES E INDEMNIZACIONES LABORALES: 10% del valor del contrato y vigencia igual a la del contrato y 3 años más; RESPONSABILIDAD CIVIL EXTRACONTRACTUAL: Mínimo 15% del valor
del contrato y en ningún momento inferior a 200 SMLMV. Vigencia por todo el período de ejecución del contrato. A LA FECHA YA ESTÁ VENCIDA.
Según el estado de cuenta de este contrato, el 26/12/2014 le giraron la suma de $544.148, a una cuenta del Banco AV Villas, en la vigencia 2015 le realizaron los siguientes pagos:
09/03/2015 $403.455.889 a la Cuenta del Banco AV Villas; 18/03/2015 473.622.131 a la Cuenta del Banco AV Villas; 24/06/2015 473.622 131 a la Cuenta del Banco de Colombia ; 25-09-2015 368.372.768 a la Cuenta del Banco de Colombia.  Para total de $530.061.582 en la vigencia 2015 y sumado a lo recepcionado en el 2014, asciende a $530.061.582, lo que significa que la suma total cancelada corresponde al 98% del valor total del contrato, solamente le adeudan la suma de $13.541.870 correspondiente al 2%.
Se encontró las siguientes Acciones de Tutela canceladas en la vigencia 2016: - Resolución 1580 del 10-08-2016, por medio de la cual se da cumplimiento al fallo de Tutela No. 2016-059, dentro de la Acción de Tutela No. 2016-0087 de fecha 21 de junio de 2016, proferido por el Tribunal Superior del Distrito Judicial de Tunja Sala Laboral y se autoriza un pago.
Como se observa, el contrato contemplaba la obligación tanto a la Entidad Administradora del Servicio, en este caso la Fundación Dejando Huella, quien era la contratista, como al ICBF por intermedio de la Supervisión del contrato, la obligación que había del pago de salarios, prestaciones sociales e indemnizaciones laborales, sin embargo, se presentan las tutelas que ordenan al ICBF realizar pagos por estos ítems cuando ya se había cancelado al contratista por estos conceptos. Por lo anterior se considera que al ICBF cancelar las tutelas
impetradas, está cancelando doblemente una parte del contrato.
El contrato de aporte se encuentra previsto en el decreto 2923 de 1994, como un contrato administrativo que se celebra exclusivamente para la prestación del servicio público de Bienestar Familiar, no se puede desconocer la labor de vigilancia de su cumplimiento que le corresponde al ICBF no solo en relación con el objeto del contrato, sino con el cumplimiento de las obligaciones del operador
como el pago de salarios y prestaciones sociales de los trabajadores contratados por la Fundación Dejando Huella para la ejecución del contrato, luego en esas condiciones al no cumplir con su labor de supervisión las obligaciones laborales se extienden al ICBF de manera solidaria, en virtud del articulo 34 del Código Sustantivo del Trabajo.</t>
  </si>
  <si>
    <t>Con los anteriores argumentos, expresados en los fallos de las acciones de tutela, se colige que la supervisión del contrato no fue eficaz y efectiva a fin de lograr el cumplimiento del objeto contractual, por tal motivo el ICBF, canceló la suma de $165.445.666 por las Tutelas impetradas por personal vinculado con la Fundación
Dejando Huella para ejecutar el contrato de aporte 342 el 22 de diciembre de 2014, por tal motivo se configura doble pago de salarios y prestaciones sociales en la cuantía ya señalada, sin que además se evidencie gestiones por parte del ICBF, tendientes a recuperar dichos recursos. Hallazgo con alcance fiscal por $165.445.666 y presunta incidencia disciplinaria por incumplimiento normativo y obligaciones contractuales y de supervisión.</t>
  </si>
  <si>
    <t xml:space="preserve">Realizar seguimiento al proceso sancionatorio en el Comité Estratégico Regional </t>
  </si>
  <si>
    <t>El Grupo Jurídico presentará los avances de los procesos sancionatorios en el Comité Estratégico Regional, mensualmente</t>
  </si>
  <si>
    <t xml:space="preserve">Acta de Comité Estratégico Regional </t>
  </si>
  <si>
    <t>AR-2016-BOY-46</t>
  </si>
  <si>
    <t>Hallazgo No. 46. Doble pago salarios y prestaciones sociales. (A-D-F)
Contrato 15/26/2014/343 suscrito el 22 de diciembre de 2014, con... en calidad de Representante Legal de la Fundación Dejando Huella, Nit: 900249994-0. Se encontró que dicho contrato fue publicado en el SECOP el 19/05/2015 y no hay ningún otro documento publicado. El valor del contrato es $1.754.156.040, plazo de ejecución al 31/12/2015. Objeto: Atender a niños y niñas menores de 5 años, o hasta su ingreso al grado de transición, en los servicios de educación inicial y cuidado, con el fin de promover el desarrollo integral de la primera infancia con calidad, de conformidad con los lineamientos, las directrices y parámetros establecidos por el ICBF, en los municipios de Aquitania, Paya, Pesca y Sogamoso en el Departamento de Boyacá.
Respecto del contrato se encontró: Supervisión: Coordinador del Centro Zonal Sogamoso.
Pólizas: CUMPLIMIENTO: 10% del valor del contrato vigencia igual a la del contrato y 6 meses más. EN LA ACTUALIDAD YA ESTA VENCIDA LA VIGENCIA DE LA PÓLIZA. SALARIOS, PRESTACIONES SOCIALES E INDEMNIZACIONES LABORALES: 10% del valor del contrato y vigencia igual a la del contrato y 3 años más.  RESPONSABILIDAD CIVIL EXTRACONTRACTUAL: Mínimo 15% del valor del contrato y en ningún momento inferior a 200 SMLMV. Vigencia por todo el período de ejecución del contrato. ES DECIR YA ESTÁ VENCIDA.
Según el Estado de cuenta de este contrato, el 26/12/2014 le giraron la suma de $1.754.156,00, a una cuenta del Banco AV Villas, en la vigencia 2015 le realizaron los siguientes pagos: 09/03/2015 $403.455.889,00 a la Cuenta del Banco AV Villas; 18/03/2015 473.622.131,00 a la Cuenta del Banco AV Villas; 24/06/2015 473.622.131,00 a la Cuenta del Banco de Colombia; 25-09-2015 368.372.768,00 a la Cuenta del Banco de Colombia.  Para total de $1.719.072.919, en la vigencia 2015 y sumado a lo recepcionado en el 2014, asciende a $1.720.827.075, lo que significa que la suma total cancelada corresponde al 98% del valor total del contrato, solamente le adeudan la suma de $13.541.870 correspondiente al 2%.
Al revisar la Acción de Tutela cancelada en la vigencia 2016, se encontró: - Resolución 2022 del 22-09-2016, por medio de la cual se da cumplimiento al fallo de tutela No. 2016-0098, de fecha 19 de septiembre de 2016, proferido por el Tribunal Administrativo de Boyacá Sala de Decisión No. 5 y se autoriza un pago.
La Resolución resuelve autorizar el pago a una (1) persona la cuantía asignada, por concepto de salarios y liquidación de prestaciones sociales a que tienen derecho de conformidad con lo expuesto.
Para efectos presupuestales el pago se hará con cargo al identificador C-320- 1504-4-0-121 nombre del identificador CDI- INSTITUCIONAL RECURSOS 27, de la vigencia fiscal 2016.  Mediante esta Resolución, se reconoce el pago a la persona indicada, por total de $1.737.040, dicha persona laboraba con la Fundación para atender el contrato suscrito con la Fundación Dejando Huella 15/26/2014/343, Fecha de Pago el 28/09/2016. (ver informe)</t>
  </si>
  <si>
    <t>Con los anteriores argumentos, expresados en los fallos de las Acciones de Tutela, se colige que la Supervisión del contrato no fue eficaz y efectiva a fin de lograr el cumplimiento del objeto contractual, sino de cuidar el patrimonio del estado, por tal motivo el ICBF, canceló la suma de $1737.040 por la Tutela impetrada por personal vinculado con la Fundación Dejando Huella para ejecutar
el contrato de aporte 15/26/2014/343 el 22 de diciembre de 2014, por tal motivo se configura doble pago de salarios y prestaciones sociales en la cuantía ya señalada, sin que se evidencie gestión por parte del ICBF para recuperar dichos
recursos. Hallazgo con incidencia fiscal por 61.737.040 y presunta connotación disciplinaria por incumplimiento normativo y obligaciones contractuales y de supervisión.</t>
  </si>
  <si>
    <t>AR-2016-BOY-47</t>
  </si>
  <si>
    <t>Hallazgo No. 47. Intereses de mora pagados en Seguridad Social (A-BA)
En revisión de las carpetas técnicas y financieras de los contratos de aporte de la vigencia 2016 en el Centro Zonal de Moniquirá, se estableció que en algunos contratos finalizados a 31 de octubre de 2016, en los soportes de las cuentas se evidencia la liquidación de intereses de mora en los pagos de seguridad social, sin que dichos recursos se hayan reintegrado a las respectivas cuentas por parte de los operadores, lo cual se evidencia en los siguientes casos: (ver tabla 38)</t>
  </si>
  <si>
    <t>Situaciones presentadas por deficiencias en los mecanismos de seguimiento, verificación y control adoptados por la Dirección Regional del ICBF, en la
ejecución de los contratos de aporte y al incumplimiento de las obligaciones de supervisión de los mismos, lo cual puede originar que los intereses por pago extemporáneo de la seguridad social se realice con cargo a los recursos del
contrato, en detrimento de éstos y por ende terminan afectando la prestación del servicio a la primera infancia y madres gestantes, lactantes y niños menores de 2 años. Si bien es cierto, que los contratos aún no se han liquidado, los pagos por concepto de intereses no han sido observados por los supervisores y no se ha hecho el reintegro de los mismos y por el contrario se ha expedido certificaciones de cumplimiento por parte del contratista, para los giros que realiza el ICBF.</t>
  </si>
  <si>
    <t xml:space="preserve">Garantizar que los recursos destinados a la ejecución de los contratos de aporte de Primera Infancia sean ejecutados acorde con la canasta de  referencia y presupuesto autorizado en comité técnico Operativo </t>
  </si>
  <si>
    <t xml:space="preserve">1. Realizar muestreo correspondiente al 15% del total de los contratos de HCB de la regional verificando el valor pagado por concepto de prestaciones sociales </t>
  </si>
  <si>
    <t>Informe bimestral</t>
  </si>
  <si>
    <t>AR-2016-BOY-64</t>
  </si>
  <si>
    <t>Liquidación de Contratos</t>
  </si>
  <si>
    <t>Hallazgo No. 64. Liquidación de Contratos (A-D-BA)
Mediante comunicación S-2017-113043-1500 del 03/03/2017 el Director Regional de Boyacá del ICBF, envía correo electrónico con fecha 02/03/2017 enviado por la profesional vinculada al Grupo Jurídico encargada de apoyar el proceso de liquidación de contratos en la Regional, "quien informa "No se ha liquidado ningún contrato de los 147 que culminaron el 31/10/2016. Incumpliendo lo establecido en el Artículo 11 de la Ley 1150 del 16/07/2007, los numerales 5.1 y 5.2 del Manual de contratación del ICBF, teniendo en cuenta que el plazo para la liquidación bilateral de los contratos venció el 28/02/2017 y no existe evidencia del cumplimiento de lo establecido en el numeral 5.2 del Manual de contratación del ICBF que establece:
"La liquidación unilateral deberá ser solicitada por el supervisor una vez haya agotado el procedimiento establecido para la liquidación de mutuo acuerdo, de lo cual se dejará la respectiva liquidación...".
Posteriormente, la Administración de la Dirección Regional Boyacá del ICBF, remite oficio S-2017-216200-1503 del 28/04/2017, mediante el cual allega las consignaciones correspondientes a los saldos a favor del ICBF, de los contratos del Centro Zonal de Sogamoso, producto de los procesos de liquidación, de igual forma, con correo electrónico, se recepciona consignaciones por intereses de mora en el pago de seguridad social, de los contratos 15/26/2016/174 y 15/26/2016/164 del municipio de Susacón, detectados en el proceso de liquidación de los contratos, así: ver tabla 45
Se establece beneficio de auditoría por $15.353.765 por los contratos del Centro Zonal de Sogamoso y del Centro Zonal de Soatá (contratos de Susacón).  Por otra parte, en visita realizada a los Centros Zonales de Garagoa, Chiquinquirá, Soata y Tunja, se estableció que los contratos de aportes finalizados a 31 de octubre de 2016 no han sido liquidados, igualmente existen contratos terminados en vigencias anteriores al 2016 que no se han liquidado; para el caso del Centro Zonal de Tunja 1 se determinó que a 20/04/2017 existen 86 contratos sin liquidar, de los cuales hay 20 de las vigencias 2012, 2013 y 2014; 24 de la vigencia 2015 y 51 de la vigencia 2016, se han enviado 40 al Grupo Jurídico para liquidación, los cuales presentan saldo a favor del ICBF por $381.566.573, de los cuales $336.418.162 corresponde a contratos de las vigencias 2012 a 2014, equivalentes al 88% del saldo a favor del ICBF, sin que haya celeridad en el proceso de liquidación para ser efectivo el reintegro de dichos recursos.</t>
  </si>
  <si>
    <t>Situaciones presentada por deficiencias en los mecanismos de seguimiento, verificación y control implementados por la Regional, así como incumplimiento de las funciones del supervisor de los contratos y de quienes intervienen en el proceso de liquidación de los contratos, lo cual puede estar generando que saldos a favor del ICBF estén en manos de terceros sin que cumplan la función social para el cual fueron destinados, afectando la ejecución de programas dirigidos a la primera infancia, madres gestantes y lactantes, y el cumplimiento de metas del
ICBF. Hallazgo con presunta incidencia disciplinaria.</t>
  </si>
  <si>
    <t>Efectuar liquidación oportuna de contratos en la regional</t>
  </si>
  <si>
    <t>1.   Establecer plan de Trabajo por parte de la regional de contratos por liquidar teniendo en cuenta la vigencia actual y anteriores.</t>
  </si>
  <si>
    <t>Plan de trabajo</t>
  </si>
  <si>
    <t xml:space="preserve">
1</t>
  </si>
  <si>
    <t>2.  Presentar informes bimestrales en comité estratégico sobre el avance de liquidación de contratos, de acuerdo al Plan de Trabajo establecido</t>
  </si>
  <si>
    <t>Informe y Acta de Comité</t>
  </si>
  <si>
    <t>AR-2016-BOY-66</t>
  </si>
  <si>
    <t>Reintegros Saldos de Liquidación</t>
  </si>
  <si>
    <t xml:space="preserve">Hallazgo No. 66. Reintegros saldos de liquidación (A)
El ICBF Regional Boyacá, registró ingresos por concepto de reintegros de saldos establecidos en las liquidaciones o soportados en actas de terminación y cierre financiero en los casos de pérdida de competencia para la liquidación de contratos o convenios interadministrativos suscritos durante vigencias anteriores por $3.971.889.665, los cuales fueron registrados en la subcuenta 581589 Gastos de Operación, de la cuenta 5815 Ajuste de Ejercicios Anteriores, con saldo crédito, por ser una cuenta ambivalente, reconociendo el menor valor del gasto registrado en vigencias anteriores.
Sin embargo, es claro que los resultados del ejercicio de la vigencia 2016, se vieron afectados significativamente por la contabilización al Gasto del valor total pagado sobre los contratos suscritos por el ICBF en las vigencias anteriores que datan del año 2012, en cumplimiento de las cláusulas contractuales, desconociendo la existencia de saldos a favor del Instituto establecidos en los procesos de liquidación, situación que disminuyó los gastos de la Regional en la vigencia 2016, en $3.971,889.665 favoreciendo el resultado del ejercicio, así las cosas, no existen mecanismos de control sobre los recursos girados en la ejecución de contratos suscritos por el Instituto que permitiera mantener un control efectivo del valor realmente gastado que debió ser contabilizado al cierre de cada vigencia.
Condición que se presenta de manera recurrente en la contabilización de los pagos realizados sobre los contratos de aporte en las vigencia 2016.
Vale la pena mencionar, que el reintegro más significativo por $3.296.167.304,79 se suscitó por los saldos sin ejecutar del Convenio Interadministrativo No.15/08/2012/223 del 06/03/2012 con la Gobernación de Boyacá con el Objeto de "Aunar esfuerzos para brindar complementadan alimentaría y desarrollar acciones formativas y de promoción de estilo de vidas saludables, que contribuyan a mantener y mejorar el estado nutricional, incrementar la matrícula, la asistencia regular y el desarrollo cognitivo de los niños, niñas y jóvenes matriculados en las Instituciones Educativas Oficiales del DEPARTAMENTO. Esta unión de esfuerzos se realiza en desarrollo del
programa de Asistencia Escolar- PAE — ICBF y el Sistema de Fortalecimiento Alimentario Escolar adelantado por el Departamento.", por $21.875.117.868, donde el ICBF aportó $21.225.117.868 y la Gobernación $650.000.000,00, con plazo de ejecución hasta el 31/12/2012.  Situación que fue examinada por la Gerencia Departamental Colegiada de Boyacá, dentro del seguimiento realizado a la denuncia 2016-98460-80154-D de 28/04/2016, en donde se obtuvo un beneficio de auditoría por $2.975.803.168,17.
</t>
  </si>
  <si>
    <t>Esta situación se presenta debido a la falta de control en la contabilización de los
pagos y su imputación total al gasto en la ejecución de contratos y convenios
interadministrativos suscritos por el ICBF en cumplimiento de su función social, así como también a la inoportuna realización del proceso de liquidación de
contratos realizado por la entidad.</t>
  </si>
  <si>
    <t xml:space="preserve">Seguimiento permanente y liquidación oportuna de los contratos, con el fin de determinar su optima ejecución o liberación de saldos a favor del ICBF.
</t>
  </si>
  <si>
    <t xml:space="preserve">1.  Identificar por parte de los supervisores  en las actas de liquidación los saldos a favor del ICBF y  pendientes por consignación de reintegro y deberá enviar  copia de la misma al Grupo Financiero para que proceda de conformidad
Informe cuatrimestral por parte del Grupo Financiero con insumos de supervisores </t>
  </si>
  <si>
    <t>Informe</t>
  </si>
  <si>
    <t>AR-2016-BOY-93</t>
  </si>
  <si>
    <t>Publicación Contratos SECOP</t>
  </si>
  <si>
    <t xml:space="preserve">Hallazgo No. 93. Publicación Contratos SECOP (A)
No obstante, el ICBF — Dirección Regional Boyacá incumple lo establecido en las normas anteriores, en razón a que los contratos suscritos en los meses de enero y febrero de 2016 fueron publicados en el SECOP entre siete (7) y 12 meses después; igualmente, tos estudios previos y las Actas de Adición y Modificación y los OTROSÍ a los contratos cuando se publican se hace de manera extemporánea. Lo cual se evidencia en los contratos que se relacionan en la siguiente tabla, para citar algunos casos, ya que la situación es generalizada. (ver tabla 110)
</t>
  </si>
  <si>
    <t xml:space="preserve">Cumplir con la normatividad establecida para la publicación de contratos.
</t>
  </si>
  <si>
    <t xml:space="preserve">1.  Efectuar diagnostico tomando la publicación en SECOP vigencia 2016 y 2017. 
</t>
  </si>
  <si>
    <t xml:space="preserve">informe </t>
  </si>
  <si>
    <t>Cumplir con la normatividad establecida para la publicación de contratos.</t>
  </si>
  <si>
    <t>2. Formular y ejecutar plan de contingencia de acuerdo al diagnóstico realizado.</t>
  </si>
  <si>
    <t>Plan de contingencia para la publicación en SECOP ejecutado 100%</t>
  </si>
  <si>
    <t xml:space="preserve">3. Presentar por parte del Grupo Jurídico  informe mensual al comité Estratégico del avance en la publicación de contratos en la pagina del SECOP
</t>
  </si>
  <si>
    <t xml:space="preserve">Informe de publicación </t>
  </si>
  <si>
    <t xml:space="preserve">4. Asignar a un colaborador que cumpla dentro de sus funciones principales la actividad especifica de publicación en el Secop 
</t>
  </si>
  <si>
    <t>ASIGNACIÓN</t>
  </si>
  <si>
    <t>AR-2016-BOY-117</t>
  </si>
  <si>
    <t>Consignaciones sin Identificar</t>
  </si>
  <si>
    <t xml:space="preserve">Hallazgo No. 117. Consignaciones sin Identificar (A)
Sin embargo, el ICBF Regional Boyacá, presenta a diciembre 31 de 2016 saldo en el Pasivo, cuenta Recaudos Por Reclasificar - 290580 $102.122.953,30, que corresponden al registro realizado en las vigencias 2012 y 2013 por consignaciones sin identificar que fueron realizadas por EPS por concepto de incapacidades presentadas en las distintas Regionales del ICBF, y que por error se consignaron en la cuenta de la Regional Boyacá, sin que hasta la fecha se determine el valor que corresponde a cada Tercero - Servidor Público, en las diferentes Regionales.
Monto que afecta la razonabilidad de los Estados Contables por cuanto estos valores no representan realmente una obligación exigible por un tercero, existiendo entonces una sobrestimación del pasivo en la cuantía establecida, con efecto transversal en el grupo de los Deudores, sobrestimando su saldo al no acreditar los pagos recibidos en las distintas Regionales específicamente en la cuenta 147064 - Pago por Cuenta de Terceros.
</t>
  </si>
  <si>
    <t>Esta situación permite establecer debilidades en los mecanismos de control interno teniendo en cuenta que la identificación de los terceros que realizan pagos a la entidad es una actuación administrativa, en relación con la facultad de la entidad para desarrollar sus propios procedimientos y guías de acuerdo con sus necesidades, a fin de garantizar la eficacia, la eficiencia y economía en todas las operaciones y procesos, en cumplimiento de la autorregulación.
Por otra parte y teniendo en cuenta la antigüedad de estas partidas, se establece que ha existido ineficiencia en la aplicación de procesos de sostenibilidad contable que garanticen la razonabilidad de la información contable presentada por el ICBF.</t>
  </si>
  <si>
    <t xml:space="preserve">Trabajo conjunto entre Gestión Humana de la Sede de la Dirección General  y Regional para identificación de las partidas que causaron la sobrestimación de la cuenta.
</t>
  </si>
  <si>
    <t xml:space="preserve">1.  Identificar las partidas el área de Gestión Humana enviara  al Área de  Contabilidad los soportes que sustenten el ajuste contable para depurar la cuenta  dando aplicabilidad a lo normado en el procedimiento de Sostenibilidad Contable.
</t>
  </si>
  <si>
    <t>Identificar consignaciones que fueron realizadas por EPS por concepto de incapacidades presentadas en la Regional Boyacá</t>
  </si>
  <si>
    <t xml:space="preserve">2. Depurar cuenta contable 147064 y 290580 por parte del área financiera de la Regional Boyacá </t>
  </si>
  <si>
    <t xml:space="preserve">Comprobante de ajuste </t>
  </si>
  <si>
    <t>AR-2016-BOY-122</t>
  </si>
  <si>
    <t>Hallazgo No. 122. Registro de cuentas por pagar (A)
Las Regionales del ICBF Caldas, Boyacá, Guaviare y Vaupés, no efectuaron el registro de sus cuentas por pagar al recibo de sus bienes y/o servicios al cierre de la vigencia 2016, pese a las instrucciones emanadas de la Dirección Financiera con Memorando S-2017-010990-0101 del 12/01/2017 que indica el procedimiento para el registro contable de aquellas cuentas cuando habiendo recibido el bien o servicio a satisfacción a 31/12/2016, quedaron constituidas como reservas presupuestales al cierre 2016.
Lo anterior subestima la cuenta 2401 - Adquisición de bienes y servicios nacionales por S152.790.000 de los cuales $150.630.000 corresponden a la Regional Vaupés. Por contrapartida, se sobreestima el patrimonio.</t>
  </si>
  <si>
    <t>Lo anterior por falta de control en sus operaciones, que afecta la revelación como parte del proceso contable (parágrafo 63), así como los principios de registro y
revelación (parágrafo 116 y 122) propios de la contabilidad pública.</t>
  </si>
  <si>
    <t xml:space="preserve">Constituir  a 31 de diciembre la totalidad de las cuentas por pagar
</t>
  </si>
  <si>
    <t xml:space="preserve">1. Aplicar los procedimientos de cuentas por pagar y socializar con los supervisores de contratos y responsables de pagos 
</t>
  </si>
  <si>
    <t>ACTA DE SOCIALIZACIÓN Y FIRMA DE LOS INTERVINIENTES</t>
  </si>
  <si>
    <t xml:space="preserve">2. Registro en aplicativo SIIF Nación. 
</t>
  </si>
  <si>
    <t>informe  de cuentas por pagar constituidas</t>
  </si>
  <si>
    <t>AR-2016-BOY-124</t>
  </si>
  <si>
    <t xml:space="preserve">Hallazgo No. 124. Pasivos Inexistentes (A)
El Pasivo contable exigible que implica obligaciones potenciales para con terceros ascendió al cierre dé la vigencia 2016 a $1.910.684.107 y comparado con las cuentas por pagar constituidas a diciembre 31 de 2016 por $1.877.230.503, se encuentran diferencias de $33.453.604 de los cuales contablemente se registraron Retenciones en la Fuente y Contribuciones por $29.882.213, que fueron canceladas en la vigencia 2017, registros contables por mayores valores descontados a trabajadores y contratistas pendientes de devolución por $929.319, llegando a una diferencia de $2.642.072 sin justificar.
Dicha diferencia se presenta en el cambio y migración de datos del programa financiero manejado por la entidad hasta el 2012 denominado SIF ICBF al SIIF Nación II, lo que implicó un proceso paralelo de registro en los aplicativos en donde presentaron diferencias, las cuales están concentradas en la depuración de terceros generados de registros errados en el proceso de transición de un aplicativo al otro como se refleja en la subcuenta 240102 de Proyectos de Inversión por $343.626,99, la cual presenta tres (3) terceros pendientes por depurar así:
• 900156264 por $137.078
• 800140695 por $44.171
• 23781866 por $162.377,99
De igual manera existen saldos en la subcuenta 290590 Otros Acreedores por $2.298.444,98, que en su mayoría corresponden a gastos de pólizas, incurridos en ejecución de contratos de aportes suscritos con Hogares Comunitarios de Bienestar Infantil que en el Aplicativo SIIF Nación II no se registraron en la cuenta 550706, de Gasto Público Social —Asignación de Bienes y servicios, sino en la cuenta 242590, Otros Acreedores; es importante aclarar en el aplicativo SIF Local quedó correctamente registrada.
Situación que afecta la razonabilidad del reporte contable por cuanto estos valores no representan realmente una obligación exigible por un tercero, existiendo entonces una sobrestimación del pasivo de $2.642.072 específicamente en las cuentas por pagar Subcuentas: 240102 Proyectos de Inversión por $343.627 y 242590 Otros Acreedores por $2.298.445, con efecto transversal en el grupo de los Gastos por Ajustes de Ejercicios Anteriores — subcuenta 581589 Gastos de Operación (CR). La cual estaría sobreestimada en las cuantías referidas, Por cierre de las cuentas de gastos, se subestima el patrimonio de la entidad.
</t>
  </si>
  <si>
    <t>La anterior situación tuvo origen en el cambio del aplicativo al pasar del SIF local
en donde se realizaron los ajustes pertinentes, al SIIF Nación II donde estas
partidas quedaron sin ajuste contable, no obstante, es evidente la demora en la
depuración de estos saldos, lo que indica incumplimiento a los programas de
sostenibilidad contable que tienen como único objetivo la presentación de
información contable de manera razonable.</t>
  </si>
  <si>
    <t xml:space="preserve">Consolidación de la información con sus respectivos soportes que permitan presentar una información contable de manera razonable  </t>
  </si>
  <si>
    <t xml:space="preserve">1. Depurar los registros entre SIF ICBF  y SIFF Nación y realizar los ajustes para depurar la cuenta. 
</t>
  </si>
  <si>
    <t>AR-2016-BOY-126</t>
  </si>
  <si>
    <t>Provisión contable procesos jurídicos</t>
  </si>
  <si>
    <t>Hallazgo No. 126. Provisión contable procesos jurídicos (A)
Al cierre de la vigencia 2016 el ICBF Regional Boyacá tiene 126 procesos judiciales en contra, entre laborales, administrativos y civiles, con pretensiones totales por $9.262.383.049, de acuerdo con lo reportado en EKOGUI de la ANDJE.
Según el reporte contable generado a la misma fecha, la provisión para Pasivos Contingentes — Litigios, presenta un saldo de $62.000.000, que corresponde específicamente a la provisión establecida para dos (2) procesos laborales, uno (1) por $12.000.000 según memorando No. 2016-041363-1500 remitido por el grupo Jurídico y otro por $50.000.000 por Sentencia en primera instancia en contra, según memorando 1-2016-038658-1500, es decir que no se registró contablemente valor alguno de provisión para los 124 procesos restantes.
+F33ca de la Regional y registrada en el sistema EKOGUI al cierre del 2016, que determinó el valor de la provisión para litigios en $6.246.756,428.
Razón por la cual, existe una subestimación en el registro de la cuenta 271005 Litigios por $6.184.756.428, teniendo en cuenta el saldo de $62.000.000 que figura en el reporte contable al cierre de la vigencia 2016. Con el mismo efecto y cuantía en la cuenta correlativa del Gasto, subcuenta 531401 Litigios y por cierre de las cuentas de resultado, sobreestimación del patrimonio; además se estaría sobreestimando el registro en las cuenta de Orden Acreedora, cuenta 9120 Litigios y Mecanismos Alternativos de Solución de Conflictos y su correlativa en la cuenta
Acreedora por Contra (DB), cuenta 990505 Litigios y Mecanismos Alternativos de Solución de Conflictos por $6.184.756.428.</t>
  </si>
  <si>
    <t>Situación que se presenta por falta de aplicación de procesos de conciliación de información entre las dependencias jurídica y contable, teniendo en cuenta que
la Oficina Jurídica de la Regional no reportó a la Oficina de Contabilidad el resultado total de la evaluación técnica del riesgo, aplicando métodos de reconocido valor técnico que permitió determinar la probabilidad de pérdida en cada uno de los procesos, provisión que fue registrada en el aplicativo erogue, sino que, solo comunicó la provisión calculada para dos (2) procesos al momento del conocimiento del fallo, siendo este valor el único reconocido contablemente.</t>
  </si>
  <si>
    <t>Aplicar métodos de reconocido valor técnico que permita determinar la probabilidad de pérdida en cada uno de los procesos y calcular las cuantías probables.</t>
  </si>
  <si>
    <t>1. Efectuar una capacitación  a los responsables de las áreas jurídica y financiera de los procedimientos que se deben llevar para aplicar los valores técnicos.</t>
  </si>
  <si>
    <t>Informe de capacitación con lista de asistencia firmada</t>
  </si>
  <si>
    <t>2. Verificar que los procesos que se determine profirieron sentencia, estén provisionados y su registro en SIIF Nación de las Provisiones enviadas por parte del Grupo Jurídico</t>
  </si>
  <si>
    <t>Informe semestral</t>
  </si>
  <si>
    <t xml:space="preserve">Realización de videoconferencias y/o mesas de trabajo lideradas por el Coordinador del Grupo de Defensa Judicial de la Oficina Asesora Jurídica, donde estén presentes los abogados a cuyo cargo se encuentra el deber de realizar el cálculo de la provisión contable, el funcionario encargado de consolidar la información en el Grupo Jurídico u Oficina Asesora Jurídica y el funcionario del Grupo Financiero o de la Dirección Financiera, que debe efectuar el registro contable de la pretensión, con el fin de establecer la metodología que debe seguirse para dar cumplimiento al procedimiento contenido en la Resolución No. 5050 del 28 de junio de 2017, “Por la cual se adoptó una metodología de reconocido valor, para el cálculo de la provisión contable en caso de condena dentro de los procesos judiciales”.
</t>
  </si>
  <si>
    <t xml:space="preserve">3. Participar en videoconferencias  convocadas por el nivel nacional, donde estén los responsables del Grupo Jurídico y Grupo Financiero para la realización del proceso de provisión contable. </t>
  </si>
  <si>
    <t>AR-2016-BOY-137</t>
  </si>
  <si>
    <t>Gestión Documental</t>
  </si>
  <si>
    <t xml:space="preserve">Hallazgo No. 137. Gestión documental (A-01)
En la evaluación del macroproceso de Adquisición de Bienes y Servicios en el ICBF, se determinó que las carpetas de los contratos de aporte no se encuentran centralizadas, sino que cada contrato está conformado por tres (3) clases de carpetas, una (1) carpeta jurídica que contiene los documentos de la etapa precontractual y contractual que se encuentra ubicada en la Dirección Regional del ICBF, una segunda carpeta que posee la información técnica o de ejecución del contrato, la cual se encuentra ubicada en cada uno de los Centros Zonales de la Regional y una tercera carpeta que corresponde a la información financiera del contrato, la cual contiene los soportes de los comprobantes de pago y que se
encuentran en los centros zonales.
En visita realizadas a los Centros Zonales de Chiquinquirá, Garagoa, Soatá y Tunja 1, se evidenció que la organización de las carpetas incumplen lo establecido en la Guía de Gestión Documental del ICBF, en razón a que hay duplicidad de información (contrato, adiciones o reducciones, otrosi, soportes de pago, certificaciones de cobertura, entre otros), los documentos no están organizados en forma cronológica, en algunos casos los documentos no se encuentran foliados, no se encuentran la totalidad de los soportes de la ejecución, en algunos casos se
incluyen documentos que corresponden a otros contratos y de otras vigencias, como se evidencia en las carpetas financieras del Centro Zonal Tunja 1, que en la carpeta del contrato del 2016, incluye pagos y soportes de seguridad social pensión de diciembre de 2015 y salud de enero de 2016 que corresponden al contrato de la vigencia 2015, etc.
</t>
  </si>
  <si>
    <t>Situaciones presentadas por deficiencias en los mecanismos de seguimiento, verificación y control implementados por el ICBF Regional Boyacá, para la
conformación del archivo de los contratos, con lo cual se incumple tanto lo ordenado en la Guía de Gestión Documental del ICBF, como en la Ley General de archivo, la Administración de la Dirección Regional de Boyacá del ICBF, acepta la observación y manifiesta que se están tomando los correctivos tendientes a tener un solo archivo centralizado en la Regional, por tanto se considera hallazgo administrativo.</t>
  </si>
  <si>
    <t xml:space="preserve">
Garantizar la unicidad de las carpetas contractuales en el Archivo Único del Grupo Jurídico del ICBF Regional Boyacá</t>
  </si>
  <si>
    <t>1. Capacitar a los supervisores de contratos  Regional y Centros Zonales sobre organización de archivos, aplicación de tablas de retención documental  y sobre la documentación que debe reposar en las carpetas del Grupo Jurídico y  en Centros Zonales</t>
  </si>
  <si>
    <t xml:space="preserve">Capacitación por parte Grupo Jurídico  y administrativas con listas de asistencia firmadas
</t>
  </si>
  <si>
    <t>Garantizar la unicidad de las carpetas contractuales en el Archivo Único del Grupo Jurídico del ICBF Regional Boyacá</t>
  </si>
  <si>
    <t xml:space="preserve">2. Efectuar dos seguimientos mediante muestreo al 7% de los contratos, para verificar la correcta organización de las carpetas contractuales y su disposición
</t>
  </si>
  <si>
    <t xml:space="preserve">Informe del Coordinador administrativo </t>
  </si>
  <si>
    <t>AR-2016-GUA-035</t>
  </si>
  <si>
    <t>GUAJIRA</t>
  </si>
  <si>
    <t>Supervisión Informes del Contratista</t>
  </si>
  <si>
    <r>
      <t xml:space="preserve">Hallazgo No. 35. Contrato 255 de 2016 IGBF Guajira (A-D)
</t>
    </r>
    <r>
      <rPr>
        <sz val="9"/>
        <rFont val="Arial"/>
        <family val="2"/>
      </rPr>
      <t>La Regional informa que el contrato se encuentra en proceso de liquidación, pero se evidencia que la póliza en el amparo de  Cumplimiento, está vencida, no acorde con lo dispuesto en el articulo 2.2.1.2.3.1.12 que dispone que la garantía de cumplimiento debe tener una vigencia "hasta la liquidación del contrato". 
Así mismo, en la Certificación pago contratos prestación servicios y programas diferentes a honorarios, de 23 de junio de 2016, para el segundo desembolso por $1.116.925.073, firma la funcionaria supervisora, sin existir acto de designación como supervisora ni el cumplimiento de los requisitos exigidos para cambio de supervisor establecidos en la Guía de Supervisión del ICBF. 
No se evidencian los respectivos informes administrativo, financiero y técnico del contrato, que debe presentar el contratista, con corte al 31 de octubre de 2016 fecha de finalización de este.</t>
    </r>
  </si>
  <si>
    <t>Lo anterior por falta de seguimiento y control por parte del Área Jurídica de la Regional y por parte del supervisor, lo cual puede conllevar a la no verificación de posibles  incumplimientos contractuales; igualmente, al tener vencida la póliza en el amparo de cumplimiento, podría correrse el riesgo de que los eventuales incumplimientos tengan que ser asumidos por el ICBF. Hallazgo con presunta incidencia disciplinaria.</t>
  </si>
  <si>
    <t>1..Realizar seguimiento y control permanente a el ciclo contractual a traves de la revision de los contratos proximos a vencimiento del plazo de ejecucion.</t>
  </si>
  <si>
    <r>
      <rPr>
        <b/>
        <sz val="9"/>
        <rFont val="Arial"/>
        <family val="2"/>
      </rPr>
      <t xml:space="preserve">ACTIVIDAD 1 </t>
    </r>
    <r>
      <rPr>
        <sz val="9"/>
        <rFont val="Arial"/>
        <family val="2"/>
      </rPr>
      <t xml:space="preserve"> REVISION POR PARTE DE LA OFICINA  JURIIDICA  EL ESTADO  DE LAS POLIZAS  DE LOS CONTRATOS ACTUALES, CONTRATOS   PROXIMOS A VENCER  , CONTRATOS VENCIDOS QUE  AUN NO HA INICIADO LIQUIDACION Y CONTRATOS EN LIQUIDACION  .   </t>
    </r>
  </si>
  <si>
    <t xml:space="preserve">INFORME ESTADO DE  POLIZAS Y CONTRATOS  </t>
  </si>
  <si>
    <t>AR-2016-GUA-036</t>
  </si>
  <si>
    <t>AR- 2017</t>
  </si>
  <si>
    <t>Polizas de cumplimiento vencida</t>
  </si>
  <si>
    <t xml:space="preserve"> ACTIVIDAD  2  ENVIAR EL INFORME DE L ESTADO DE LAS POLIZAS Y LOS CONTRATOS  A LA FECHA    A LOS SUPERVISORES Y SOLICITARLES  LA GESTION  INMEDIATA  CON PLAZOS ESTABLECIDOS  SEGUN EL ESTADO DE LOS C ONTRATOS Y LAS POLIZAS (EJEMPLO     AMPLIACION DE COBERTURAS, SOLICITUD   LIQUIDACION  ANTES DEL VENCIMIENTO DE POLIZAS O  LA LIQUIDACION  INMEDIATA   SI ESTA POR PERDER COMPETENCIAS, ETC.)  CO</t>
  </si>
  <si>
    <t xml:space="preserve">MEMORANDO ACOMPAÑADO CON EL INFORME DEL ESTADO DE  POLIZAS Y CONTRATOS    
</t>
  </si>
  <si>
    <t xml:space="preserve">
1</t>
  </si>
  <si>
    <t xml:space="preserve">ACTIVIDAD 3    REALIZAR  SEGUIMIENTO A LA  GESTION REALIZADA POR LOS SUPERVISORES  EN LOS TERMINOS O PLAZOS DEFINIDOS POR  LA OFICINAJURIDICA . </t>
  </si>
  <si>
    <t xml:space="preserve">INFORME DE SEGUIMIENTO A LA GESTION REALIZADA POR  LOS SUPERVISORES  </t>
  </si>
  <si>
    <t>AR-2016-GUA-037</t>
  </si>
  <si>
    <t>AR- 2018</t>
  </si>
  <si>
    <t>ACTIVIDAD 4 Realizar capacitacion a los supervisores indicando EL CUMPLIMIENTO AL MANUAL DE SUPERVISION  EN CUANTO  A LOS TERMINOS DE LAS POLIZAS  EN LOS ESTUDIOS PREVIOS, REVISION PERMANENTE A LA   la necesidad de la revision  de las polizas de los contratos que corresponden a cada centro zonal y realizar los requerimientos con ANTICIPACION  respecto a la ampliacion de polizas al operador de servicio o liquidacion del contrato al grupo juridico regional. IGUALMENTE  ENFANTIZAR  QUE   TODOS  LOS nformes Y DOCUMENTOS administrativoS, financieroS y técnicoS del contrato, DebeN REPOSAR  EN LA CARPETA DE JURIDICA A MEDIDA QUE SE  VAYA DANDO LA EJECUCION DE LOS   CONTRATO S ANTERIORES</t>
  </si>
  <si>
    <t>Acta de Reunion</t>
  </si>
  <si>
    <t>AR-2016-GUA-038</t>
  </si>
  <si>
    <t>AR- 2019</t>
  </si>
  <si>
    <r>
      <rPr>
        <b/>
        <sz val="9"/>
        <rFont val="Arial"/>
        <family val="2"/>
      </rPr>
      <t xml:space="preserve">ACTIVIDAD 5 </t>
    </r>
    <r>
      <rPr>
        <sz val="9"/>
        <rFont val="Arial"/>
        <family val="2"/>
      </rPr>
      <t xml:space="preserve">Realizar  la liquidacion del contrato  255   teniendo el lleno de los requisitos para proceder al tramite . </t>
    </r>
  </si>
  <si>
    <t>Acta de liquidacion</t>
  </si>
  <si>
    <r>
      <t xml:space="preserve">Hallazgo No. 36. Contrato 094 de 2016 ICBF-Guajira (A-D)
</t>
    </r>
    <r>
      <rPr>
        <sz val="9"/>
        <rFont val="Arial"/>
        <family val="2"/>
      </rPr>
      <t>La Regional informa que el contrato se encuentra en proceso de liquidación, pero se evidencia que la póliza en el amparo de cumplimiento, está vencida, no acorde con lo dispuesto en el artículo 2 2 1 2 3 1 12 que dispone que la garantía de cumplimiento debe tener una vigencia "hasta la liquidación del contrato," No se evidencian los respectivos informes administrativo, financiero y técnico del contrato, que debe presentar el contratista, con corte al 31 de mayo de 2016 fecha de finalización de este contrato.</t>
    </r>
  </si>
  <si>
    <t>Lo anterior por falta de seguimiento y control por parte del supervisor, lo cual puede conllevar a la no verificación de posibles incumplimientos contractuales; igualmente al tener vencida la póliza en el amparo de cumplimiento, podría correrse el riesgo de que los eventuales incumplimientos tengan que ser asumidos por el ICBF. Hallazgo con presunta incidencia disciplinaria.</t>
  </si>
  <si>
    <t xml:space="preserve"> ACTIVIDAD 1  REVISION POR PARTE DE LA OFICINA  JURIIDICA  EL ESTADO  DE LAS POLIZAS  DE LOS CONTRATOS ACTUALES, CONTRATOS   PROXIMOS A VENCER  , CONTRATOS VENCIDOS QUE  AUN NO HA INICIADO LIQUIDACION Y CONTRATOS EN LIQUIDACION  .   </t>
  </si>
  <si>
    <r>
      <rPr>
        <b/>
        <sz val="9"/>
        <rFont val="Arial"/>
        <family val="2"/>
      </rPr>
      <t xml:space="preserve">ACTIVIDAD 5 </t>
    </r>
    <r>
      <rPr>
        <sz val="9"/>
        <rFont val="Arial"/>
        <family val="2"/>
      </rPr>
      <t xml:space="preserve">Realizar  la liquidacion del contrato  094   teniendo el lleno de los requisitos para proceder al tramite . </t>
    </r>
  </si>
  <si>
    <t>AR-2016-GUA-051</t>
  </si>
  <si>
    <t>Pólizas de Cumplimiento</t>
  </si>
  <si>
    <r>
      <t xml:space="preserve">Hallazgo No. 51. Pólizas de Cumplimiento (A)
</t>
    </r>
    <r>
      <rPr>
        <sz val="9"/>
        <rFont val="Arial"/>
        <family val="2"/>
      </rPr>
      <t>Revisada la carpeta del contrato 098 de 2016 del departamento de La Guajira, se encontró que la póliza de cumplimiento No. 3006017 expedida por La Previsora S.A Compañía de Seguros el 3 de febrero de 2016, y aprobada mediante Acta de la misma fecha, tiene como plazo final el 30 de noviembre de 2016, esto pese a que a la fecha, no se evidencia acta de liquidación ni ampliación de la póliza de cumplimiento.</t>
    </r>
  </si>
  <si>
    <t>Esta situación obedece a debilidades en seguimiento y control, generando riesgo sobre los recursos del ICBF que aún permanecen en la cuenta del contrato por $529.854.</t>
  </si>
  <si>
    <r>
      <rPr>
        <b/>
        <sz val="9"/>
        <rFont val="Arial"/>
        <family val="2"/>
      </rPr>
      <t xml:space="preserve">ACTIVIDAD 5 </t>
    </r>
    <r>
      <rPr>
        <sz val="9"/>
        <rFont val="Arial"/>
        <family val="2"/>
      </rPr>
      <t xml:space="preserve">Realizar  la liquidacion del contrato  098   teniendo el lleno de los requisitos para proceder al tramite . </t>
    </r>
  </si>
  <si>
    <t>AR-2016-GUA-094</t>
  </si>
  <si>
    <t>Pago pasajes aéreos, manutención y alojamiento</t>
  </si>
  <si>
    <r>
      <t xml:space="preserve">Hallazgo No. 94. Pago de pasajes aéreos, manutención y alojamiento (A-DF)
Contrato 118 de 2016 del departamento de La Guajira 
</t>
    </r>
    <r>
      <rPr>
        <sz val="9"/>
        <rFont val="Arial"/>
        <family val="2"/>
      </rPr>
      <t>Para le ejecución del contrato, el Instituto asumió el pago de pasajes aéreos desde Bogotá a Valledupar para el traslado de personal adscrito al contratista por $3.167.720, los cuales se imputaron a gastos operativos, como se detalla a continuación: (Ver Tabla No. 118)
Estos pagos se consideran no procedentes dadas las condiciones pactadas en el contrato y las características contempladas en el manual y en la propuesta del operador. Así mismo, pese a los criterios mencionados, el ICBF asumió gastos por concepto de alojamiento, manutención y transporte de menajes entre Bogotá y Valledupar por valor de $10.783.160, como se detalla a continuación: (Ver Tabla No. 119)</t>
    </r>
  </si>
  <si>
    <t>Este ente de control considera que las situaciones descritas se presentaron por debilidades en la supervisión del Contrato 118 de 2016, lo cual constituye un detrimento fiscal por valor de $13.950.880. Hallazgo fiscal con presunta incidencia disciplinaria.</t>
  </si>
  <si>
    <t>1.Fortalecimiento a la supervision financiera con respecto a los informes presentados por las Entidades Administradoras de servicios.</t>
  </si>
  <si>
    <t xml:space="preserve">ACTIVIDAD 1 Realizar reunion con la entidad contratista para determinar   causas del hallazgo  encontrado y  confirmar  la   la suma  a devolver por $13.950.880, identificados como gastos no procedentes </t>
  </si>
  <si>
    <t>Acta de reunion</t>
  </si>
  <si>
    <r>
      <rPr>
        <b/>
        <sz val="9"/>
        <rFont val="Arial"/>
        <family val="2"/>
      </rPr>
      <t>ACTIVIDAD 2</t>
    </r>
    <r>
      <rPr>
        <sz val="9"/>
        <rFont val="Arial"/>
        <family val="2"/>
      </rPr>
      <t xml:space="preserve"> verificacion del reintegro del valor $13.950.880, identificado como gastos no procedentes, por parte de la entidad administradora del servicio</t>
    </r>
  </si>
  <si>
    <t>Comprobante de Consignacion</t>
  </si>
  <si>
    <t xml:space="preserve">ACTIVIDAD 3 Enviar al grupo juridico los documentos pertinentes para el proceso de liquidacion DEL CONTRATO 118 DE 2016 </t>
  </si>
  <si>
    <t>Acta de Liquidacion</t>
  </si>
  <si>
    <t>AR-2016-GUA-095</t>
  </si>
  <si>
    <t>Supervisión Técnica</t>
  </si>
  <si>
    <t xml:space="preserve">ACTIVIDAD  4Revision detallada de los informes financieros presentados por las entidades administradoras del servicio al supervisor de contratos  </t>
  </si>
  <si>
    <t xml:space="preserve">Acta de entrega de informe financiero DETALLADO  POR ITEM  </t>
  </si>
  <si>
    <t>AR-2016-HUI-18</t>
  </si>
  <si>
    <t>HUILA</t>
  </si>
  <si>
    <t>Plan de Gestión Ambiental</t>
  </si>
  <si>
    <r>
      <rPr>
        <b/>
        <sz val="9"/>
        <rFont val="Arial"/>
        <family val="2"/>
      </rPr>
      <t xml:space="preserve">Hallazgo No. 18. Plan de Gestión Ambiental (A)
</t>
    </r>
    <r>
      <rPr>
        <sz val="9"/>
        <rFont val="Arial"/>
        <family val="2"/>
      </rPr>
      <t>El ICBF Regional Huila, implementó el Plan de Gestión Ambiental en el 2014, el cual establece las actividades inherentes a la preservación del medio ambiente, sin embargo no se encuentra debidamente actualizado acorde con las actividades registradas en el cronograma mensual de ejecución del año 2016.</t>
    </r>
  </si>
  <si>
    <t xml:space="preserve">Lo anterior, por falta de ajustes a las actividades programadas en el Plan de Gestión Ambiental para la vigencia, por parte de la coordinación del grupo administrativo, situación que no permite realizar una efectiva evaluación de la mitigación de los riegos ambientales. </t>
  </si>
  <si>
    <t>Garantizar la concordancia de las actividades programadas en el cronograma de gestion ambiental anual  frente al plan de gestion ambiental vigente formulado por el ICBF.</t>
  </si>
  <si>
    <t>Verificar que las actividades programadas en el cronograma del año 2017 sean consistentes con el plan de gestión ambiental vigente y realizar los ajustes en los casos que se requiera.</t>
  </si>
  <si>
    <t>AR-2016-HUI-24</t>
  </si>
  <si>
    <t>Indicadores</t>
  </si>
  <si>
    <r>
      <rPr>
        <b/>
        <sz val="9"/>
        <rFont val="Arial"/>
        <family val="2"/>
      </rPr>
      <t xml:space="preserve">Hallazgo No. 24. Indicadores (A) - primera parte </t>
    </r>
    <r>
      <rPr>
        <sz val="9"/>
        <rFont val="Arial"/>
        <family val="2"/>
      </rPr>
      <t xml:space="preserve">
En la estructuración de los indicadores definidos en el tablero de control se presentan las siguientes inconsistencias:
El tablero de control consolidado de la Regional Huila, para el indicador PA10, determina 1348 visitas de supervisión con periodicidad mensual, en la modalidad de primera infancia, la cual difiere de la meta programada en el nivel central que 
El tablero de control de indicadores consolidado en el 2016, no refleja la tendencia  creciente del indicador según lo establecido en la hoja de vida ya que no se acumula el total de visitas realizadas mes a mes, como tampoco se tiene como referente la meta establecida por la regional de 1.348 visitas de supervisión, por lo cual los avances no reflejan el resultado real del indicador.
</t>
    </r>
  </si>
  <si>
    <t>Lo anterior, por debilidades de control y seguimiento a la aplicación y actualización de los diferentes indicadores en las fechas de corte, por parte del ICBF Regional Huila, y falta de oportunidad en el registro en el sistema de información Cuéntame por parte de las entidades administradoras del servicio, lo que conlleva a que no se disponga de información confiable que permita la formulación de acciones preventivas o correctivas afectando la toma de decisiones.</t>
  </si>
  <si>
    <t>Atender las Directrices dadas por la Dirección de Primera Infancia respecto a la actualización de los indicadores  de Gestión Institucional .</t>
  </si>
  <si>
    <t>Aplicar los ajustes a los indicadores de Primera Infancia según corresponda.</t>
  </si>
  <si>
    <t xml:space="preserve">Informe de Ajustes </t>
  </si>
  <si>
    <r>
      <rPr>
        <b/>
        <sz val="9"/>
        <rFont val="Arial"/>
        <family val="2"/>
      </rPr>
      <t>Hallazgo No. 24. Indicadores (A) - Segunda parte</t>
    </r>
    <r>
      <rPr>
        <sz val="9"/>
        <rFont val="Arial"/>
        <family val="2"/>
      </rPr>
      <t xml:space="preserve">
El tablero de control de indicadores a diciembre de 2016, registra 2.171 visitas de supervisión realizadas en el programa de primera infancia, lo cual difiere con lo reportado en el cuadro de consolidación de visitas ejecutadas en el 2016, que indica 1.797 visitas y además, no registra visitas de supervisión en los meses de enero, febrero, marzo y mayo 2016, que permita realizar seguimiento y control oportuno a la prestación de los servicios.
Existen indicadores que no reportan resultados en el tablero de control de la regional, así:
El código de indicador M1 -PM1 -06, con periodicidad trimestral, no establece resultado de indicador en el primer trimestre de 2016.
• El código de indicador M2-PM1-01, con periodicidad mensual, no establece resultado de indicador en los tres primeros meses de 2016.
• El código de indicador M2-PM1-02, con periodicidad mensual, no reporta resultado del indicador en los cinco primeros meses de 2016.
• El código de indicador PA22, con periodicidad trimestralmente y en la hoja de vida del indicador el rango de valoración es a partir de junio quedando el primer semestre sin verificación ni cumplimiento de metas.
El indicador M1-PM1-05 que determina el porcentaje de niños y niñas que durante la atención alcanzan tres de las realizaciones  condiciones y estados que se materializan en la vida de un niño y hacen posible el desarrollo integral) en el marco de la estrategia de Cero a Siempre, con una meta establecida del 100%, y una periodicidad trimestral para su cumplimiento y medición, no fue aplicado en el primer trimestre, y aunque establecen una tendencia creciente en el segundo y tercer trimestre, registra un rango crítico con un resultado del 45% y 48 %, incumpliendo con la meta.
El indicador PA01 establece el número de niños y niñas atendidos en el marco de la atención integral (primera infancia), con una meta de 25.717, los resultados obtenidos de enero a noviembre de 2016, promedian entre 25201 y 25.246, incumpliendo la meta establecida y el avance y el rango de valoración aplicado no  es acorde con la hoja de vida del indicador.
Los indicadores PA-26, que mide el porcentaje de mujeres en período de gestación y madres en período de lactancia con bajo peso, atendidas mediante la modalidad de recuperación nutricional con énfasis en los primeros 1.000 días que mejoran su estado nutricional y PA-27 que evalúa el porcentaje de niños y niñas que fueron atendidos en las modalidades de la estrategia de recuperación nutricional y mejoraron su estado nutricional, según el tablero de control tiene un período de medición trimestral, y a septiembre reflejan un cumplimiento del 68.6% con rango adecuado y 64% con rango en riesgo, es decir con metas inferiores a las establecidas del 70% y 80% respectivamente; así mismo en los meses de junio y diciembre no reportan resultado.
El indicador P32 que evalúa el porcentaje de niños, niñas y adolescentes con situación legal dentro de los cuatro (4) meses definidos por la ley, con una meta establecida de cumplimiento del 100%, con periodicidad mensual para su cumplimiento y medición, presenta en los meses de marzo y mayo de 2016 un rango crítico con un resultado del 90% y 94% respectivamente, incumpliendo la meta.</t>
    </r>
  </si>
  <si>
    <t>Propender por el resultado optimo de los indicadores, tomando las medidas que correspondan para el mejoramiento de la Gestión Institucional.</t>
  </si>
  <si>
    <t xml:space="preserve">Efectuar seguimiento y análisis de causa al resultado de los Indicadores en rango Crítico y En Riesgo, por parte de los dueños de proceso, verificando la coherencia de los mismos con la meta y tendencia programada por el Nivel central, realizando los ajustes pertinentes. </t>
  </si>
  <si>
    <t>AR-2016-HUI-51</t>
  </si>
  <si>
    <r>
      <rPr>
        <b/>
        <sz val="9"/>
        <rFont val="Arial"/>
        <family val="2"/>
      </rPr>
      <t xml:space="preserve">Hallazgo No. 51. Pólizas de Cumplimiento (A)
</t>
    </r>
    <r>
      <rPr>
        <sz val="9"/>
        <rFont val="Arial"/>
        <family val="2"/>
      </rPr>
      <t>El contrato de aportes No.156 suscrito el 25-01-2016, por $1.899.375.975, el cual presenta acta de Inicio para su ejecución calendada el 25 de enero de 2016, las pólizas que garantizan el cumplimiento de las obligaciones pactadas fueron aprobadas el 26 de enero de 2016; lo anterior se ocasiona por falta de oportunidad por parte de la entidad para realizar dicho procedimiento, el cual es requisito para dar inicio a su ejecución.</t>
    </r>
  </si>
  <si>
    <t>Lo anterior se presenta por debilidades de control y supervisión, lo cual ocasiona riesgos para la entidad en el evento de una reclamación como asumir los perjuicios, derivados de una posible prestación deficiente del servicio contratado, que puede conllevar a que de presentarse un siniestro no exista un amparo de seguro que garantice la salvaguarda de los recursos públicos.</t>
  </si>
  <si>
    <t>Fortalecer el control en el proceso de legalizacion del contrato de conformidad con las directrices dadas al supervisor por parte del Grupo Jurídico.</t>
  </si>
  <si>
    <t xml:space="preserve">Efectuar Get de socialización de los procedimientos de contratación con enfasis en los memorandos que debe aportar el grupo jurídico a los Supervisores de contrato previo al acta de inicio. </t>
  </si>
  <si>
    <t>AR-2016-HUI-57</t>
  </si>
  <si>
    <t>Reintegro recursos no ejecutados</t>
  </si>
  <si>
    <r>
      <rPr>
        <b/>
        <sz val="9"/>
        <rFont val="Arial"/>
        <family val="2"/>
      </rPr>
      <t xml:space="preserve">Hallazgo No. 57. Reintegro recursos no ejecutados (A-D-F)
</t>
    </r>
    <r>
      <rPr>
        <sz val="9"/>
        <rFont val="Arial"/>
        <family val="2"/>
      </rPr>
      <t xml:space="preserve">En ejecución del contrato de aporte No. 172, suscrito el 25 de enero de 2016, por $279.709.465, cuyo objeto es atender a la primera infancia en el marco de la estrategia "De Cero a Siempre", especialmente a los niños y niñas menores de cinco (5 años) de familias en situación de vulnerabilidad, la supervisión del contrato estableció un saldo a favor del ICBF Regional Huila, por recursos no ejecutados, por $3.902.000, situación que quedó reflejada en el informe de supervisión de fecha 05 de diciembre de 2016, sin que el contratista efectuara el reintegro. </t>
    </r>
  </si>
  <si>
    <t xml:space="preserve">Debido a deficiencias de comunicación entre el supervisor, el área jurídica y financiera, que permitieron los pagos sin que se realizara el respectivo descuento, que conllevó a la no reasignación de los recursos por parte del ICBF para materializar los fines esenciales del Estado, mediante la política pública de primera infancia, configurándose un detrimento patrimonial por $3.902,000. </t>
  </si>
  <si>
    <t xml:space="preserve">El supervisor de contrato realizara con el equipo de Apoyo revisión de los informes de supervisión para evidenciar a tiempo inconsistencias y tomar los correctivos respectivos en el componente financiero.  </t>
  </si>
  <si>
    <t xml:space="preserve">Revisar y analizar trimestralmente los saldos por inejecucion de los contratos de las modalidades de Primera Infancia no reintegrados, solicitar su reintegro y tramitar la consignacion para registro contable.   </t>
  </si>
  <si>
    <t>AR-2016-HUI-58</t>
  </si>
  <si>
    <t>Cumplimiento obligaciones</t>
  </si>
  <si>
    <r>
      <t xml:space="preserve">Hallazgo No. 58. Cumplimiento Obligaciones (A)
En el Contrato de Aporte No. 229 suscrito el 25-01-2016, por $715.836.985, se realizaron pagos según comprobantes No.37120516 del 24-02-2016 por $196.012.431, No. 60803416 del 16-03-2016 por $148.759.480, No. 125658216 del 18-05-2016 por $146.970.453 y 187670916 del 14-07-2016' por $148.786.963, sin el debido cumplimiento de la entrega de los soportes preceptuados en los Numerales 2.1.2, 2.1.1.3, 2.3.5 y 2.6.2 del referido contrato, aspectos que fueron advertidos por parte de la supervisión solo hasta el mes de julio de 2016, seis meses después de iniciado el contrato, como se evidencia en los oficios Nos. 41- 10200-S-2016-328237-4105 del 7 de julio de 2016, oficio No. 41-10200-S-2016- 436360-4105 del 01 septiembre de 2016 y oficio No. 41-10200-S-2016-517773- 4105 del 7 de octubre de 2016, remitidos a la representante legal del Hogar Comunitario de Bienestar-HCB.
En el Contrato de Aporte No. 172, suscrito el 25-01-2016 por $279.709.465, se realizaron pagos según comprobantes No. 36990316 del 24-02-2016 por $79.763.515, No. 61617416 del 16-03-2016 por $57.144.900 y No. 12779911 del 19-05-2016 por $57.144.900 y No. 186906116 del 13-07-2016 por $57.162.300, sin el debido cumplimiento de la entrega de los soportes preceptuados en los numerales 2.6.2, 2.6.3 y 2.6.6 del contrato, aspectos que fueron advertidos por parte de la supervisión solo hasta el mes de julio de 2016, es decir seis meses después de iniciado el contrato, como se evidencia en el oficio No. 41-10100-S- 2016-341254-4105 del 14 de julio de 2016, remitidos a la representante legal del Hogar Comunitario de Bienestar-HCB. 
En los Contratos de aportes Nos. 469, 519, 435, 567 de 2016, en el primer desembolso no se anexan los soportes exigidos tales como, la relación de las madres comunitarias contratadas, dotación de materiales culturales, presupuesto inicial, entre otros, que permitan verificar el cumplimiento de las actividades programadas.
En el contrato de aporte No. 369 de 2014, no presenta los documentos soportes que se debían entregar para que se efectuaran los desembolsos pactados, tales como copia de las hojas de vida y cronograma de actividades en el primer desembolso, así como los listados de asistencia y de las visitas realizadas en el período, para el pago del tercero, cuarto, quinto y sexto desembolso.
Los comprobantes de contabilidad de causación de cuentas por pagar No.753609, 754070, 754200, 754216, 754348, 754378, 754425, 754454, 754490, 754517, 754529, 754540, 754546, 754552, 754559, 754547, 754595, 754616, 754629, 754643, 754657, 754648 y 754741 de diciembre de 2016, carecen de los siguientes soportes exigidos en la cláusula sexta de los contratos de aporte: Informe mensual prestación servicio, certificado de cupos contratados, informe mensual ingresos y gastos y certificado de pago a proveedores.
</t>
    </r>
    <r>
      <rPr>
        <b/>
        <sz val="9"/>
        <rFont val="Arial"/>
        <family val="2"/>
      </rPr>
      <t xml:space="preserve">
</t>
    </r>
  </si>
  <si>
    <t>Lo anterior, se origina por deficiencias de seguimiento y control por parte de la supervisión y el área financiera y a prácticas inadecuadas de la entidad, que conlleva a que se realicen desembolsos sin los soportes requeridos que evidencien el cumplimiento de las obligaciones pactadas.</t>
  </si>
  <si>
    <t>Dar cumplimiento a lo establecido en la minuta del contrato y la guía para el ejercicio de supervisión e interventoría de contratos suscritos con el ICBF de acuerdo a procedimientos y normatividad vigente.</t>
  </si>
  <si>
    <t xml:space="preserve">Revisar la documentación entregada por las EAS para garantizar que los documentos soporte para el pago estén completos. </t>
  </si>
  <si>
    <t>AR-2016-HUI-59</t>
  </si>
  <si>
    <t>Talento Humano Contrato de aporte</t>
  </si>
  <si>
    <r>
      <t xml:space="preserve">Hallazgo No. 59. Talento Humano contrato de aporte (A)
</t>
    </r>
    <r>
      <rPr>
        <sz val="9"/>
        <rFont val="Arial"/>
        <family val="2"/>
      </rPr>
      <t>Contrato de aporte No. 369 de 2014, cláusula sexta, numeral 2.7.10  El contratista presenta con la propuesta, las hojas de vida del equipo de talento humano a contratar; sin embargo, cruzada la información de las hojas de vida con los pagos de nómina y la relación de honorarios del personal contratado por la Entidad Administradora del Servicio, el personal no corresponde en su totalidad con el presentado inicialmente en las hojas de vida y que certifican trabajar con dicha EAS, como es el caso de los terceros con documentos de identidad No.12.131.XXX, 36.066.XXX, 1.075.254.XXX, 7.717.XXX, 28.565.XXX, 5.827.XXX, 65.753.XXX, 46.374.XXX, 7.692.XXX, 26.433.XXX, 1.083.839.XXX, 1.075.229.XXX, 36.314.XXX, 33.750.XXX y 1.075.249.XXX.</t>
    </r>
  </si>
  <si>
    <t>Por deficiencias de control y seguimiento por parte de la supervisión en la revisión de las hojas de vida presentadas y el personal relacionado en la nómina, que conlleva a que se contrate personal que no reúne los perfiles requeridos.</t>
  </si>
  <si>
    <r>
      <t xml:space="preserve"> </t>
    </r>
    <r>
      <rPr>
        <sz val="9"/>
        <rFont val="Arial"/>
        <family val="2"/>
      </rPr>
      <t>Asegurar que los integrantes del comité técnico operativo conozcan y cumplan con las funciones encomendadas frente al analisis del personal contratado por las EAS, garantizando que reuna los perfiles requeridos de acuerdo a la modalidad de atención.</t>
    </r>
  </si>
  <si>
    <t>Efectuar  revision de las hojas de  vida  y demas requisitos relacionados  con el talento humano en comités técnico operativos.</t>
  </si>
  <si>
    <t>AR-2016-HUI-60</t>
  </si>
  <si>
    <t>Aportes del cooperante</t>
  </si>
  <si>
    <r>
      <rPr>
        <b/>
        <sz val="9"/>
        <rFont val="Arial"/>
        <family val="2"/>
      </rPr>
      <t xml:space="preserve">Hallazgo No. 60. Aportes del cooperante (A)
</t>
    </r>
    <r>
      <rPr>
        <sz val="9"/>
        <rFont val="Arial"/>
        <family val="2"/>
      </rPr>
      <t>Contrato de Aporte No. 210 de 2016, celebrado entre ICBF y la Fundación identificada con Nit. 900285XXX-X, por $1.049.179.110,  
El aporte de la entidad administradora del servicio EAS, consistía en entregar cámaras o mecanismos de video para la unidad aplicativa, y lo que efectivamente se recibió fueron elementos didácticos y capacitaciones al talento humano, sin que exista un documento que soporte dicha modificación.</t>
    </r>
  </si>
  <si>
    <t>Lo anterior, por deficiencias de seguimiento y control por parte de la supervisión al no requerir al contratista la entrega de los elementos descritos en el contrato, lo que conlleva a que no se materialicen las necesidades requeridas por los usuarios a quienes se les debe prestar el servicio.</t>
  </si>
  <si>
    <t xml:space="preserve">Exigir a las EAS dar cumplimiento a lo establecido en la minuta del contrato y la guía para el ejercicio de supervisión e interventoría de contratos suscritos con el ICBF. </t>
  </si>
  <si>
    <t xml:space="preserve">Implementar la guía de supervisión de contratos y convenios suscritos por el ICBF, con enfasis en la legalización de cuentas, en el cumplimiento de las obligaciones contractuales respecto al aporte. </t>
  </si>
  <si>
    <t>AR-2016-HUI-61</t>
  </si>
  <si>
    <t>Soportes documentales en adición contratos</t>
  </si>
  <si>
    <r>
      <t xml:space="preserve">Hallazgo No. 61. Soportes documentales en adición contratos (A-D)
</t>
    </r>
    <r>
      <rPr>
        <sz val="9"/>
        <rFont val="Arial"/>
        <family val="2"/>
      </rPr>
      <t xml:space="preserve">El ICBF Regional Huila celebró los contratos de aporte No. 433, 414, 422, 521, 472, 430 y 424 de 2016. El día 27 de diciembre de 2016 el ICBF realizó adiciones a los contratos mencionados para la reposición de dotación de las unidades de servicio de HCB Tradicionales y FAMI.
En ejecución de las adiciones el 31/12/2016 se constituyeron cuentas por pagar mediante las obligaciones presupuestales No. 788116 por $5.314.284; 799016 por $5.067.108 y $17.400; 779716 por $7.168.104; 778716 por $19.156.140; 780416 por $18.291.024; 778616 por $3.707.640 y 780216 por $10.010.628, sin que el contratista hubiera cumplido con el objeto contractual de las adiciones, las cuales fueron pagadas el 31/01/2017, sin embargo en las cuentas por pagar ni en las carpetas de los contratos se anexan los documentos requeridos para la entrega de los aportes del ICBF tales como: listado de los bienes a adquirir para las unidades validado por el supervisor, copia de tres cotizaciones, informe de ejecución financiera, y facturas de las compras realizadas, por tanto se constituyeron cuentas por pagar con la certificación emitida por el supervisor y la factura global emitida por el operador sin haber recibido los elementos, toda vez que estos fueron adquiridos en los meses de febrero y marzo de 2017.
</t>
    </r>
    <r>
      <rPr>
        <b/>
        <sz val="9"/>
        <rFont val="Arial"/>
        <family val="2"/>
      </rPr>
      <t xml:space="preserve">
</t>
    </r>
  </si>
  <si>
    <t xml:space="preserve">Lo anterior, debido a deficiencias de supervisión y del área financiera que hace que se realicen pagos sin que estén recibidos los elementos, situación que genera riesgos en la ejecución de los recursos. Hallazgo con presunta incidencia disciplinaria.
</t>
  </si>
  <si>
    <t>Fortalecer el control en el proceso de legalizacion de cuentas y de documentos requeridos para la entrega de los aportes del ICBF.</t>
  </si>
  <si>
    <t>Realizar jornadas de socialización y análisis para la revisión financiera, frente a la verificación de requisitos y soportes para el desembolso de recursos de  reposición de dotacion.</t>
  </si>
  <si>
    <t xml:space="preserve">Realizar seguimiento por parte del supervisor a la ejecución de los contratos a través  de los soportes presentados para la legalización de los mismos, principalmente en los diferentes rubros del gasto. </t>
  </si>
  <si>
    <t>AR-2016-HUI-63</t>
  </si>
  <si>
    <t>Supervisión Financiera</t>
  </si>
  <si>
    <r>
      <t xml:space="preserve">Hallazgo No. 63. Devolución recursos convenio interadministrativo (A-D-F)
</t>
    </r>
    <r>
      <rPr>
        <sz val="9"/>
        <rFont val="Arial"/>
        <family val="2"/>
      </rPr>
      <t xml:space="preserve">En ejecución del convenio Interadministrativo 154 de 2016, se registró la obligación presupuestal 778516 del 31/12/2016 y orden de pago 22982617 del 31/01/2017 por $39.780.000, la cual fue cancelada el 07/02/2017, sin que se hubiese prestado el servicio, teniendo en cuenta que el plazo de ejecución se fijó desde la suscripción del acta de inicio firmada el 22 de diciembre de 2016, sin superar el 31 de diciembre de 2016, situación que hacía imposible el cumplimiento del objeto contractual en seis (6) días, al tratarse de la profesionalización de 221 madres comunitarias.
El no cumplimiento del objeto contractual se evidencia en comunicación 2.5. CE- 0039 del 23/03/2017 firmada por el Jefe de la Oficina Asesora Jurídica de la Universidad Surcolombiana, donde indicó que no se logró consolidar el objeto por los factores externos (Ministerio de Educación), los factores internos (modelo de liquidación de matrícula e ingreso), además de las condiciones académicas y socio-económicas particulares de las beneficiarias del convenio (madres comunitarias).
Dentro de la cuenta por pagar obra "Certificación Pago Contratos Prestación De Servicios Y Programas Diferentes A Honorarios Y Viáticos" de fecha 30-12-2016, suscrita por la supervisora en la que se expresa: "En mi calidad de supervisor(E) o interventor del documento relacionado a continuación certifico para efectos del pago que el proveedor o contratista ha cumplido con el objeto y obligaciones consignadas en el documento contractual, ha acreditado y apodado el pago de los aportes a la seguridad social integral, para fiscales y CREE en los montos y plazos establecidos verificando el cumplimiento conforme a lo dispuesto en el artículo 50 de la ley 789 de 2002. En razón a ello autorizo el pago conforme al siguiente detalle:...".
</t>
    </r>
  </si>
  <si>
    <t xml:space="preserve">Lo anterior, obedece a la falta de planeación y deficiencias en la supervisión lo que ocasiona la transferencia de recursos sin el cumplimiento del objeto del contrato, sin que después de cuatro meses de realizado el esembolso se haya efectuado la liquidación y la devolución de los recursos con sus respectivos rendimientos.
</t>
  </si>
  <si>
    <t xml:space="preserve">Fortalecer la planeación, el seguimiento técnico, administrativo y financiero de los convenios de formación a Agentes Educativos, dando cumplimiento a procedimientos y normas vigentes.  </t>
  </si>
  <si>
    <t xml:space="preserve">Realizar informe del cumplimiento del convenio Interadministrativo 154 de 2016 producto del hallazgo. </t>
  </si>
  <si>
    <t>Efectuar seguimiento al cumplimiento de los convenios que amparen procesos de formación dirigida a agentes educativos de modalidades de atención a la Primera Infancia.</t>
  </si>
  <si>
    <t>Informe de Seguimiento</t>
  </si>
  <si>
    <t>AR-2016-HUI-99</t>
  </si>
  <si>
    <t>Certificación de Pagos según cupos</t>
  </si>
  <si>
    <r>
      <t xml:space="preserve">Hallazgo No. 99. Certificación de pagos según cupos (A)
</t>
    </r>
    <r>
      <rPr>
        <sz val="9"/>
        <rFont val="Arial"/>
        <family val="2"/>
      </rPr>
      <t>En los contratos de prestación de servicios Nos. 277, 278, 279, 552, 554, y 403 de 2016, las certificaciones consolidadas de los cupos utilizados y no utilizados expedidas por los supervisores para efectos de autorizar los pagos, difieren de las certificaciones expedidas por los Centros Zonales, que soportan las certificaciones consolidadas, por cuanto ceden cupos de un Centro Zonal a otro, y no son aclarados ni justificados.</t>
    </r>
  </si>
  <si>
    <t>Lo anterior, por deficiencias de control y seguimiento por parte del supervisor, del área técnica y financiera en la elaboración y revisión de los certificados de pagos y sus respectivos soportes y falta de claridad en los registros establecidos en los certificados, lo que podrían generar que la entidad realice pagos de servicios no prestados.</t>
  </si>
  <si>
    <t xml:space="preserve">Dar cumplimiento a lo establecido en la minuta del contrato y la guía para el ejercicio de supervisión e interventoría de contratos suscritos con el ICBF. </t>
  </si>
  <si>
    <t>Certificar la utilización de cupos para pago con soporte de informe expedido por las coordinadoras de centro zonal.</t>
  </si>
  <si>
    <t>Certificación e Informe</t>
  </si>
  <si>
    <t>AR-2016-HUI-109</t>
  </si>
  <si>
    <r>
      <t xml:space="preserve">Hallazgo No. 109. Plan de Acción (A)
</t>
    </r>
    <r>
      <rPr>
        <sz val="9"/>
        <rFont val="Arial"/>
        <family val="2"/>
      </rPr>
      <t>Las actividades registradas en el plan de acción vigencia 2016, relacionadas con el proyecto para desarrollar Acciones de Promoción y Prevención en el Marco dela Política de Seguridad Alimentaria y Nutrición en el Territorio Nacional, presentan las siguientes inconsistencias:
La acción de definir necesidades de capacitación a operadores y coordinar su ejecución con la Dirección de Nutrición, estaban programadas a partir del 4 de marzo de 2016 hasta el 30 de noviembre de 2016, y solo se ejecutó al finalizar el período, tal como se evidencia en el control de asistencia de la capacitación denominada Sistema de Seguimiento Nutricional los días 09, 10, 11 de noviembre
de 2016, quedando ocho meses sin capacitar a los operadores.
Respecto a la actividad de realizar bimestralmente la capacitación a los operadores para fortalecer su capacidad técnica, en la vigencia 2016, solo se realizó una reunión con fecha 09-02-2016, convocada por el grupo de asistencia técnica Regional Huila — CZ Pitalito — CZ La Gaitana, cuando se tenía establecido seis (6) reuniones, es decir una bimestral.
La acción de realizar retroalimentación mensual de los resultados del indicador a los centros zonales y/o operadores para que se establezcan acciones de mejoramiento, en la vigencia 2016, solo se realizó una retroalimentación según acta del 01-11-2016, convocada por ICBF Regional Huila — CZ Pitalito — CZ La Gaitana, cuando se tenía establecido doce (12) retroalimentaciones en la vigencia.
Respecto de la actividad de socializar trimestralmente los resultados con los operadores para determinar la efectividad de las acciones desarrolladas, el operador directamente realiza esta actividad mensualmente sin la socialización del ICBF Regional.</t>
    </r>
    <r>
      <rPr>
        <b/>
        <sz val="9"/>
        <rFont val="Arial"/>
        <family val="2"/>
      </rPr>
      <t xml:space="preserve">
</t>
    </r>
  </si>
  <si>
    <t>Lo anterior, por debilidades de control y seguimiento por parte del área técnica, situación que afecta el cumplimiento de las actividades registradas en el plan de acción y la gestión y resultados de la entidad.</t>
  </si>
  <si>
    <t xml:space="preserve">Establer en una ruta especifica la ubicacion de los soportes que den cuenta del cumplimiento de las actividades del plan de accion en cada area de la Regional. </t>
  </si>
  <si>
    <t>Revisar la ubicación de los soportes de ejecucion de las actividades del plan de accion  para hacer seguimiento al cumplimiento de las mismas.</t>
  </si>
  <si>
    <t>Informe de verificacion</t>
  </si>
  <si>
    <t>AR-2016-HUI-110</t>
  </si>
  <si>
    <t>Actas de asistencia técnica</t>
  </si>
  <si>
    <r>
      <t xml:space="preserve">Hallazgo No. 110. Actas de asistencia técnica (A)
</t>
    </r>
    <r>
      <rPr>
        <sz val="9"/>
        <rFont val="Arial"/>
        <family val="2"/>
      </rPr>
      <t>En los compromisos establecidos en los numerales 2 y 3 de las actas No. 3, 4 y 5 de 2016, del Comité del Grupo de Asistencia Técnica del Proceso de Gestión para la Atención a la Primera Infancia, no se evidencian soportes donde se hayan ejecutado las tareas; en las actas 01, 9, 10, 12D, 12E, 16, 16A, 16B, 16C, 18A, 18B, 26B, 27, 28, 31A, 33A, 33b, 33C, 38, 37, 42,44, 51, 53a, 62, 62A, 72, 84, 91, 102, 108, 123 y 131, en donde se establecen compromisos/tareas, con sus responsables y fechas a ejecutar, pero no se evidencian los soportes de cumplimiento de las actividades o compromisos registrados en las actas posteriores.</t>
    </r>
  </si>
  <si>
    <t xml:space="preserve">Lo anterior por falta de control, seguimiento por parte del coordinador del grupo de asistencia técnica, que conlleva a que no se garantice el mejoramiento de los procesos misionales de la entidad.
</t>
  </si>
  <si>
    <t>Realizar seguimiento a los compromisos establecidos en los comites anteriores.</t>
  </si>
  <si>
    <t>Verificar que las actas de asistencia tecnica contengan  los soportes de cumplimiento de los compromisos adquiridos.</t>
  </si>
  <si>
    <t>AR-2016-HUI-127</t>
  </si>
  <si>
    <t>Reconocimiento de obligaciones</t>
  </si>
  <si>
    <r>
      <t xml:space="preserve">Hallazgo No. 127. Reconocimiento de obligaciones (A)
</t>
    </r>
    <r>
      <rPr>
        <sz val="9"/>
        <color indexed="8"/>
        <rFont val="Arial"/>
        <family val="2"/>
      </rPr>
      <t xml:space="preserve">A 31 de diciembre de 2016 la Subcuenta 246002 —Créditos Judiciales —Sentencias, se encuentra subestimada en $77.354.786, con efecto en la Subcuenta 580812- Otros gastos ordinarios- Sentencias y por cierre de las cuentas de resultados, se sobreestima el patrimonio, debido a que no se realiza provisión para contingencia oportunamente ni se efectúa el registro contable de la cuenta por pagar al tercero identificado con NIT 813006285 a pesar de que en fallo de segunda instancia del 18 de octubre de 2016 proferido por el Tribunal Administrativo de Descongestión con sede en Bogotá, se "CONDENA al Instituto Colombiano De Bienestar Familiar, ICBF, a reconocer y pagar a la demandante Cooperativa De Trabajo Asociado Unidos En Salud "UNISALUD, por concepto de parafiscales de los meses de marzo, abril, mayo, junio, julio, agosto y septiembre de 2006, por la suma de $48.426.807, con los intereses moratorios". Es así como el ICBF para dar cumplimiento a la sentencia judicial reconoce y ordena el pago por $77.354.786 mediante Resolución 1066 del 24 de febrero de 2017. Lo anterior conlleva a que no se refleje contablemente de manera oportuna la realidad jurídica y económica de las decisiones judiciales.
</t>
    </r>
  </si>
  <si>
    <t>Reportar oportunamente al Grupo Financiero las Sentencias Condenatorias de Primera y Segunda Instancia con el fin de que se registre la Provision Contable en las cuentas respectivas.</t>
  </si>
  <si>
    <t>Envíar oportunamente al Grupo financiero  toda la información y documentación soporte de las sentencias condenatorias de primera y segunda instancia.</t>
  </si>
  <si>
    <t>Realizar la conciliación entre las áreas, verificando el informe Financiero de Procesos Judiciales de la Regional presentado por el Grupo Jurídico  y las partidas contables registradas en el sistema de información financiera, diligenciando el Formato F2.P31GF Conciliación Interáreas, garanticen la oportuna y correcta provisión de la contingencia y su registro contable.</t>
  </si>
  <si>
    <t>Conciliación Interáreas</t>
  </si>
  <si>
    <t>AR-2016-HUI-129</t>
  </si>
  <si>
    <t>Rendimientos Financieros Contratos de aporte</t>
  </si>
  <si>
    <r>
      <t xml:space="preserve">Hallazgo No. 129. Rendimientos financieros contratos de aporte (A-BA) 
</t>
    </r>
    <r>
      <rPr>
        <sz val="9"/>
        <color indexed="8"/>
        <rFont val="Arial"/>
        <family val="2"/>
      </rPr>
      <t>Durante la vigencia 2016 se generaron rendimientos financieros por $7.373.539 en la cuenta de ahorros 380-866XX-X del Banco de Occidente, en la cual se manejaron los recursos financieros del contrato de aporte 152/2016, celebrado entre el ICBF Regional Huila y la Caja de Compensación Familiar del Huila, rendimientos que fueron evidenciados en los extractos bancarios; sin embargo, solamente fueron reintegrados al ICBF $5.485.409, según comprobantes de contabilidad 306317 del 30/06/2016 y 494401 del 27/09/2016, quedando pendiente un saldo por $1.888.130 los cuales fueron reintegrados el 19/04/2017. Así mismo se generaron rendimientos financieros por $1.449.608 en la cuenta de ahorros 380-873XX-X, del Banco de Occidente, en la cual se administraron los recursos financieros del contrato de aporte 304/2016, rendimientos que fueron reintegrados a la Dirección del Tesoro de la Nación; sin embargo, no se realizaron los registros contables en la vigencia 2016.</t>
    </r>
  </si>
  <si>
    <t xml:space="preserve">Lo anterior debido a la falta de seguimiento y control y a deficiencias de comunicación entre el supervisor y la tesorería regional, lo que hace que se generen partidas por depurar en el Ministerio de Hacienda y se subestime la cuenta 480522 Otros Ingresos — Financieros - Intereses Sobre depósitos en Instituciones Financieras (por cierre de las cuentas de resultado, se subestima el patrimonio) y la cuenta 111006 - Depósitos en Instituciones financieras - Cuenta de ahorro en cuantía de $1.449.608.
</t>
  </si>
  <si>
    <t>Identificar a través de la supervisión y seguimiento a la ejecución del contrato, los rendimientos financieros generados y solicitar a la EAS el reintegro a la cuenta bancaria dispuesta por el ICBF,  envío de la copia de la consignación o transferencia al  responsable de la pagaduría Regional  y  presentarla con los informes financieros.</t>
  </si>
  <si>
    <t>acta</t>
  </si>
  <si>
    <t>AR-2016-HUI-130</t>
  </si>
  <si>
    <t>Contabilización Gastos de vigencias anteriores</t>
  </si>
  <si>
    <r>
      <rPr>
        <b/>
        <sz val="9"/>
        <color indexed="8"/>
        <rFont val="Arial"/>
        <family val="2"/>
      </rPr>
      <t>Hallazgo No. 130. Contabilización gastos de vigencias anteriores (A)</t>
    </r>
    <r>
      <rPr>
        <sz val="9"/>
        <color indexed="8"/>
        <rFont val="Arial"/>
        <family val="2"/>
      </rPr>
      <t xml:space="preserve">
La Regional Huila del ICBF no realizó el ajuste de la causación contable No. 759122 del 31-12-2016, en la cual se registró un gasto de vigencias anteriores correspondiente al contrato de aporte No. 355 de 2015 por $28.285.028 tramitado por vigencias expiradas, afectando gastos de la vigencia 2016 en la cuenta 550706-Gasto Público Social-Desarrollo Comunitario Social-Asignaciones de Bienes y Servicios, cuando debía afectarse la cuenta 581592-Ajuste de ejercicios anteriores — Gasto público social.</t>
    </r>
  </si>
  <si>
    <t>Lo anterior por falta de seguimiento y control en el área contable al no realizar los ajustes contables de los gastos de ejercicios anteriores, que conlleva a que la información contable no refleje la realidad.</t>
  </si>
  <si>
    <t>Aplicación de instructivos, guías o procedimientos en los registros contables de los gastos de ejercicios anteriores, de acuerdo a la normatividad vigente.</t>
  </si>
  <si>
    <t>Una vez recibidos los soportes para el pago de vigencias expiradas, realizar la causación contable corresponpondiente, revisar antes de cada cierre trimestral si se presentan casos de vigencias expiradas para proceder a la reclasificacion contable.</t>
  </si>
  <si>
    <t>Registro Contable</t>
  </si>
  <si>
    <t>AR-2016-HUI-134</t>
  </si>
  <si>
    <t>Información de los Procesos judiciales en sistema eKOGUI, Isolución y Síreci F9</t>
  </si>
  <si>
    <r>
      <t xml:space="preserve">Hallazgo No. 134. Información de los Procesos Judiciales en Sistema
EKOGUI, ISOLUCIÓN Y SIRECI-F9 (A)
</t>
    </r>
    <r>
      <rPr>
        <sz val="9"/>
        <rFont val="Arial"/>
        <family val="2"/>
      </rPr>
      <t>Revisada la información reportada en el SIRECI formato F9 Relación de procesos judiciales y la base de datos suministrada por el ICBF del Sistema Único de Gestión e información de la actividad litigiosa del estado-EKOGUI de la —ANDJE-, mediante Oficio S-2017-076548 del 14 de febrero de 2017, se presentan las siguientes situaciones: a. Los procesos judiciales relacionados a continuación se encuentran registrados en el Sistema Ekogui pero no se reportan en la rendición de la cuenta formato F9 SIRECI.  Tabla No. 179 Judiciales.</t>
    </r>
    <r>
      <rPr>
        <b/>
        <sz val="9"/>
        <rFont val="Arial"/>
        <family val="2"/>
      </rPr>
      <t xml:space="preserve">
</t>
    </r>
    <r>
      <rPr>
        <sz val="9"/>
        <rFont val="Arial"/>
        <family val="2"/>
      </rPr>
      <t>Procesos judiciales que se encuentran reportados en la rendición de la cuenta formato F9 (1.292 procesos) y no se evidencia su registro en el Sistema EKogui (Se adjunta relación detallada en un CD).</t>
    </r>
  </si>
  <si>
    <t>Lo anterior tiene origen en las debilidades en el registro y control de la información judicial, así como, ausencia de mecanismos de control interno en la información reportada, impidiendo contar con una información veraz y confiable.</t>
  </si>
  <si>
    <t xml:space="preserve">Realizar conciliación con la Oficina Asesora Juridica de la Sede Nacional sobre la actualización de la información de cada uno de los procesos de la Regional que cursan ante la Juridicción. </t>
  </si>
  <si>
    <t xml:space="preserve">Enviar linformes mensuales con las observaciones pertinentes de cada proceso judicial. </t>
  </si>
  <si>
    <r>
      <t>AR-2016-HUI-134</t>
    </r>
    <r>
      <rPr>
        <b/>
        <sz val="9"/>
        <rFont val="Arial"/>
        <family val="2"/>
      </rPr>
      <t xml:space="preserve"> (2)</t>
    </r>
  </si>
  <si>
    <r>
      <rPr>
        <b/>
        <sz val="9"/>
        <rFont val="Arial"/>
        <family val="2"/>
      </rPr>
      <t xml:space="preserve">Hallazgo No. 134. Información de los Procesos Judiciales en Sistema EKOGUI, ISOLUCIÓN Y SIRECI-F9 (A) </t>
    </r>
    <r>
      <rPr>
        <sz val="9"/>
        <rFont val="Arial"/>
        <family val="2"/>
      </rPr>
      <t xml:space="preserve">
Se presentan inconsistencias entre la información reportada en los aplicativos EKOGUI y Sireci de los procesos judiciales con radicados Nos. 41001233100020050027700, 41001333170320120022600, 41001333100520120008500, 41001333300520140005900, 41001333300220130039900,41001333300120130041900 y 41001333370220150025800
</t>
    </r>
  </si>
  <si>
    <t>Lo anterior, por deficiencias de seguimiento y control por parte de la Coordinación del Grupo Jurídico, que conlleva a que la información de los sistemas de información no sea confiable y exacta.</t>
  </si>
  <si>
    <t>Registrar y mantener actualizado el Sistema EKOGUI con la informacion respectiva del estado de cada proceso judicial.</t>
  </si>
  <si>
    <t>Realizar conciliación del reporte de los informes del ISistema EKOGUI, ISOLUCIÓN y SIRECI-F9 de manera que se identifiquen las inconsistencias y realizar su inmediato ajuste.</t>
  </si>
  <si>
    <t>AR-2016-HUI-135</t>
  </si>
  <si>
    <r>
      <rPr>
        <b/>
        <sz val="9"/>
        <rFont val="Arial"/>
        <family val="2"/>
      </rPr>
      <t>Hallazgo No. 135. Pago de bienes sin entrada a almacén (A)</t>
    </r>
    <r>
      <rPr>
        <sz val="9"/>
        <rFont val="Arial"/>
        <family val="2"/>
      </rPr>
      <t xml:space="preserve">
El ICBF Regional Huila registró cuentas por pagar correspondiente al contrato 325 de 2016, según obligación presupuestal No. 810416 del 31-12-2016 y factura No. 11216 del 20-12-2016 por $9.433.120 incluido IVA, correspondiente al servicio de mantenimiento y recarga de extintores por $2.751.520, compra de extintores por $3.027.600 y adquisición e instalación de alarma por $3.654.000. El desembolso fue realizado con orden de pago No. 43695717 del 24-02-2017, sin embargo los bienes fueron ingresados al almacén posteriormente, según comprobante de ingreso de inventarios - tipo de operación 600 No,1 de fecha 31- 03-2017 por $6.681.600. </t>
    </r>
  </si>
  <si>
    <t>Fortalecer el seguimiento y control de los documentos soportes  requeridos para pago, de acuerdo a la normatividad vigente interna del ICBF,  al procedimiento de pagos y de ingreso de bienes muebles al almacén.</t>
  </si>
  <si>
    <t>Revisar el cumplimiento de los soportes de las cuentas por pagar constituidas al finalizar la vigencia.</t>
  </si>
  <si>
    <t>AR-2016-HUI-136</t>
  </si>
  <si>
    <r>
      <rPr>
        <b/>
        <sz val="9"/>
        <rFont val="Arial"/>
        <family val="2"/>
      </rPr>
      <t>Hallazgo No. 136. Supervisión cuentas por pagar (A)</t>
    </r>
    <r>
      <rPr>
        <sz val="9"/>
        <rFont val="Arial"/>
        <family val="2"/>
      </rPr>
      <t xml:space="preserve">
La Aceptación de la oferta No. 320 del 16-03-2015 por $60.401.000 cuyo objeto es "Suministro de almuerzos a los servidores públicos que laboran en el ICBF Regional Huila, Centro Zonal Neiva y Centro Zonal La Gaitana, presenta deficiencias en los soportes de los pagos ya que la factura No. 0256 del 22-12- 2015 cancelada mediante orden de pago No.10872116 del 26-01-2016 por $5.969.612, no especifica la cantidad y el valor unitario de los almuerzos suministrados.
El Contrato de suministro No. 457 del 28-12-2015 por $44.625.825 cuyo objeto es "preparar y suministrar almuerzos a los servidores que laboran en el ICBF Regional Huila Centro zonal Neiva y La Gaitana", presenta deficiencias en los soportes de los pagos ya que la factura No.0365 del 03-01-2017, cancelada mediante orden de pago 18484517 del 01-02-2017 por $8.263.610, no especifica la cantidad de almuerzos suministrados y el valor unitario estipulado por $7.950 no corresponde al ofertado en la propuesta económica por el contratista, que para el año 2016 era de $8.948.</t>
    </r>
  </si>
  <si>
    <t xml:space="preserve">Lo anterior por deficiencias en el seguimiento y control por parte de la supervisión y en el pago de cuentas en la coordinación financiera, que podría generar que se realicen desembolsos al contratista sin tener claridad en la cantidad de almuerzos suministrados y el valor unitario de los mismos.
</t>
  </si>
  <si>
    <t>Fortalecer el seguimiento y control de los  documentos soportes  requeridos para pago, de acuerdo a lo establecido en las minuta contractual  y normatividad interna del ICBF.</t>
  </si>
  <si>
    <t>Verificar que la información contenida en las facturas que presentan para pago, traigan discriminados la cantidad, el valor unitario de cada elemento o bien suministrado y el periodo o mes correspondiente.</t>
  </si>
  <si>
    <t xml:space="preserve">Copia de Facturas </t>
  </si>
  <si>
    <t>AR-2016-HUI-137</t>
  </si>
  <si>
    <r>
      <t xml:space="preserve">Hallazgo No. 137. Gestión documental (A-01)
</t>
    </r>
    <r>
      <rPr>
        <sz val="9"/>
        <rFont val="Arial"/>
        <family val="2"/>
      </rPr>
      <t xml:space="preserve">Los contratos de aporte Nos. 215, 304, 522, 600, 520 y 210 de 2016, no presentan los soportes relacionados con los informes de supervisión, formatos de autorización de pagos, actas de seguimiento al operador, soportes de hojas de  vida entregadas por las Entidades Administradoras del Servicio, planillas de asistencia, compra de bienes y servicios, entre otros. </t>
    </r>
  </si>
  <si>
    <t>Por falta de implementación de procedimientos que garanticen que la documentación se encuentre completa, organizada y disponible, situación que dificulta su verificación oportuna y riesgos en la pérdida de documentos</t>
  </si>
  <si>
    <t>Implementar control de recibido y archivo de la documentacion remitida por los supervisores de contrato al grupo juridico</t>
  </si>
  <si>
    <t xml:space="preserve">Llevar la relacion de la informacion soporte de la ejecucion de los contratos y ubicarla en la carpeta correspondiente. </t>
  </si>
  <si>
    <t xml:space="preserve">Informes Juridicos </t>
  </si>
  <si>
    <t xml:space="preserve">AR -2016 - MET-2 </t>
  </si>
  <si>
    <t xml:space="preserve">AR 2016 </t>
  </si>
  <si>
    <t xml:space="preserve">META </t>
  </si>
  <si>
    <t>Sentencias Pago de Intereses de mora</t>
  </si>
  <si>
    <t>Durante la vigencia 2016, el ICBF reconoció y pagó sentencias judiciales en Las que incurrió en intereses moratorios, como se describe a continuación:  Proceso radicado N°50001333100220090008401:Mediante Resolución 1644 del 26 de febrero de 2016 el ICBF ordena dar cumplimiento a la Sentencia Judicial del 31 de marzo de 2014, confirmada mediante sentencia del Tribunal Administrativo del Meta, ejecutoriada el 14 de agosto de 2015; en el cual fueron condenados el ICBF y la Nación — Ministerio de Defensa — Policía Nacional a pagar $393.681.601, pago que realiza el ICBF con Orden de Pago N° 55104216 del 9 de marzo de 2016 por $446.272.703, discriminados en la tabla No 7  Proceso Radicado N° 2000-0016:
a. Mediante Resolución 2810 del 14 de julio de 2014, el ICBF autoriza el pago de $345.990.425 en cumplimiento a sentencia del 27 de mayo de 2003, constituido por $338,800.000 valor de la sentencia y $7.190.425 de intereses moratorios.Con Resolución 3252 del 18 de abril de 2016, el ICBF resuelve sobre la reliquidación del pago de la sentencia judicial, argumentando que: "Teniendo en cuenta que el pago de la anterior liquidación se hizo efectivo el 23 de julio de 2014, la liquidación debió realizarse el 24 de abril de 2014, fecha de la ejecutoria de la sentencia, hasta el 22 de julio del 2014, un día antes del pago", determinando mayores interés de mora por $21.692.323 que corresponden al reconocimiento la diferencia de $14.501.898 más los intereses de mora generados sobre este saldo por $6.498.389.conforme Tabla No. 8, En total para el proceso en mención, el ICBF pagó $28.190.712 por concepto de intereses moratorios.</t>
  </si>
  <si>
    <t>La situación detectada en el pago de las dos sentencias citadas, tiene origen en la inobservancia de los criterios normativos vigentes para el pago oportuno de las mismas, generando con ello el pago de intereses moratorios en cuantía de
$80.781.814.</t>
  </si>
  <si>
    <t>Cumplir con la normatividad y los tiempos establecidos para el pago de sentencias y conciliaciones.</t>
  </si>
  <si>
    <r>
      <t>1. Realizar  dos mesas de trabajo semestrales conjuntas con la Oficina asesora jurídica, coordinadora  jurídica Regional, apoderados judiciales de la regional  y contador regional, con el fin de revisar procedimiento de pago de sentencias y conciliaciones  y tiempos establecidos para pago 
2. Elaborar reporte  semestral  por parte del area juridica de la regional sobre el estado del tramite del pago sentencias judiciales, para revisión en comite estratégico,</t>
    </r>
    <r>
      <rPr>
        <sz val="9"/>
        <color indexed="10"/>
        <rFont val="Arial"/>
        <family val="2"/>
      </rPr>
      <t xml:space="preserve">
</t>
    </r>
  </si>
  <si>
    <t xml:space="preserve">Actas Mesas de trabajo y listados de asistencia           Acta comité estrategico    </t>
  </si>
  <si>
    <t xml:space="preserve">AR -2016 - MET-22 </t>
  </si>
  <si>
    <t>Política Ambiental contratos HCB-T</t>
  </si>
  <si>
    <t>En los contratos Nos. 288, 305, 309 y 312 de 2016, suscritos por el ICBF Regional Meta, para la atención de los HBC - T. los cuales iniciaron el 01 de noviembre de 2016 y terminan el 31 de julio de 2018, de acuerdo con las visitas realizadas por la CGR en los meses de marzo, abril y mayo de 2017, se evidenció que los operadores y las madres comunitarias no están cumpliendo con la política ambiental relacionada con los elementos para el manejo de residuos sólidos derivados de la ración de alimento diario, producto de la prestación del servicio.   
Similar situación se presenta en los HCB - T4 de los contratos Nos. 291, 292, 293,295, 314, 316, 326 y 343/2016. De otra parte, en los HCB — T5 de los contratos Nos. 309, 291, 293, 294, 295, 314, 326 y 346/2016, no se evidenció la implementación del punto ecológico, que permita adelantar acciones pedagógicas con los beneficiarlos, para la promoción de buenas prácticas ambientales.</t>
  </si>
  <si>
    <t>Situaciones que se presentan por deficiencias en los mecanismos de seguimiento y control establecidos por el operador y el ICBF, lo que puede generar problemas de salubridad y aprendizaje para con los niños y niñas atendidos por estos hogares.</t>
  </si>
  <si>
    <t>Fortalecer el acompañamiento  a los Operadores,   para verificar el cumplimiento de la Política ambiental</t>
  </si>
  <si>
    <r>
      <t xml:space="preserve">1. Realizar asistencia técnica por centro zonal a los Operadores, servidores públicos de la regional, en todo lo relacionado con el Eje Ambiental y las cláusulas contractuales del SIGE.
</t>
    </r>
    <r>
      <rPr>
        <sz val="10"/>
        <color indexed="10"/>
        <rFont val="Arial"/>
        <family val="2"/>
      </rPr>
      <t/>
    </r>
  </si>
  <si>
    <t>Acta de Asistencia técnica  por centro zonal y Regional con listado de asistencia</t>
  </si>
  <si>
    <t>En los contratos Nos. 288, 305, 309 y 312 de 2016, suscritos por el ICBF Regional Meta, para la atención de los HBC - T. los cuales iniciaron el 01 de noviembre de 2016 y terminan el 31 de julio de 2018, de acuerdo con las visitas realizadas por la CGR en los meses de marzo, abril y mayo de 2017, se evidenció que los operadores y las madres comunitarias no están cumpliendo con la política ambiental relacionada con los elementos para el manejo de residuos sólidos derivados de la ración de alimento diario, producto de la prestación del servicio.
Similar situación se presenta en los HCB - T4 de los contratos Nos. 291, 292, 293,295, 314, 316, 326 y 343/2016. De otra parte, en los HCB — T5 de los contratos Nos. 309, 291, 293, 294, 295, 314, 326 y 346/2016, no se evidenció la implementación del punto ecológico, que permita adelantar acciones pedagógicas con los beneficiarlos, para la promoción de buenas prácticas ambientales.</t>
  </si>
  <si>
    <r>
      <t xml:space="preserve">1. Realizar visitas a operadores y unidades de servicio de primera infancia para evidenciar el cumplimiento de la politica ambiental relacionada con los elementos para el manejo de residuos solidos derivados de la ración de alimento diario.
</t>
    </r>
    <r>
      <rPr>
        <sz val="10"/>
        <color indexed="10"/>
        <rFont val="Arial"/>
        <family val="2"/>
      </rPr>
      <t/>
    </r>
  </si>
  <si>
    <t xml:space="preserve">Informe  visitas a operadores y unidades de servicio del cumplimiento de politica ambiental </t>
  </si>
  <si>
    <t xml:space="preserve">AR-2016-MET -34 </t>
  </si>
  <si>
    <t>En los contratos 154,161,162 del 29/01/2016; 299, 303 del 24/10/2016 y 327 del 28/10/2016, no existe soporte físico de los respectivos informes periódicos de supervisión debidamente legalizados, donde se evidencie el seguimiento técnico, administrativo y operativo a las obligaciones establecidas en las cláusulas contractuales, en concordancia con la normatividad vigente.</t>
  </si>
  <si>
    <t>Por lo tanto, el ICBF presenta deficiencia en el seguimiento que debe ejercer a través de los comités técnicos operativos para el cumplimiento de los lineamientos, manuales, que hacen parte de las obligaciones contractuales para la prestación del servicio en los hogares comunitarios de bienestar familiar, situación que impide mantener un control permanente de la ejecución contractual</t>
  </si>
  <si>
    <t>Capacitar  a los Coordinadores de CZ y Supervisores,para el ejecercicio de supervisión.</t>
  </si>
  <si>
    <t xml:space="preserve">1. Realizar la verificación trimestral  por parte del área juridica de la regional y presentar consolidado por centro zonal y regional para seguimiento en comite estratégico del  cumplimiento de la elaboración y entrega de  los  informes  de supervisión de todos los contratos de la regional Meta. </t>
  </si>
  <si>
    <t>Acta Comité Estratégico</t>
  </si>
  <si>
    <t xml:space="preserve">AR-2016-MET -52 </t>
  </si>
  <si>
    <t>Cuenta para el Manejo de Recursos</t>
  </si>
  <si>
    <t>En la minuta de los contratos de aporte se indicó en la Cláusula 2.8 de las obligaciones relacionadas con la administración de recursos: numeral 2.8.3 donde refiere. "Mantener un control presupuestal y financiero independiente para la ejecución,administración y manejo de los recursos asignados en virtud del presente contrato..." numeral 2.8.10 "Disponer una cuenta bancaria pata el manejo exclusivo de los recursos del presente contrato. Para la legalización del presente contrato, las EAS se comprometen a entregar al ICBF debidamente diligenciado y firmado, el formato de autorización para abono directo en cuenta de ahorros o corriente de uso exclusivo de los recursos del presente contrato, anexando certificación bancaria de la titularidad de la cuenta".
Verificados los extractos bancarios de las cuentas constituidas para el manejo de los recursos aportados por el ICBF en los contratos de aporte No. 299 y 303 de 2016, se observó que no se manejan en forma independiente y exclusiva, como lo establece la minuta contractual, teniendo en cuenta  la Relación de contratos y extractes bancarios a noviembre de 2016 tabla No 41</t>
  </si>
  <si>
    <t>Los hechos descritos evidencian debilidades de la supervisión, ocasionando riesgoen el manejo y control de estos recursos.</t>
  </si>
  <si>
    <t>Garantizar que los Operadores tengan cuenta individual para el manejo de los recursos, por cada uno de los contratos.</t>
  </si>
  <si>
    <t>1  Emitir Memorando del Grupo de Primera Infancia de la Regional dando directirces sobre el cumplimento de la revisión de la exclusividad de las cuentas de los operadores de primera infancia antes del trámite de pago y elaborar informe trimestral por parte de los centros zonales donde reportan la revisión realizada a la exclusividad de las cuentas bancarias, remitir por cada centro zonal al grupo financiero de la regional para su conocimiento y análisis</t>
  </si>
  <si>
    <t>Memorando y informe</t>
  </si>
  <si>
    <t>AR-2016-MET -53</t>
  </si>
  <si>
    <t>Supervisión Seguimiento</t>
  </si>
  <si>
    <t xml:space="preserve">Mediante Contrato de Prestación de servicios N° 274 de 2016,  se pactan las siguientes Clausulas : Primera. - Objeto "Prestar los servicios para desarrollar el Plan de Bienestar Social para los servidores de la Regional Meta, durante la vigencia 2016", por valor de $69.850.000.
Cuarta. — Plazo de ejecución del contrato: se contará a partir del cumplimiento de los requisitos de perfeccionamiento y legalización y sin exceder el 31 de diciembre de 2016.
Décima quinta. — Solución de controversias: Las diferencias que surjan entre las partes por asuntos diferentes a la aplicación de la cláusula de caducidad, terminación, modificación e interpretación unilateral, con ocasión de la celebración, ejecución, terminación y liquidación del contrato, serán dirimidas mediante la utilización de mecanismos de solución alternativa de conflictos previstos en la Ley, tales corno, la conciliación, la amigable composición y la transacción, de conformidad con lo establecido en las normas vigentes." De acuerdo con el informe de supervisión del contrato 274 de 2016, el contratista ejecutó parcialmente las actividades previstas en el mismo, incumpliendo sus obligaciones contractuales, razón por la cual, en el informe final presenta los valores   segun tabla No 42 .Así mismo, el 26 de diciembre de 2016, el contratista presenta factura No. 333 por $45.850.000, de lo cual el supervisor avala $27.413.636 como actividades ejecutadas y solicita al contratista evidencias del cumplimiento de las demás actividades, sin embargo, no se observa pronunciamiento de parte de éste. A la fecha, el ICBF no ha realizado las gestiones pertinentes para culminar lo relacionado con el contrato, ni ha utilizado los mecanismos previstos en la Ley y en el contrato 274 de 2016, para solución de contoversias 
</t>
  </si>
  <si>
    <t xml:space="preserve">Lo anterior expone a la entidad a contingencias relacionadas con el pago del precitado contrato, sin embargo, el ICBF no ha realizado pagos por estos conceptos.
</t>
  </si>
  <si>
    <t>Garantizar los procedimientos establecidos para el pago en caso de incumplimiento de las obligaciones contractuales</t>
  </si>
  <si>
    <t>1. Adelantar el pago en cumplimiento de las obligaciones contractuales              
2. Continuar el trámite del proceso sancionatorio</t>
  </si>
  <si>
    <t>1.Orden de pago 
2.Actas de Audiencia</t>
  </si>
  <si>
    <t>AR-2016-MET -93</t>
  </si>
  <si>
    <t>Las minutas de los contratos de aporte suscritos por el ICBF Regional Meta en la vigencia 2016 y que a continuación se relacionan, se publicaron de manera extemporánea; de otra parte, las actas de liquidación de los contratos que terminaron en la misma vigencia no se han publicado; incumpliendo con lo establecido en el artículo 19 del Decreto 1510 de 2013. Decreto 1082 del 26 de mayo de 2015, artículo 2.2.1.1.1.7.1. Publicidad en el SECOP. ver tabla No 111 Registro de publicacion en SECOP .</t>
  </si>
  <si>
    <t>Situación presentada por falta de control y seguimiento por parte de la alta dirección, incumpliendo con la obligación legal de dar publicidad de los documentos soporte correspondientes a las etapas precontractual, contractual y post contractual y actos administrativos asociados al respectivo proceso contractual, de conformidad con lo establecido en las citadas normas, hecho que impide que los ciudadanos conozcan la información del proceso contractual de la entidad de forma fácil y oportuna, afectando el principio de publicación de la contratación estatal.</t>
  </si>
  <si>
    <t>Asignar a un colaborador del Grupo Juridico  para que lidere el seguimiento de las publicaciones oportunas en el SECOP, a cargo de los abogados de grupo Jurídico</t>
  </si>
  <si>
    <t xml:space="preserve">1. Emitir  Memorando de la Dirección Regional, para requerir el cumplimiento de los términos de publicación en el SECOP, y las directirces para el seguimiento de esta actividad dirigido al grupo jurídico de la regional </t>
  </si>
  <si>
    <t>1,Memorando emitido por la Dirección Regional   2.Acta socialización de Memorando y listado asistencia</t>
  </si>
  <si>
    <t xml:space="preserve">AR-2016-MET -100 </t>
  </si>
  <si>
    <t xml:space="preserve">Realizadas las visitas por la CGR en el mes de marzo de 2017,  a  los HCB-T, de los contratos suscritos durante el año 2016 No 288 ,295 ,314 y 343  y vigentes al 2017, se encontraron deficiencias relacionadas con la infraestructura física, planeación pedagógica, cobertura, carpetas y fichas de fichas de Caracterización de los beneficiarios,
 Ver descripcion completa   en  INFORME CGR - CDSS  No.48 Fecha: Junio 2017. Páginas 272, 273,274, 
</t>
  </si>
  <si>
    <t>Situaciones que se presentan por deficiencias en la aplicación de mecanismos de seguimiento, supervisión y control por parte del operador y el ICBF, lo anterior atenta contra la salud, integridad y formación de los niños y niñas que hacen parte del programa. Hallazgo con presunto alcance disciplinario.</t>
  </si>
  <si>
    <t xml:space="preserve">Fortalecer los escenarios de capacitacion y asistencia técnica, a las EAS y a las unidades de servicio, desde el nivel regional y zonal
</t>
  </si>
  <si>
    <t>1.  Realizar  asistencia tencia desde la Regional a cada uno de los supervisores y equipos de apoyo de la supervisión en los centros zonales de la guía de supervisión y lineamientos técnicos de las modalidades de atención de primera infancia.</t>
  </si>
  <si>
    <t>Actas de Asistencia Técnica y listados de asistencia</t>
  </si>
  <si>
    <t xml:space="preserve">Realizadas las visitas por la CGR en el mes de marzo de 2017,  a  los HCB-T, de los contratos suscritos durante el año 2016 No 288 ,295 ,314 y 343  y vigentes al 2017, se encontraron deficiencias relacionadas con la infraestructura física, planeación pedagógica, cobertura, carpetas y fichas de fichas de caracterización de los beneficiarios,
 Ver descripcion completa   en  INFORME CGR - CDSS  No.48 Fecha: Junio 2017. Páginas 272, 273,274, 
</t>
  </si>
  <si>
    <r>
      <t xml:space="preserve">1. Realizar  visitas a operadores y unidades de servicio de primera infancia para evidenciar el cumplimiento de la infraestructura fisica, planeación pedágogica, cobertura, carpetas y fichas de caracterización benefeciarios
</t>
    </r>
    <r>
      <rPr>
        <sz val="10"/>
        <color indexed="10"/>
        <rFont val="Arial"/>
        <family val="2"/>
      </rPr>
      <t/>
    </r>
  </si>
  <si>
    <t xml:space="preserve">Informe  visitas a operadores y unidades de servicio </t>
  </si>
  <si>
    <t>AR-2016-MET -101</t>
  </si>
  <si>
    <t>Cuotas de Participación y extraordinarias</t>
  </si>
  <si>
    <t xml:space="preserve">En los contratos No. 115, 126, 128, 148, 161, 162, 288, 293, 295, 299, 302, 303,305, 309, 312, 314, 316, 327 de 2016, se establecieron deficiencias relacionadas con el cobro de cuotas de participación sin mediar las respectivas actas de asamblea de padres de usuarios, casos donde existen las actas, estas no establecen el concepto de la cualificación y en algunos casos se establece el cobro a padres de beneficiarios victimas de desplazamiento; gastos con cargo a las cuotas que no corresponden a cualificación del servicio o se encuentran incluidos en la canasta de referencia; en otras situaciones se evidencia el acuerdo de pago de cuotas extraordinarias para madres auxiliares, las cuales no están autorizadas por el Instituto y en general el operador y el ICBF no realizan control y seguimiento a estos recursos. V  Ver descripcion completa   en  INFORME CGR - CDSS  No.48 Fecha: Junio 2017. Páginas 274,275,276 y 277, </t>
  </si>
  <si>
    <t>deficiencias que se presentan por falta de mecanismos de seguimiento y control del operador y del ICBF, afectando los ingresos de los padres de familia de beneficiarios, que pertenecen a la poblaciónpobre y vulnerable.</t>
  </si>
  <si>
    <t>Establecer mecanismos efectivos para el cumplimiento de la resolucion que establece los criterios de recaudo de cuotas de participación para los Hogares Comunitarios Bienestar.</t>
  </si>
  <si>
    <t>1 Realizar informe  por parte del coordinador del centro zonal remitido al grupo de asistencia técnica de la regional para su análisis, respecto al número de asociaciones que tienen acta aprobatoria de las cuotas de participación, el monto y inversión y efectuar seguimiento semetral de la inversión de las cuotas de participación.</t>
  </si>
  <si>
    <t>AR-2016-MET -102</t>
  </si>
  <si>
    <t>La Asociación de Hogares Comunitarios de Bienestar nueva época del municipiode Acacias, Contrato 303 de 2016,  retiró el día 28 de noviembre de 2016 de la cuenta de ahorros Davivienda No. 097100075XXX, donde se manejan los recursos entregados por el ICBF para el Contrato No. 303 de 2016, la suma de $5.795.692 sin justificación sobre la inversión de estos recursos en el mismo objeto contractual. A la fecha el operador ha realizado la devolución de recursos en cuantía de $4.216.000,mediante consignaciones de fechas 01 de marzo y 03 de mayo de 2017.  De otra parte, se observa que persiste el riesgo en el manejo de los recursos delcontrato 303/2016, teniendo en cuenta la solicitud remitida por la Representante legal de la Asociación de Padres de Familias Hogares de Bienestar Nueva Época,al banco Davivienda, sobre la activación de la cuenta corriente No.000388014XXX para el manejo de los recursos del mencionado contrato, en la cual manifiesta que el manejo del mismo únicamente estará a su cargo.</t>
  </si>
  <si>
    <t>Lo anterior se presenta por la deficiente supervisión a la ejecución financiera del contrato y el respectivo seguimiento en los comités Técnico Operativos, teniendo en cuenta que hasta el 06 de febrero de 2017, mediante acta del informe financiero se solicita a la Representante Legal, quien a su vez es madre comunitaria, el reembolso de los recursos tomados de la cuenta bancaria: los Cuales ascienden a $1.579.692, correspondiente al saldo pendiente de devolución</t>
  </si>
  <si>
    <t xml:space="preserve">Fortalecer la supervisión en la  ejecución financiera  
</t>
  </si>
  <si>
    <t>1  Emitir Memorando del Grupo de Primera Infancia de la Regional dando directrices sobre el cumplimento de la revisión de las conciliaciones bancarias de los operadores de primera infancia antes del trámite de pago, y elaborar informe trimestral por parte de los centros zonales donde reportan la revisión realizada a las conciliaciones bancarias y reportarlo por cada centro zonal al grupo financiero de la regional para su conocimiento y análisis</t>
  </si>
  <si>
    <t>Fase de Alistamiento — Modalidad Desarrollo Infantil en Medio Familiar</t>
  </si>
  <si>
    <t xml:space="preserve">Fase de Alistamiento — Modalidad Desarrollo Infantil en Medio Familiar (A)
El Manual Operativo M02.MPM1 modalidad familiar 21 DIC 2015 del ICBF, establece: '2,7.3 Ruta Operativa Desarrollo infantil en Medio Familiar. La ruta operativa permite organizar las acciones y estrategias que deben ponerse en marcha para garantizar la coherencia e integralidad de la prestación del servicio. Se encuentra organizada en dos fases, que deben implementar todas las EAS para la prestación del servicio.
La fase de alistamiento tiene una duración de veinte (20) días calendario contados a partir de la legalización del contrato, tanto para las nuevas unidades de servicio como para las unidades de tránsito; durante este tiempo la EAS deberá realizar las gestiones relacionadas a continuación, las cuales le permitirán cumplir con las condiciones necesarias para dar inicio a la atención de la población.
2.7.3.1 FASE Alistamiento Logístico. Esta Fase tiene previsto el desarrollo de las actividades siguientes:
• Acercamiento y gestión con las instituciones públicas que tengan corresponsabilidad en la atención integral a la primera infancia e instituciones privadas del territorio que apoden a la ejecución del Servicio.
• Consecución, adecuación y equipamiento del espacio físico
• Conformación y organización del equipo de talento humano encargado de prestar el servicio
• Identificación. priorización e inscripción de la población a atender
• Diseño del Plan Operativo para la Atención Integral- POAI y del presupuesto"
Verificados los contratos Nos. 97, 100, 110, 123, y 146 de 2016 correspondientes al programa Desarrollo Infantil en Medio Familiar, cuyo objeto es: "Prestar el servicio de atención, educación inicial y cuidado a niños y niñas menores de 5 años, o hasta sil ingreso al grado de transición, y a mujeres gestantes y madres en período de lactancia con el promover el desarrollo integral de la primera infancia con calidad, de conformidad con los lineamientos, manual operativo, las directrices, parámetros y estándares establecidos por el ICBF, en el marco de la estrategia de atención integral de cero a siempre"; se evidenció que estos fueron suscritos el 29 de enero de 2016, por falta de oportunidad en el trámite de los mismos por parte de la sede nacional del ICBF, situación que conllevó a los operadores a realizar una fase de alistamiento en un tiempo limitado o hacerlo por fuera de la relación contractual vigente y no dar cumplimiento al lineamiento citado, es decir veinte (20) días. Prueba de lo anterior son las actas de disminución suscritas </t>
  </si>
  <si>
    <t>Falta de oportunidad en el trámite de los mismos por parte de la sede nacional del ICBF, situación que conllevó a los operadores a realizar una fase de alistamiento en un tiempo limitado o hacerlo por fuera de la relación contractual vigente y no dar cumplimiento al lineamiento citado, es decir veinte (20) días. Prueba de lo anterior son las actas de disminucion suscritas entre el Operador y el I CBF sustentadas en la disminución en los dias de alistamiento en los citados contratos.</t>
  </si>
  <si>
    <t xml:space="preserve">Establecer mecanismos efectivos para el cumplimiento de los lineamientos establecidos por el ICBF
</t>
  </si>
  <si>
    <t xml:space="preserve">1.Incluir en al agenda del primer comité tecnico el cronograma de contratación y fase de alistamiento, fase de alistamiento lógico, acercamiento y gestión con instituciones públicas, consecución adecuación y equipamiento de espacio físico,conformación y organización del equipo del talento humano encargado de prestar el servicio, diseño del plan operativo para la atención integral del POAI y del prespuesto. </t>
  </si>
  <si>
    <t>Actas  comités operativo</t>
  </si>
  <si>
    <t>AR-2016-MET -111</t>
  </si>
  <si>
    <t>Valoración y Seguimiento nutricional-Contratos de aporte vigencia 2016</t>
  </si>
  <si>
    <t>Para la vigencia 2016, el ICBF Regional Meta, a través de los operadores y agentes comunitarios, no garantizó la toma de talla y peso y el registro de los datos antropométricos en el aplicativo cuéntame, los cuales se deben realizar en forma periódica, al total de la población beneficiada en los contratos de aporte, tal como se evidencia en el registro trimestral de la cuarta toma del aplicativo cuéntame; así mismo, se evidencia en el indicador Ml-PM1-02 sobre el número de niñas atendidos en Primera infancia con valoración y seguimiento nutricional, donde el resultado obtenido es del 88%, estableciendo un rango de valoración del indicador En riesgo, dado que en el último trimestre octubre a diciembre, de una
población de 29.262, se realizó el seguimiento a 25.621 (incluido el reporte demadres gestantes y lactantes).
Así mismo, selectivamente se verificó que no se registran las siguientes tomas trimestrales en los contratos que se describen a continuación, suscritos en la vigencia 2016: Contrato 95, no se registró ninguna toma durante la vigencia,contrato 126 tercera toma, contrato 168 primera toma y la tercera con solo 2 registros, contrato 177 primera y tercera toma, contrato 302 cuarta toma.</t>
  </si>
  <si>
    <t>Lo anterior, se presenta por falta de seguimiento y control a las obligaciones contractuales, tanto de la supervisión como del profesional en nutrición, reporte inoportuno y sin la calidad requerida en el aplicativo cuéntame; deficiencias que impiden conocer en forma oportuna la situación nutricional de los niñas beneficiarios del programa y garantizar la oportuna intervención en los casos donde se detecten deficiencias nutricionales</t>
  </si>
  <si>
    <t>Dar cumplimiento a lo establecido en el  sistema de seguimiento nutricional</t>
  </si>
  <si>
    <t xml:space="preserve">1. Elaborar informe  trimestral consolidado por centro zonal por parte del administrador cuéntame de la regional del avance del cargue de las tomas de talla y peso y el registro de los datos antropométricos de los operadores de las diferentes modalidades de primera infancia de la Regional y presentarlo para seguimiento al comite estratégico </t>
  </si>
  <si>
    <t>Acta Comité Estrategico</t>
  </si>
  <si>
    <t>En virtud del convenio 278 de 2011, para "Aunar esfuerzos para la construcción de un CDIen el Municipio de Acacias corregimiento de Dinamarca". se registran $653.310.520 en lacuenta 163703 - Edificaciones no explotadas, correspondientes al predio de placas 307675 y 307682. El contrato 278 de 2011, según información suministrada por la entidad, se encuentra liquidado y el predio está ocupado al servicio del CDIDinamarca - convenio COFREM-ICBF, sin embargo, no ha sido reclasificado a la cuenta correspondiente, lo cual genera subestimación de la cuenta Edificacionespor $653.310.520 y sobreestimación de la cuenta Edificaciones no explotadas, en igual cuantía</t>
  </si>
  <si>
    <t>Lo anterior muestra desconocimiento del estado de los bienes inmuebles de la Regional Meta, así como falta de articulación entre las dependencias, por cuanto el registro depende de la certificación que emita el Nivel Central del ICBF ordenando a la Regional realizar el correspondiente traslado de Bodega de Almacén y la reclasificación contable</t>
  </si>
  <si>
    <t>Brindar conocimientos sobre el proceso de legalización de bienes y la actualización en el aplicativo Seven</t>
  </si>
  <si>
    <t xml:space="preserve">1. Realizar capacitación a los servidores públicos responsables de ejecutar el procedimiento de bienes y manejo del aplicativo SEVEN a fin de actualizar el proceso en la Regional.                                                                                                                                    </t>
  </si>
  <si>
    <t xml:space="preserve"> Acta y Listado de Asistencia                     </t>
  </si>
  <si>
    <t xml:space="preserve">1. Elaborar un plan de trabajo por parte del grupo responsable y un informe del estado de actualización de los bienes de la clasificación de las cuentas y se presente para seguimiento al comité de bienes </t>
  </si>
  <si>
    <t xml:space="preserve"> Acta  comité de bienes</t>
  </si>
  <si>
    <t>AR-2016-MET -121</t>
  </si>
  <si>
    <t xml:space="preserve">Actualización de bienes-El Instituto suministró a la CGR el reporte detallado de las valorizaciones que soportan el registro contable SEGÚN TABLA No 164 , Igualmente, reportó bienes inmuebles de su propiedad con corte a 31 de diciembre de 20162, en 2.264 registros con un valor histórico de $217.396.022.013; de los cuales se realizaron actualizaciones al 51.81% por $112.627.426.007, como se describe  en la tabla No 165 .Nótese que al 48.19% de los bienes inmuebles no se les ha realizado actualización en los últimos tres años. De ellos, la CGN establece que no es obligatoria la actualización de aquellos cuyo costo histórico, Individualmenteconsiderado, sea inferior a treinta y cinco (35) salarios mínimos mensualeslegales vigentes, que para el 2016 correspondería a $24.130.890 y para el Instituto se referiría a 1.333 registros sin obligatoriedad de actualización, además de 38 bienes en saneamiento57 con un costo histórico de $3.131.818.992.De acuerdo con lo descrito, a continuación se presentan los bienes nmuebles sin actualización por subcuenta: ver tabla 166. Al respecto, el ICBF en su respuesta hace referencia al gran número de inmuebles en su propiedad (1.140 a diciembre de 2016), así como de la actualización contable durante la vigencia de 457 inmuebles tomando como soporte el avalúo comercial realizado por la Lonja Inmobiliaria de Bogotá y el avalúo catastral suministrado por el Instituto Geográfico Agustín Codazzi — IGAC.
</t>
  </si>
  <si>
    <t>Verificar los bienes sujetos a valorizaciones y reportarlos al grupo de gestion de bienes de la sede nacional</t>
  </si>
  <si>
    <t xml:space="preserve">1. Enviar Memorando a  la Sede Nacional con la relación de los bienes inmuebles sujetos a valorización. 
2. Solicitar a la Sede Nacional  al Grupo de Gestión de bienes que envíe a la Regional el respectivo avalúo comercial con el fin de realizar las actualizaciones contables.
</t>
  </si>
  <si>
    <t>En el ICBF - Regional Meta, se observó que en las carpetas de los expedientescontractuales objeto de revisión del proceso auditor vigencia 2016, la Entidad incumplió con la Gestión Documental, debido a que los documentos presentan duplicidad, carencia de orden cronológico, faltantes de documentos soportes que hacen parte de los procesos contractuales, doble foliación, las carpetas de los contratos no contienen un índice que permita de manera ágil la ubicación de la información y/o consecución de los documentos identificando el número de folios, de conformidad con lo señalado en la Ley 594 de 2000, respecto de laresponsabilidad de la administración en el manejo y custodia de los archivos y la obligación de velar por la integridad, autenticidad, veracidad y fidelidad de la información de los documentos, siendo responsables de su organización y
conservación.</t>
  </si>
  <si>
    <t>Situación que se presenta por debilidades de seguimiento al cumplimiento de la Ley 594 de 2000 y los procedimientos establecidos por el ICBF para tal fin, que permita garantizar de manera integral la trazabilidad y evidencia de la gestión contractual del Instituto, lo que puede ocasionar perdida y extravío de documentos y dificultar la consulta de información a terceros y órganos de control. Hallazgo administrativo. Se pondrá en conocimiento del Archivo General de la Nación.</t>
  </si>
  <si>
    <t>Cumplir con la Ley y los procedimientos establecidos por el ICBF</t>
  </si>
  <si>
    <t xml:space="preserve">1. Asistencia técnica sobre la ley 594 de 2000 y normatividad ICBF sobre gestión documental a los Grupos y CZ de la Regional Meta 
</t>
  </si>
  <si>
    <t>Actas y Listados de asistencia</t>
  </si>
  <si>
    <t>2  Realizar  plan de trabajo por parte de la coordinadora administrativa de la Regional  respecto al cumpimiento de la ley 594 de 2000 y normatividad  ICBF sobre gestión documental  y seguimiento trimestral en comité estratégico Regional del proceso de gestión documental.</t>
  </si>
  <si>
    <t>Plan de Trabajo 
Acta Comité Estratégico</t>
  </si>
  <si>
    <t>AR- 2016- ANT-3</t>
  </si>
  <si>
    <t>AR 2016</t>
  </si>
  <si>
    <t>ANTIOQUIA</t>
  </si>
  <si>
    <t>Pago Sentencia en Contra</t>
  </si>
  <si>
    <r>
      <rPr>
        <b/>
        <sz val="9"/>
        <rFont val="Arial"/>
        <family val="2"/>
      </rPr>
      <t>Hallazgo No. 3. Pago sentencia en contra en proceso radicado 2012-109 (A-D-IP)</t>
    </r>
    <r>
      <rPr>
        <sz val="9"/>
        <rFont val="Arial"/>
        <family val="2"/>
      </rPr>
      <t xml:space="preserve">
"(…) se encontró que la suma de $ 80.257.132 fallada en contra del ICBF por el Juzgado Tercero Administrativo de Descongestión del Circuito de Medellín y confirmada por el Tribunal Administrativo de Antioquía — Sala Primera de Decisión, de 12 de agosto de 2015, Sentencia ejecutoriada el 4 de septiembre de 2015, solo fue cancelada a la Demandante el 22 de julio de 2016, previa emisión de la Resolución 5550 de 14 de junio de 2016, debiendo en consecuencia asumir la Entidad el pago de intereses moratorios por $11.134.079.
En el marco de lo establecido en el artículo 39 de la Ley 610 de 2000, se solicitará el inicio de una indagación preliminar para determinar las circunstancias de modo y tiempo que dieron lugar al pago de intereses moratorios y los demás aspectos
necesarios para la consolidación del daño fiscal. Hallazgo con presunta connotación disciplinaria.</t>
    </r>
  </si>
  <si>
    <t>Deficiencias de gestión administrativa en el trámite de la documentación judicial soporte del pago.</t>
  </si>
  <si>
    <t>Revisar y reportar oportunamente la documentación necesaria de todos los procesos en contra que se adelantan en la Regional Antioquia referente a las sentencias condenatorias, teniendo en cuenta la resolución 6238 de 2016 para los tramites de los pagos.</t>
  </si>
  <si>
    <t>Realizar informe mensual de la verificación oportuna de los pagos de sentencias en contra de la Regional Antioquia</t>
  </si>
  <si>
    <t>Informe de seguimiento</t>
  </si>
  <si>
    <t>AR- 2016- ANT-4</t>
  </si>
  <si>
    <r>
      <rPr>
        <b/>
        <sz val="9"/>
        <rFont val="Arial"/>
        <family val="2"/>
      </rPr>
      <t>Hallazgo No. 4. Pago sentencia en contra en proceso radicado 2012-521 (A-D- IP)</t>
    </r>
    <r>
      <rPr>
        <sz val="9"/>
        <rFont val="Arial"/>
        <family val="2"/>
      </rPr>
      <t xml:space="preserve">
se encontró que la suma de $43.411.911 fallada en contra del ICBF por el Juzgado Catorce Administrativo del Circuito de Medellín y confirmada por el Tribunal Administrativo de Antioquia — Sala Segunda de Decisión de Descongestión, de 05 de agosto de 2015, Sentencia ejecutoriada el 1 de septiembre de 2015, solo fue cancelada a la Demandante el 16 de junio de 2016, previa emisión de la Resolución 5532 de 13 de junio de 2016, debiendo en consecuencia asumir la Entidad el pago de intereses moratorios por  6.458.049.
En el marco de lo establecido en el artículo 39 de la Ley 610 de 2000, se solicitará el inicio de una indagación preliminar para determinar las circunstancias de modo y tiempo que dieron lugar al pago de intereses moratorios y los demás aspectos
necesarios para la consolidación del daño fiscal. Hallazgo con presunta connotación disciplinaria.
</t>
    </r>
  </si>
  <si>
    <t>AR- 2016- ANT-5</t>
  </si>
  <si>
    <r>
      <rPr>
        <b/>
        <sz val="9"/>
        <rFont val="Arial"/>
        <family val="2"/>
      </rPr>
      <t>Hallazgo No. 5. Pago sentencia en contra en proceso radicado 2012-117 (A-D-IP)</t>
    </r>
    <r>
      <rPr>
        <sz val="9"/>
        <rFont val="Arial"/>
        <family val="2"/>
      </rPr>
      <t xml:space="preserve">
se encontró que la suma de $ 39.572.917 fallada en contra del ICBF por el Juzgado Segundo Administrativo de Descongestión del Circuito de Medellín y confirmada por el Tribunal Administrativo de Antioquia — Sala Sistema Escrito, de 11 de febrero de 2016, Sentencia ejecutoriada el 26 de abril de 2016, solo fue cancelada a la Heredera de la Demandante el 12 de agosto de 2016, previa
emisión de la Resolución 7928 de 9 de agosto de 2016, debiendo en consecuencia asumir la Entidad el pago de intereses  oratorios por $3,400.333.
En el marco de lo establecido en el artículo 39 de la Ley 610 de 2000, se solicitará el inicio de una indagación preliminar para determinar las circunstancias de modo y tiempo que dieron lugar al pago de intereses moratorios y los demás aspectos
necesarios para la consolidación del daño fiscal. Hallazgo con presunta connotación disciplinaria.</t>
    </r>
  </si>
  <si>
    <t>AR- 2016- ANT-6</t>
  </si>
  <si>
    <r>
      <rPr>
        <b/>
        <sz val="9"/>
        <rFont val="Arial"/>
        <family val="2"/>
      </rPr>
      <t>Hallazgo No. 6. Pago sentencia en contra en proceso radicado 2012 — 208 (A-D-IP)</t>
    </r>
    <r>
      <rPr>
        <sz val="9"/>
        <rFont val="Arial"/>
        <family val="2"/>
      </rPr>
      <t xml:space="preserve">
se encontró que la suma de $47.405.231 fallada en contra del ICBF por el Juzgado Tercero Administrativo de Descongestión del Circuito de Medellín el 28 de noviembre de 2013 y confirmada por el Tribunal Administrativo de Antioquía — Sala en Descongestión - Primera de Decisión, el 25 de marzo de 2015, Sentencia ejecutoriada el 24 de abril de 2015, solo fue cancelada al Demandante el 19 de abril de 2016, previa emisión de la Resolución 3058 de 14 del 12 de abril de 2016, debiendo en consecuencia asumir la Entidad el pago de intereses moratorios por $5.403.672.
En el marco de lo establecido en el artículo 39 de la Ley 610 de 2000, se solicitará el inicio de una indagación preliminar para determinar las circunstancias de modo y tiempo que dieron lugar al pago de intereses moratorios y los demás aspectos
necesarios para la consolidación del daño fiscal. Hallazgo con presunta connotación disciplinaria.</t>
    </r>
  </si>
  <si>
    <t>Deficiencias de gestión en la documentación judicial soporte del pago.</t>
  </si>
  <si>
    <t>AR- 2016- ANT-7</t>
  </si>
  <si>
    <r>
      <rPr>
        <b/>
        <sz val="9"/>
        <rFont val="Arial"/>
        <family val="2"/>
      </rPr>
      <t>Hallazgo No. 7. Pago sentencia en contra en proceso radicado 2012 — 617 (A-D-IP)</t>
    </r>
    <r>
      <rPr>
        <sz val="9"/>
        <rFont val="Arial"/>
        <family val="2"/>
      </rPr>
      <t xml:space="preserve">
se encontró que la suma de $111.124.526 fallada en contra del ICBF por el Juzgado Sexto Administrativo del Circuito de Medellín el 6 de febrero de 2015 y confirmada por el Tribunal Administrativo de Antioquia — Sala Sistema Escrito, el 11 de marzo de 2016, Sentencia ejecutoriada el 31 de marzo de 2016, solo fue cancelada al Demandante el 13 de septiembre de 2016, previa emisión de
la Resolución 8860 de 31 de agosto de 2016, debiendo en consecuencia asumir la Entidad el pago de intereses moratorios por $3.154.17.
En el marco de lo establecido en el artículo 39 de la Ley 610 de 2000, se solicitará el inicio de una indagación preliminar para determinar las circunstancias de modo y tiempo que dieron lugar al pago de intereses moratorios y los demás aspectos
necesarios para la consolidación del daño fiscal. Hallazgo con presunta connotación disciplinaria.</t>
    </r>
  </si>
  <si>
    <t>AR- 2016- ANT-8</t>
  </si>
  <si>
    <r>
      <rPr>
        <b/>
        <sz val="9"/>
        <rFont val="Arial"/>
        <family val="2"/>
      </rPr>
      <t>Hallazgo No. 8. Pago sentencia en contra en proceso radicado 2012- 446 (A-D)</t>
    </r>
    <r>
      <rPr>
        <sz val="9"/>
        <rFont val="Arial"/>
        <family val="2"/>
      </rPr>
      <t xml:space="preserve">
se encontró que en el proceso ejecutivo adelantado por el Juzgado Diecinueve Administrativo Oral del Circuito de Medellín se libró mandamiento de pago por la suma de $ 203.971.186, el 17 de mayo de 2016, accediendo el Comité de Defensa Judicial y Conciliación del ICBF al pago, por tratarse de una obligación contractual sin respaldo presupuestal; debiendo cancelar a la Demandante, el 5 de agosto de 2016, previa emisión de la Resolución 7847 de 19 de julio de 2016 intereses moratorios por $98.450.421, por inobservancia de las normas presupuestales y mora en el pago de las obligaciones contractuales. Hallazgo con presunta connotación disciplinaría. </t>
    </r>
  </si>
  <si>
    <t>Deficiencias de gestión en la documentación udicial soporte del pago.</t>
  </si>
  <si>
    <t>AR- 2016- ANT-9</t>
  </si>
  <si>
    <r>
      <rPr>
        <b/>
        <sz val="9"/>
        <rFont val="Arial"/>
        <family val="2"/>
      </rPr>
      <t>Hallazgo No. 9. Pago sentencia en contra en proceso radicado 2012- 163 (A-D-IP)</t>
    </r>
    <r>
      <rPr>
        <sz val="9"/>
        <rFont val="Arial"/>
        <family val="2"/>
      </rPr>
      <t xml:space="preserve">
se encontró que la suma de $131.761.548 fallada en contra del ICBF por el Juzgado Catorce Administrativo del Circuito de Medellín el 12 de diciembre de 2014, y confirmada por el Tribunal Administrativo de Antioquía — Sala Primera de Decisión en Descongestión, el 23 de julio de 2015, Sentencia ejecutoriada el 10 de agosto de 2015, solo fue cancelada al Demandante el 11 de octubre de 2016, previa emisión de la Resolución 4649 de 26 de mayo de 2016, debiendo en consecuencia asumir la Entidad el pago de intereses moratorios por $18.245.280; por deficiencias de gestión en la documentación judicial soporte del pago.
En el marco de lo establecido en el artículo 39 de la Ley 610 de 2000, se solicitará el inicio de una indagación preliminar para determinar las circunstancias de modo y tiempo que dieron lugar al pago de intereses moratorios y los demás aspectos necesarios para la consolidación del daño fiscal. Hallazgo con presunta connotación disciplinaria.</t>
    </r>
  </si>
  <si>
    <t>Deficiencias de gestión en la documentación judicial oporte del pago.</t>
  </si>
  <si>
    <t>AR- 2016- ANT-10</t>
  </si>
  <si>
    <r>
      <rPr>
        <b/>
        <sz val="9"/>
        <rFont val="Arial"/>
        <family val="2"/>
      </rPr>
      <t xml:space="preserve">Hallazgo No. 10. Pago sentencia en contra en proceso radicado 2012-180 (A-13-IP)
</t>
    </r>
    <r>
      <rPr>
        <sz val="9"/>
        <rFont val="Arial"/>
        <family val="2"/>
      </rPr>
      <t xml:space="preserve">
se encontró que de $44.309.822, fallada en contra del ICBF por el Juzgado Cuarto Administrativo de Descongestión del Circuito de Medellín el 31 de marzo de 2014, y confirmada por el Tribunal Administrativo de Antioquia — Sala Segunda de Decisión en Descongestión, el 25 de marzo de 2015, Sentencia ejecutoriada el 8 de mayo de 2015, solo fue cancelada al Demandante el 19 de mayo de 2016, previa emisión de la Resolución 4278 de 16 de mayo de 2016, debiendo en consecuencia asumir la Entidad el pago de intereses moratorios por$6.570.814; por deficiencias de gestión en la documentación udicial soporte del pago.
En el marco de lo establecido en el artículo 39 de la Ley 610 de 2000, se solicitará el inicio de una indagación preliminar para determinar las circunstancias de modo y tiempo que dieron lugar al pago de intereses moratorios y los demás aspectos necesarios para la consolidación del daño fiscal. Hallazgo con presunta connotación disciplinaria.</t>
    </r>
  </si>
  <si>
    <t>Deficiencias de gestión en la documentación Judicial soporte del pago.</t>
  </si>
  <si>
    <t>AR- 2016- ANT-11</t>
  </si>
  <si>
    <r>
      <rPr>
        <b/>
        <sz val="9"/>
        <rFont val="Arial"/>
        <family val="2"/>
      </rPr>
      <t xml:space="preserve">Hallazgo No. 11. Pago sentencia en contra en proceso radicado 2012-162 (A-13-IP)
</t>
    </r>
    <r>
      <rPr>
        <sz val="9"/>
        <rFont val="Arial"/>
        <family val="2"/>
      </rPr>
      <t xml:space="preserve">
se encontró que la suma de $39.697.038, fallada en contra del ICBF por el Juzgado Tercero Administrativo de Descongestión del Circuito de Medellín el 30 de abril de 2014, y confirmada por el Tribunal Administrativo de Antioquia —
Sala Primera de Descongestión, el 29 de julio de 2015, Sentencia ejecutoriada el 24 de agosto de 2015, solo fue cancelada al Demandante el 13 de octubre de 2016, previa emisión de la Resolución 7592 de 29 de julio de 2016, debiendo en
consecuencia asumir la Entidad el pago de intereses moratorios por $5.103.574; por deficiencias de gestión en la documentación judicial soporte del pago. 
En el marco de lo establecido en el artículo 39 de la Ley 610 de 2000, se solicitará el inicio de una indagación preliminar para determinar las circunstancias de modo y tiempo que dieron lugar al pago de intereses moratorios y los demás aspectos necesarios para la consolidación del daño fiscal. Hallazgo con presunta connotación disciplinaria.</t>
    </r>
  </si>
  <si>
    <t>AR- 2016- ANT-12</t>
  </si>
  <si>
    <r>
      <rPr>
        <b/>
        <sz val="9"/>
        <rFont val="Arial"/>
        <family val="2"/>
      </rPr>
      <t xml:space="preserve">Hallazgo No. 12. Pago sentencia en contra en proceso radicado 2012-169 (A-D-IP)
</t>
    </r>
    <r>
      <rPr>
        <sz val="9"/>
        <rFont val="Arial"/>
        <family val="2"/>
      </rPr>
      <t xml:space="preserve">
se encontró que la suma de $ 58.207.512, fallada en contra del ICBF por el Juzgado Segundo Administrativo de Descongestión del Circuito de Medellín el 31 de octubre de 2013, y confirmada por el Tribunal Administrativo de Antioquia
— Sala Segunda de Decisión en Descongestión, el 12 de marzo de 2015, Sentencia ejecutoriada el 25 de mayo de 2015, solo fue cancelada al Demandante el 1° de agosto de 2016, previa emisión de la Resolución 2177 de 11 de marzo de
2016, debiendo en consecuencia asumir la Entidad el pago de intereses moratorios por $7.986.279; por deficiencias de gestión en la documentación judicial soporte del pago.
En el marco de lo establecido en el artículo 39 de la Ley 610 de 2000, se solicitará el inicio de una indagación preliminar para determinar las circunstancias de modo y tiempo que dieron lugar al pago de intereses moratorios y los demás aspectos necesarios para la consolidación del daño fiscal. Hallazgo con presunta connotación disciplinaria. 
</t>
    </r>
  </si>
  <si>
    <t>AR- 2016- ANT-13</t>
  </si>
  <si>
    <t>Pago Sentencias</t>
  </si>
  <si>
    <r>
      <rPr>
        <b/>
        <sz val="9"/>
        <rFont val="Arial"/>
        <family val="2"/>
      </rPr>
      <t>Hallazgo No. 13. Pago Sentencia en Contra en Proceso Radicado 2012-155 (A-D-IP)</t>
    </r>
    <r>
      <rPr>
        <sz val="9"/>
        <rFont val="Arial"/>
        <family val="2"/>
      </rPr>
      <t xml:space="preserve">
se encontró que la suma de $ 40.066.038, fallada en contra del ICBF por el Juzgado Tercero Administrativo de Descongestión del Circuito de Medellín el 26 de septiembre de 2013, y confirmada por el Tribunal Administrativo de
Antioquía — Sala Primera de Decisión en Descongestión, el 20 de agosto de 2015, Sentencia ejecutoriada el 4 de septiembre de 2015, solo fue cancelada a la Demandante el 11 de octubre de 2016, previa emisión de la Resolución 4874 de 27 de mayo de 2016, debiendo en consecuencia asumir la Entidad el pago de intereses moratorios por $5.087.832; por deficiencias de gestión en la documentación judicial soporte del pago. 
En el marco de lo establecido en el artículo 39 de la Ley 610 de 2000, se solicitará el inicio de una indagación preliminar para determinar las circunstancias de modo y tiempo que dieron lugar al pago de intereses moratorios y los demás aspectos necesarios para la consolidación del daño fiscal. Hallazgo con presunta connotación disciplinaria.</t>
    </r>
  </si>
  <si>
    <t>AR- 2016- ANT-14</t>
  </si>
  <si>
    <r>
      <rPr>
        <b/>
        <sz val="9"/>
        <rFont val="Arial"/>
        <family val="2"/>
      </rPr>
      <t>Hallazgo No. 14. Pago Sentencia en Contra en Proceso Radicado 2012-120 (A-D-IP)</t>
    </r>
    <r>
      <rPr>
        <sz val="9"/>
        <rFont val="Arial"/>
        <family val="2"/>
      </rPr>
      <t xml:space="preserve">
se encontró que la suma de $ 44.956.781, fallada en contra del ICBF por el Juzgado Veinte Administrativo del Circuito de Medellín el 31 de mayo de 2013, y confirmada por el Tribunal Administrativo de Antioquia — Sala Segunda de
Decisión en Descongestión, el 8 de abril de 2015, Sentencia ejecutoriada el 8 de mayo de 2015, solo fue cancelada a la Demandante el 1n de agosto de 2016, previa emisión de la Resolución 1643 de 26 de febrero de 2016, debiendo en
consecuencia asumir la Entidad el pago de intereses moratorios por $7.081.989; por deficiencias de gestión en la documentación judicial soporte del pago.
En el marco de lo establecido en el artículo 39 de la Ley 610 de 2000, se solicitará el inicio de una indagación preliminar para determinar las circunstancias de modo y tiempo que dieron lugar al pago de intereses moratorios y los demás aspectos necesarios para la consolidación del daño fiscal. Hallazgo con presunta connotación disciplinaria.</t>
    </r>
  </si>
  <si>
    <t>AR- 2016- ANT-19</t>
  </si>
  <si>
    <r>
      <rPr>
        <b/>
        <sz val="9"/>
        <rFont val="Arial"/>
        <family val="2"/>
      </rPr>
      <t>Hallazgo No. 19. Ahorro eficiente agua (A)</t>
    </r>
    <r>
      <rPr>
        <sz val="9"/>
        <rFont val="Arial"/>
        <family val="2"/>
      </rPr>
      <t xml:space="preserve">
Analizada la información de la muestra solicitada para el consumo de agua (sede administrativa, Aburrá Norte, Aburrá Sur, Occidente y Magdalena Medio), y tabla consolidada consumo agua suministrado por la Regional, se pudo determinar que
la Regional Antioquia en los puntos verificados, en los meses de enero, marzo, abril, junio, septiembre, octubre y noviembre de 2016, presenta unos consumos superiores al mes anterior, más aún, si se comparan con el consumo del mes de diciembre de 2015, o sea, el inicial de enero. </t>
    </r>
    <r>
      <rPr>
        <b/>
        <sz val="9"/>
        <rFont val="Arial"/>
        <family val="2"/>
      </rPr>
      <t>Ver tabla No. 11 Y 12</t>
    </r>
  </si>
  <si>
    <t>Deficiencias de control y seguimiento al consumo de agua en la Regional, incumpliendo así con las normas establecidas en el criterio y el Plan de
Gestión Ambiental del ICBF, en lo que al consumo racional de agua se refiere</t>
  </si>
  <si>
    <t xml:space="preserve">Realizar seguimiento trimestral  y revisar segun cronograma  de mantenimiento preventivo las redes hidrosanitarias de la Sede Regional y los 16 Centros Zonales sobre el uso eficiente  y consumo del  recursos de agua 
</t>
  </si>
  <si>
    <t xml:space="preserve">Reportar trimestralmente los análisis realizados por la Regional sobre la variacion de consumo de agua de la Regional y los Centros Zonales a los que les paga servicios publicos, respecto al trimestre anterior, relacionando en el cuadro control las causas que generaron tanto el minimo como el maximo consumo de agua.
</t>
  </si>
  <si>
    <t>Cuadro en Excel</t>
  </si>
  <si>
    <t>Generar conciencia ambiental frente al uso eficiente del agua, mantenimiento a las redes hidrosanitarias y seguimiento al consumo del recurso de agua</t>
  </si>
  <si>
    <r>
      <t>Realizar campaña</t>
    </r>
    <r>
      <rPr>
        <sz val="9"/>
        <color indexed="53"/>
        <rFont val="Arial"/>
        <family val="2"/>
      </rPr>
      <t xml:space="preserve"> </t>
    </r>
    <r>
      <rPr>
        <sz val="9"/>
        <color indexed="8"/>
        <rFont val="Arial"/>
        <family val="2"/>
      </rPr>
      <t>semestralmente</t>
    </r>
    <r>
      <rPr>
        <sz val="9"/>
        <rFont val="Arial"/>
        <family val="2"/>
      </rPr>
      <t xml:space="preserve"> sobre el ahorro y uso eficiente de agua, dirigida a los colaboradores de la Sede Regional y sus Centros Zonales.
</t>
    </r>
  </si>
  <si>
    <t>AR- 2016- ANT-20</t>
  </si>
  <si>
    <r>
      <rPr>
        <b/>
        <sz val="9"/>
        <rFont val="Arial"/>
        <family val="2"/>
      </rPr>
      <t>Hallazgo No. 20. Ahorro eficiente energía (A).</t>
    </r>
    <r>
      <rPr>
        <sz val="9"/>
        <rFont val="Arial"/>
        <family val="2"/>
      </rPr>
      <t xml:space="preserve">
Analizada la información de la muestra solicitada para el consumo de energía (Sede administrativa, Aburrá Norte, Aburrá Sur, Occidente y Magdalena Medio), y tabla consolidada consumo agua suministrado por la Regional, se pudo determinar
que la Regional Antioquia en los puntos verificados, en los meses de enero, marzo, junio, julio y agosto, presenta unos consumos superiores al mes anterior, más aún, si se comparan con el consumo del mes de diciembre de 2015, o sea, el
inicial de enero. Ver tablas No. 13 y 14</t>
    </r>
  </si>
  <si>
    <t>Deficiencias de control y seguimiento al consumo de energía en la Regional, incumpliendo así con las normas establecidas en el criterio y el Plan de
Gestión Ambiental del ICBF, en lo que al consumo racional de energía se refiere</t>
  </si>
  <si>
    <t>Realizar seguimiento trimestral de consumo de servicios publico de energia a la Sede Regional y de los 16 Centros Zonales</t>
  </si>
  <si>
    <t xml:space="preserve">Reportar trimestralmente los análisis realizados por la Regional sobre la variacion de consumo de energía de la Regional y los Centros Zonales a los que se les paga servicios publicos, respecto al trimestre anterior, relacionando en el cuadro control las causas que generaron tanto el minimo como el maximo consumo de energia.
</t>
  </si>
  <si>
    <t xml:space="preserve">Generar conciencia ambiental frente al uso eficiente de energía.
</t>
  </si>
  <si>
    <t xml:space="preserve">Realizar campaña semestralmente sobre el ahorro y uso eficiente de energia, dirigida a los colaboradores de la Sede Regional y sus Centros Zonales, 
</t>
  </si>
  <si>
    <t>AR- 2016- ANT-23</t>
  </si>
  <si>
    <t>Reembolso incapacidades</t>
  </si>
  <si>
    <r>
      <rPr>
        <b/>
        <sz val="9"/>
        <rFont val="Arial"/>
        <family val="2"/>
      </rPr>
      <t xml:space="preserve">Hallazgo No. 23. Reembolso incapacidades. (A-D-F)
</t>
    </r>
    <r>
      <rPr>
        <sz val="9"/>
        <rFont val="Arial"/>
        <family val="2"/>
      </rPr>
      <t xml:space="preserve">
se observa que el ICBF Regional Antioquia presenta los siguientes saldos vencidos para la reclamación ante las diferentes EPS. Ver tabla No. 17.
Hallazgo con alcance fiscal y presunta incidencia disciplinaria.
</t>
    </r>
  </si>
  <si>
    <t>Debido a falta de gestión de cobro ante las diferentes entidades prestadoras de salud, dejando percibir recursos públicos por $123.744.793, valor que puede incrementarse por los intereses moratorios dejados de causar generando un detrimento fiscal por dicho valor.</t>
  </si>
  <si>
    <t xml:space="preserve">Realizar el seguimiento y control de los saldos vencidos para la reclamación antes las diferentes EPS , dejando de percibir recursos publicos por $123,744,793
</t>
  </si>
  <si>
    <t xml:space="preserve">Efectuar el control bimestral  a traves de un cuadro excel de la revision de los saldos vencidos para reclamacion antes las EPS colocando las observaciones encontradas y la gestion de cobro a realizar.
</t>
  </si>
  <si>
    <t xml:space="preserve">Cuadro excell </t>
  </si>
  <si>
    <t>Gestionar por parte de la regional Antioquia ante las EPS y ARL el reconocimiento económico de las incapacidades que figuran pendientes de pago de acuerdo a los saldos vencidos dejados de percibir recursos publicos por $123,744,793</t>
  </si>
  <si>
    <t xml:space="preserve">Realizar un informe bimestral del avance de las incapacidades pendientes de pago de acuerdo a los saldos vencidos dejados de percibir recursos publicos por $123,744,793 generadas para pago a las diferentes EPS 
</t>
  </si>
  <si>
    <t>AR- 2016- ANT-27</t>
  </si>
  <si>
    <t>Constitución Rezago Presupuestal</t>
  </si>
  <si>
    <r>
      <rPr>
        <b/>
        <sz val="9"/>
        <rFont val="Arial"/>
        <family val="2"/>
      </rPr>
      <t>Hallazgo No. 27. Constitución Rezago Presupuestal (A)</t>
    </r>
    <r>
      <rPr>
        <sz val="9"/>
        <rFont val="Arial"/>
        <family val="2"/>
      </rPr>
      <t xml:space="preserve">
la única información oficial y válida para las Entidades que conforman el Presupuesto General de la Nación y están en ambiente SIIF, es la registrada en dicha plataforma, donde de conformidad con el procedimiento y funcionalidad definida por la administración de la misma se ejecutan sus presupuestos y registran la gestión financiera; no obstante, en la constitución de las reservas presupuestales vigencia 2016, durante del período de transición (20 de enero de cada año) se anuló la obligación de reservas presupuestales para constituir cuentas por pagar con soportes a diciembre 31 de 2016; sin embargo, quedaron unos saldos que ascienden a $940.131.526,63 que no eran reservas presupuestales ni cuentas por pagar, lo que generó una pérdida de apropiación en la Regional. 
</t>
    </r>
  </si>
  <si>
    <t>Deficiencias en el proceso de planeación en los registros tanto
presupuestal como contable y de tesorería, lo que afecta la consistencia de la información reportada.</t>
  </si>
  <si>
    <t>Realizar y control de los compromisos y obligaciones de los contratos de primera infancia de los 16 Centros Zonales, por parte del Grupo de Ciclos de Vida y Nutrición.</t>
  </si>
  <si>
    <t>Elaborar bimestralmente cuadro Excel  identificando los contratos de primera infancia  de  los 16 Centros Zonales , con sus inejecuciones, justificaciones y observaciones.</t>
  </si>
  <si>
    <t xml:space="preserve">
6
</t>
  </si>
  <si>
    <t>Realizar y control de los compromisos y obligaciones de los contratos de Proteccionde los 16 Centros Zonales, por parte del Grupo de Proteccion</t>
  </si>
  <si>
    <t>Elaborar bimestralmente cuadro Excel  identificando los contratos de proteccion de  los 16 Centros Zonales , con sus inejecuciones, justificaciones y observaciones.</t>
  </si>
  <si>
    <t>AR- 2016- ANT-29</t>
  </si>
  <si>
    <r>
      <rPr>
        <b/>
        <sz val="9"/>
        <rFont val="Arial"/>
        <family val="2"/>
      </rPr>
      <t>Hallazgo No. 29. Constitución Reservas Presupuestales 2016 (A-D)</t>
    </r>
    <r>
      <rPr>
        <sz val="9"/>
        <rFont val="Arial"/>
        <family val="2"/>
      </rPr>
      <t xml:space="preserve">
Se evidenció indebida constitución de las reservas presupuestales de conformidad con la normatividad aplicable: artículo 89 Decreto Ley 111 de 1996, artículos 2.8.1.7.3.1. y 2.8.1.7.32. del Decreto 1068 de 2015 y La Circular Externa 062 de
noviembre de 2016 por la cual se definen los "aspectos a considerar para el cierre de la vigencia 2016 y apertura del año 2017 en el sistema integrado de información financiera - SIIF Nación", en los siguientes contratos. habiendo recibido los bienes y servicios en la vigencia según certificado del Supervisor y existiendo la respectiva Factura o Cuenta de cobro, no fueron consideradas para realizar los ajustes en los compromisos y obligaciones a que diera lugar para la constitución de las reservas presupuestales y de las cuentas por pagar, de conformidad con lo señalado en el artículo 89 del Estatuto Orgánico del Presupuesto.
• Contrato 1144, con Cuenta de Cobro 01 del 12 de enero de 2017 por $494.782.288 menos inejecución de $44.980.208, para un total de $449.802.080, con saldo por obligar de $44.980.208. 
• Contrato 1250, con factura 759 de enero 4 de 2017 por $92.919.842, valor que coincide con la certificación de cupos del supervisor, saldo por obligar de $20.127.208 y la reserva quedó constituida en SIIF por $113.047.050.
Contrato 784, no procede reserva presupuestal sino Cuenta por Pagar por $67.859.613 y saldo a liberar por $38.916.293 y la reserva quedó constituida en SIIF por $106.775.906.
Contrato 1221, con Factura 0212 de diciembre 29 de 2016. Tiene un saldo por
Obligar de $4.341.528 y la reserva quedó constituida en SIIF por
$101.128.800.
• Contrato 1230, con Factura 025 del 2 de enero de 2017, por $83.806.003,
tiene y saldo por obligar por $12.500.237 y la reserva quedó constituida en SIIF
por $96.306.240.
• Contrato 1220, con Factura 39754 del 30 de diciembre de 2016 por
$89.343.974. Tiene un saldo por obligar de $5,283.626, y la reserva quedó
constituida en SIIF por $94.627.600.
• Contrato 1254, con Factura 525 del 27 de diciembre de 2016, por $71.771.453. Tiene Saldo por Obligar de $16.217.347 y la reserva quedó constituida en SIIF por $87.988.800.
• Contrato 1212, con Factura 777 del 4 de enero de 2017 por $83.204.850, tiene Saldo por Obligar de $4.362.150 528 y la reserva quedó constituida en SIIF por $87.567.000.
• Contrato 1210, con Factura 773 del 4 de enero de 2017 por $82.574.580, y la reserva quedó constituida en SIIF por $82.574.580. 
• Contrato 1269, con Factura 116 del 30 de diciembre de 2016 por $79.193.792, con saldo por obligar por 492.578 y la reserva quedó constituida en SIIF por $79.676.370.
• Contrato 1277, con Factura 121 del 30 de diciembre de 2016 por valor de 70.930.507, saldo por obligar de 2.503.001 y la reserva quedó constituida en SIIF por 73.433.508.
• Contrato 320, con factura 821 de 13 de diciembre de 2016 por $62.414.488, quedando un saldo por obligar por concepto de inejecuciones de $3.298.758 y la reserva quedó constituida en SIIF por $65.713.246.
• Contrato 1255, con Factura No.5816 del 30 de diciembre de 2016 por $64.716.326, quedando un saldo por obligar de $592.174 y la reserva quedó constituida en SIIF por $65.308.500.
• Contrato 1228, con Factura 434 del 30 de diciembre de 2014, por $58.466.092 y saldo por Obligar de $6.080.482 y la reserva quedó constituida en SIIF por $64.546.574.
• Contrato 1224, con Factura CECG022882 del 30 de diciembre de 2016, por $63.610.200 y la reserva quedó constituida en SIIF por $63.610.200.
• Contrato 1261, con Factura 2505 del 2 de enero de 2017 por $63.610.200 por desembolso de diciembre de 2016 y la reserva quedó constituida en SIIF por $63.610.200.
• Contrato 1213, no con Factura 779 del 4 de enero de 2017, por $59.485.800 y la reserva quedó constituida en SIIF por $63.349.080.
• Contrato 1253, con Factura 302 del 31 de diciembre de 2016 por $55.787.893, saldo por obligar de $4.403.507 y la reserva quedó constituida en SIIF por $60.191.400.
Contrato 1216, con factura 6894 del 30 de diciembre de 2016 por
$59.578.571, saldo por obligar de $612.829 y la reserva quedó constituida en
SIIF por $60.191.400.
• Contrato 1247, con Factura 757 de enero 4 de 2017 por valor de $58.714.718,
saldo por Obligar de $1.476.682 y la reserva quedó constituida en SIIF por
$60.191.400.
• Contrato 1200, con Factura 0435 del 30 de diciembre de 2016 por
$58.143.457, un saldo por obligar por 1.874.761 y la reserva quedó constituida
en SIIF por $60.018.218.
• Contrato 1211, con Factura 772 del 4 de enero de 2017 por $59.389.301, un saldo por obligar de $183.499 y la reserva quedó constituida en SIIF por $59.572.800 y la reserva quedó constituida en SIIF por $59.572.800.
• Contrato 1206, con Factura No.771 del 4 de enero de 2017 por $59.310.552 y la reserva quedó constituida en SIIF por $59.310.552.
• Contrato 1270, con Factura 131 del 4 de enero de 2017 por $54.409.815, con saldo por obligar de $4.577.757 y la reserva quedó constituida en SIIF por $58.987.572.
• Contrato 1242, con factura 2077 del 5 de enero de 2017 por $57.594.780, un saldo por obligar $955.220 y la reserva quedó constituida en SIIF por $58.549.800.
• Contrato 1263, con Factura 027 del 30 de diciembre de 2016 por $57.239.843 y la reserva quedó constituida en SIIF por $57.239.843.
• Contrato 1248, no es Reserva sino Cuenta por Pagar según Factura 0764 de enero 5 de 2017 por $54.920.256 con saldo por obligar de $2.288.344 y la reserva quedó constituida en SIIF por $57.208.600.
• Contrato 326, de acuerdo con la justificación de la constitución de la reserva Formato F1.G1.GF por $6.468.538, obedece "al incumplimiento en los 220 días de atención durante la vigencia 2016", valor que difiere de la reserva en SIIF
$53.135.680. El compromiso presupuestal de la reserva registra el valor de $53.135.680 y un saldo por obligar de $6.468.538 por liberación de saldo, con Orden de Pago No.5417 817 del 17 de enero de 2017 y Factura No.2675 del 7
de diciembre de 2016 registran el valor de $46.667.142, que difieren de la reserva constituida y registrada en SIIF.
• Contrato 1208, con factura 769 del 29 de diciembre de 2016, por $45.713.950 con saldo por obligar por $6.989.906 y la reserva quedó constituida en SIIF por $52.703.856.
• Contrato 1219, con Factura 1340 del 31 de diciembre de 2016, por $51.764.604 y la reserva quedó constituida en SIIF por $51.764.604 
• Contrato 608, con Factura 2948 del 30 de diciembre de 2016 por $30.616.929 y saldo por obligar de $20.356.627 y la reserva quedó constituida en SIIF por $50.970.556. 
• Contrato 1268, con Factura 028 del 5 de enero de 2017 por $46.363.932 y Saldo por Obligar de $2.469.852 y la reserva quedó constituida en SIIF por $48.833.784.
• Contrato 298, con factura 0563 del 15 de diciembre de 2016 por $44.407.133 e inejecución por $2.164.133 y la reserva quedó constituida en SIIF por $46.571.753.
• Contrato 1239, con la Factura 145 de enero 5 de 2017, por $42.694.288 con saldo por obligar de $1.847.348 y la reserva quedó constituida en SIIF por $44.541.636.
Contrato 1351, con Cuenta de Cobro 01 del 22 de diciembre de 2016, además la justificación en Formato F1.G1.GF de Constitución de Reserva es que es Cuenta por Pagar. La reserva quedo en SIIF por $40.309.386.
• Contrato 1267, con Factura 2637 del 31 de diciembre de 2016, con saldo por obligar de $1.016.915 y la reserva quedó constituida en SIIF por $38.534.804.
Contrato 412, con Cuenta de Cobro 05 del 11 de enero de 2017 por $265.154.801 menos inejecución de $261.098.392, total a pagar $4.056.409 que corresponde a la liquidación del supervisor, cifra que difiere de la constitución de la Reserva en SIIF por $274.941.806 y $38.295.000 para un total de $313.236.806.
</t>
    </r>
  </si>
  <si>
    <t>Deficiencias en el proceso de cierre presupuestal de la vigencia 2016, situación que no fue subsanada en el período de transición cuya fecha máxima fue hasta el 20 de enero 2017, lo que conlleva a una deficiente gestión
administrativa y financiera que no revela la realidad económica del Instituto, por sobreestimación de las reservas Resupuestales y subestimación de las cuentas
por pagar, que no permiten al órgano de control refrendar las reservas para esta vigencia fiscal. Hallazgo con presunto alcance disciplinado.</t>
  </si>
  <si>
    <t>Realizar capacitación a los asesores financieros de los Centros Zonales y Regional Antioquia de acuerdo a la guía de cierre financiero 2017 y apertura fiscal 2018.</t>
  </si>
  <si>
    <t xml:space="preserve">Capacitar a los asesores financieros de la Regional Antioquia y sus 16 Centro Zonales durante 8 horas sobre la guía de cierre financiero 2017 y apertura fiscal 2018.
</t>
  </si>
  <si>
    <t xml:space="preserve">ACTA DE CAPACITACION
LISTADO DE ASISTENCIA
F4.P7.GTH- FORMATO FICHA DE ESTRUCTURACIÓN DEL EVENTO
F6.P7.GTH- FORMATO INSTRUMENTO PARA MEDIR EL IMPACTO DE LA CAPACITACIÓN
F7.P7.GTH- FORMATO ENCUESTA DE SATISFACCIÓN - PROGRAMAS DE FORMACIÓN
F8.P7.GTH- FORMATO EVALUACIÓN DE EFICACIA (Debe calificarse sobre 100)
</t>
  </si>
  <si>
    <t>AR- 2016- ANT-34</t>
  </si>
  <si>
    <r>
      <rPr>
        <b/>
        <sz val="9"/>
        <rFont val="Arial"/>
        <family val="2"/>
      </rPr>
      <t>Hallazgo No. 34. Supervisión Contractual (A-D)</t>
    </r>
    <r>
      <rPr>
        <sz val="9"/>
        <rFont val="Arial"/>
        <family val="2"/>
      </rPr>
      <t xml:space="preserve">
En los contratos: 377/2016; 483/2016; 803/2016; 1016/2016; 1114/2016 y 1311/2016, no se evidenció el diligenciamiento del Formato de Informe de Supervisión establecido en Anexo No. 1 de la guía de contratación del ICBF que
permita verificar el seguimiento y control a la ejecución de los contratos. Lo anterior, por deficiencias en el ejercicio de la supervisión, lo que no garantiza un control eficaz y oportuno al cumplimiento de la obligaciones contractuales y los
objetivos misionales del Instituto.
Adicionalmente, algunos contratos de Aporte, en la cláusula Plazo, establecen que éste se cuenta a partir del acta de inicio. En el expediente de los siguientes contratos no se evidencia el acta de inicio o ésta no fue firmada por el Supervisor;
1311/2016; 364/2016; 1089/2016; 351/2016; 1182/2016, 1094/2016; 1028/2016; 1109/2016 y 1119/2016. Lo anterior por deficiencias en la supervisión, lo que no permite establecer con certeza la duración del contrato, incumpliendo lo
establecido en que establece la suscripción del acta de inicio, cuando se requiera.
debilidades de la
Hallazgo con presunta incidencia disciplinaría de conformidad con el parágrafo 1°
del numeral 34 del artículo 48 de la Ley 734 de 2002.</t>
    </r>
  </si>
  <si>
    <t>Debilidades en la Administración en la supervisión y de los mecanismos de control, que no permitenun adecuado y oportuno seguimiento y verificación del cumplimiento de las obligaciones pactadas en el contrato y el cumplimiento de la correcta ejecución del
objeto contractual.</t>
  </si>
  <si>
    <t xml:space="preserve">Realizar seguimiento y control a los soportes de los expedientes de los contratos de primera infancia de los 16 Centros Zonales de la Regional Antioquia, y remitirlos al Grupo Jurídico para que repose en el expediente contractual.
</t>
  </si>
  <si>
    <t xml:space="preserve">Efectuar informe bimestralmente de lo encontrado de la revisión a la muestra aleatoria del (5%) de los contratos de 2017 de primera infancia por parte del Grupo Jurídico.
</t>
  </si>
  <si>
    <t xml:space="preserve">
Informe</t>
  </si>
  <si>
    <t>AR- 2016- ANT-39</t>
  </si>
  <si>
    <r>
      <rPr>
        <b/>
        <sz val="9"/>
        <rFont val="Arial"/>
        <family val="2"/>
      </rPr>
      <t>Hallazgo No. 39. Informes del contratista — Supervisión (A)</t>
    </r>
    <r>
      <rPr>
        <sz val="9"/>
        <rFont val="Arial"/>
        <family val="2"/>
      </rPr>
      <t xml:space="preserve">
En el expediente de los siguientes contratos no se evidencian informes del contratista 1147/2016; 1335/2016; 803 /2016; 377/2016; 1322/2016; 990/2016; 1071 /2016 y 1089/2016. </t>
    </r>
  </si>
  <si>
    <t>Deficiencias de supervisión con el riesgo que se realicen pagos por beneficiarios no atendidos.</t>
  </si>
  <si>
    <t xml:space="preserve">Realizar revisión de una muestra aleatoria de (10%) de los contratos de 2017 de  Hogares Comunitarios de Bienestar
</t>
  </si>
  <si>
    <t xml:space="preserve">Efectuar informe (trimestral) de la muestra aleatoria sobre las carpetas de Hogares de Bienestar de acuerdo a una lista de chequeo
</t>
  </si>
  <si>
    <t>AR- 2016- ANT-40</t>
  </si>
  <si>
    <t>Supervisión Tecnica y Financiera</t>
  </si>
  <si>
    <r>
      <rPr>
        <b/>
        <sz val="9"/>
        <color indexed="8"/>
        <rFont val="Arial"/>
        <family val="2"/>
      </rPr>
      <t>Hallazgo No. 40. Supervisión contrato 583 de 2016 (A)</t>
    </r>
    <r>
      <rPr>
        <sz val="9"/>
        <color indexed="8"/>
        <rFont val="Arial"/>
        <family val="2"/>
      </rPr>
      <t xml:space="preserve">
El contrato 583 de 2016, cuyo objeto es brindar atención especializada a los niños, las niñas y adolescentes que tienen un proceso administrativo de restablecimiento de derechos abierto a su favor, en la modalidad Internado-discapacidad, de acuerdo con los lineamientos vigentes, presentó el informe final de supervisión el 15 de diciembre de 2016, omitiendo relacionar la disminución por valor de $1.443.453 según acto modificación No. 2 del 12 de octubre de 2016.
Adicionalmente; bajo la misma denominación "Modificación No.2 al contrato", existen dos (2) documentos a folios 224 y 271 de fechas 12 de octubre y 11 de noviembre de 2016, respectivamente, mediante los cuales se disminuyó el valor del contrato en $1.443.453 y $3.424.352 por concepto de inejecuciones, así:
• Modificación No.2 del 12 de octubre de 2016 (folio 224), por disminución del valor del contrato por $1.443.453, por inejecuciones de los meses de abril, mayo, junio, julio y agosto de 2016, quedando el valor final del mismo en 2.318.690.307, la cual no fue incorporada en el informe de supervisión del contrato del 15 de diciembre de 2016 (folio 323).
Modificación No.2 del 11 de noviembre de 2016, (folio 271) por disminución del valor del contrato por $3.424.352, por inejecuciones de los meses de abril, mayo, junio, julio, agosto y septiembre de 2016, quedando el valor final del mismo en 2.316.709.408, la cual fue incorporada en el informe de supervisión del contrato del 15 de diciembre de 2016 (folio 323).
</t>
    </r>
  </si>
  <si>
    <t xml:space="preserve">Deficiencias en la gestión contractual y el ejercicio de la supervisión, que genera inconsistencias en la ejecución presupuestal y valor final del contrato.
</t>
  </si>
  <si>
    <t xml:space="preserve">
Realizar seguimiento y control a las modificaciones contractuales (disminuciones y adiciones)
</t>
  </si>
  <si>
    <t>Realizar seguimiento cuatrimestralmente a las modificaciones contractuales de 2017  a través del FUC (formato único de contratación).</t>
  </si>
  <si>
    <t>Cuadro en excel</t>
  </si>
  <si>
    <t>AR- 2016- ANT-41</t>
  </si>
  <si>
    <t>Modificación de contratos</t>
  </si>
  <si>
    <r>
      <rPr>
        <b/>
        <sz val="9"/>
        <rFont val="Arial"/>
        <family val="2"/>
      </rPr>
      <t>Hallazgo No. 41. Modificación de contratos (A)</t>
    </r>
    <r>
      <rPr>
        <sz val="9"/>
        <rFont val="Arial"/>
        <family val="2"/>
      </rPr>
      <t xml:space="preserve">
Los contratos de aporte 582; 583; 584; 623; 637 de 2016, para la atentación a personas con situación de discapacidad, fueron modificados en la cláusula Desembolsos, parágrafo segundo: costos fijos de los cupos no utilizados, el cual será de 67.7% a partir del mes de abril de 2016, dicha modificación se realizó de manera unilateral mediante oficio de mayo 10 de 2016 suscrito por la Directora Regional, desconociendo el acuerdo de voluntades al no suscribir Otrosí para la modificación de uno de los elementos esenciales del contrato.</t>
    </r>
  </si>
  <si>
    <t xml:space="preserve"> Lo anterior por deficiencias de legalidad en el proceso contractual, situación que pueden comprometer o afectar la ejecución de los contratos.</t>
  </si>
  <si>
    <t xml:space="preserve">Realizar el cumplimiento estipulado en la ley 80 de 1993 referente a la legalidad del procesos contractual, garantizando el desarrollo del contrato.
</t>
  </si>
  <si>
    <t>Socializar con el equipo de contratación y coordinador del Grupo Jurídico el cumplimiento de la ley 80 de 1993 para establecer cuando se deben realizar las modificaciones.</t>
  </si>
  <si>
    <t>Acta de socializacion 
lista de asistencia</t>
  </si>
  <si>
    <t>AR- 2016- ANT-51</t>
  </si>
  <si>
    <r>
      <rPr>
        <b/>
        <sz val="9"/>
        <rFont val="Arial"/>
        <family val="2"/>
      </rPr>
      <t xml:space="preserve">Hallazgo No. 51. Pólizas de Cumplimiento (A)
</t>
    </r>
    <r>
      <rPr>
        <sz val="9"/>
        <rFont val="Arial"/>
        <family val="2"/>
      </rPr>
      <t xml:space="preserve">
El Contrato 483 de 2016 del ICBF Regional Antioquía presentó Adición y Modificación N' 1 de 25/10/2016 por $258.543 y en la cláusula quinta: Garantías, establece que la Entidad Administradora del Servicio se obliga realizar la modificación de las garantías establecidas en la Cláusula décima quinta del contrato de aporte, ajustándolas al nuevo valor, dentro de los tres (3) días hábiles
siguientes al perfeccionamiento del documento. Sin embargo, se evidencia que:
• En el expediente del contrato 651 de 2016 no se evidencia la aprobación de la Garantía por parte del Director Regional.
• En el expediente contractual 483 de 2016 de 30-enero-2016 no se evidencia la ampliación de la Garantía a pesar de que en el SIIF se reporta pagó el 29- noviembre-2016 por $ 258.543; el cual corresponde a la Adición.
</t>
    </r>
  </si>
  <si>
    <t>Debilidades de control y supervisión, lo cual ocasiona riesgos para la entidad en el evento de una reclamación como asumir los perjuicios, derivados de una posible prestación deficiente del servicio contratado,
que puede conllevar a que de presentarse un siniestro no exista un amparo de seguro que garantice la salvaguarda de los recursos públicos.</t>
  </si>
  <si>
    <r>
      <t>Control y seguimiento a las gestiones que se realizan a las pólizas de garantías de los contratos del 2017 que requieran poliza</t>
    </r>
    <r>
      <rPr>
        <sz val="9"/>
        <color indexed="8"/>
        <rFont val="Arial"/>
        <family val="2"/>
      </rPr>
      <t xml:space="preserve">, generando alertas al supervisor del contrato y al operador por el no aporte de la póliza de cumplimiento para la respectiva legalización del contrato.
</t>
    </r>
  </si>
  <si>
    <t xml:space="preserve">Realizar seguimiento mensual por medio de cuadro control desde el Grupo Jurídico a los contratos suscritos en la Regional Antioquia que requieran el aporte de poliza como requisito de ejecucion. </t>
  </si>
  <si>
    <t>AR- 2016- ANT-62</t>
  </si>
  <si>
    <t>Soportes de pago contratos</t>
  </si>
  <si>
    <r>
      <rPr>
        <b/>
        <sz val="9"/>
        <color indexed="8"/>
        <rFont val="Arial"/>
        <family val="2"/>
      </rPr>
      <t xml:space="preserve">Hallazgo No. 62. Soportes de pago contratos (A)
</t>
    </r>
    <r>
      <rPr>
        <sz val="9"/>
        <color indexed="8"/>
        <rFont val="Arial"/>
        <family val="2"/>
      </rPr>
      <t xml:space="preserve">
En la muestra de cuentas por pagar de la vigencia 2015 y 2016, se observó que en los contratos: 161, 352, 869, 877, 881, 886 de la vigencia 2015 y , 1202, 1214, 1226, 1229, 1237, 1245, 1251, 1252, 1257, 1262, 1264, 1266, 1276 vigencia 2016, el informe para certificación para reconocimiento de pagos, por parte del supervisor se elabora con antelación a la acreditación del cumplimiento de los compromisos contractuales para el período correspondiente de parte del contratista y la presentación de la factura o cuenta de cobro, una vez solicitadas las aclaraciones al respecto a la entidad allegan unos nuevos soportes con fechas diferentes.</t>
    </r>
    <r>
      <rPr>
        <b/>
        <sz val="9"/>
        <color indexed="8"/>
        <rFont val="Arial"/>
        <family val="2"/>
      </rPr>
      <t xml:space="preserve"> Ver Tabla No. 44</t>
    </r>
    <r>
      <rPr>
        <sz val="9"/>
        <color indexed="8"/>
        <rFont val="Arial"/>
        <family val="2"/>
      </rPr>
      <t xml:space="preserve">
Así mismo, en la muestra de cuentas por pagar de la vigencia 2015, se observó que en los contratos: 161. 352, 851, 869, 877, 879, 881, 886, 897 y 898, el informe para certificación para reconocimiento de pagos, se elabora con antelación a la acreditación del cumplimiento de los compromisos contractuales para el período correspondiente de parte del contratista y la presentación de la factura o cuenta de cobro.
</t>
    </r>
  </si>
  <si>
    <t>Deficiencias en el control administrativo en la supervisión y  de tesorería, lo que una incertidumbre en el valor de la cuenta a pagar y generar</t>
  </si>
  <si>
    <t xml:space="preserve">Realizar seguimiento y control a las cuentas que debe presentar el supervisor para el pago de las cuentas de las instituciones.
</t>
  </si>
  <si>
    <t xml:space="preserve">
Efectuar el seguimiento mensual por medio de cuadro control en Excel de las presentaciones de las cuentas por parte de financiera de las instituciones colocando en el cuadro excell las observaciones a que den lugar a su pago </t>
  </si>
  <si>
    <t>Cuadro en Excel.</t>
  </si>
  <si>
    <t xml:space="preserve">
12</t>
  </si>
  <si>
    <t>AR- 2016- ANT-93</t>
  </si>
  <si>
    <r>
      <rPr>
        <b/>
        <sz val="9"/>
        <rFont val="Arial"/>
        <family val="2"/>
      </rPr>
      <t xml:space="preserve">Hallazgo No. 93. Publicación Contratos SECOP (A)
</t>
    </r>
    <r>
      <rPr>
        <sz val="9"/>
        <rFont val="Arial"/>
        <family val="2"/>
      </rPr>
      <t xml:space="preserve">
Los Contratos de Aporte suscritos por el ICBF- Regional Antioquia no se publicaron o la publicación se hizo de forma extemporánea en el Sistema Electrónico para la Contratación Pública —SECO. </t>
    </r>
    <r>
      <rPr>
        <b/>
        <sz val="9"/>
        <rFont val="Arial"/>
        <family val="2"/>
      </rPr>
      <t xml:space="preserve">Ver Tabla No. 109
</t>
    </r>
  </si>
  <si>
    <t>Inobservancia u omisión en la aplicación de la norma y
deficiencias en los mecanismos de control interno en el área jurídica de la entidad, lo que ocasiona que la ciudadanía y los órganos de control no tengan acceso oportuno a la información contractual de la entidad, no se cumpla cabalmente la función de publicidad del aplicativo, ni se genere valor agregado al control
ciudadano.</t>
  </si>
  <si>
    <t xml:space="preserve">Capacitar al Grupo Juridico de la Regional Antioquia sobre ley 80 de 1993 , el manual de contratacion, decreto 987 de 2012 y decreto 1082 de 2012 respecto a la herramienta electronica SECOP 
</t>
  </si>
  <si>
    <t xml:space="preserve">Efectuar capacitación de 4 horas a los abogados del equipo de contratación del Grupo Jurídico
</t>
  </si>
  <si>
    <t>Acta/
Listado de asistencia</t>
  </si>
  <si>
    <t xml:space="preserve">Seguimiento y control a la herramienta electrónica SECOP.
</t>
  </si>
  <si>
    <t xml:space="preserve">
Realizar seguimiento a través de cuadro en Excel de la muestra aleatoria del 10% de los contratos suscritos en la Regional Antioquia. 
</t>
  </si>
  <si>
    <t>AR- 2016- ANT-95</t>
  </si>
  <si>
    <r>
      <rPr>
        <b/>
        <sz val="9"/>
        <rFont val="Arial"/>
        <family val="2"/>
      </rPr>
      <t>Hallazgo No. 95. Atención Primera Infancia contratos 355, 351 y 464 de 2016 (A)</t>
    </r>
    <r>
      <rPr>
        <sz val="9"/>
        <rFont val="Arial"/>
        <family val="2"/>
      </rPr>
      <t xml:space="preserve">
se evidenciaron las siguientes situaciones:
-Convenio interadministrativo 355 de 2016: el Informe de supervisión No. 5 del 27 de diciembre de 2016, la ejecución financiera presenta inconsistencias frente a valores de los actos modificatorios de adiciones y disminuciones en los aportes del ICBF que reposan en el expediente del contrato, cuyo plazo terminó el 31 de octubre, lo que genera diferencias en los saldos pendientes para efectos deliquidación del contrato. Adicionalmente el ICBF no efectuó seguimiento y control a situaciones as las obligaciones contractuales del Operador en cuanto a deficiencias en la prestación de los servicio (quejas de las madres comunitarias
por incumplimientos en los pagos por parte de los Operadores obligaciones a cargo del Municipio, deficiencias en el proceso pedagógico y de localización de beneficiarios, inasistencia de usuarios, problemas en el suministro del menú, cierre
de hogares comunitarios, entre otros), así como tampoco efectuó control a los rendimientos financieros del convenio, los cuales de conformidad con la cláusula décimo tercera "Destinación de los Rendimientos Financieros", son propiedad del ICBF.
Mediante Nota Aclaratoria a la Modificación No. 4 sin fecha, se subsanaron errores de forma, el ICBF no notificó o comunicar la decisión al Contratista, parte interesada de conformidad con el artículo 45 de la ley 1437 de 2011.
'Convenio interadministrativo 351 de 2016: el Informe de supervisión No.5 del 8 de diciembre de 2016, la ejecución financiera presenta inconsistencias frente a valores de los actos modificatorios de adiciones en los aportes del ICBF que reposan en el expediente del contrato, cuyo plazo terminó el 31 de octubre, lo que genera diferencias en los saldos pendientes para efectos de la liquidación del contrato. Adicionalmente, el ICBF no efectuó control a los rendimientos financieros del convenio, los cuales de conformidad con la cláusula décimo tercera "Destinación de los Rendimientos Financieros", son propiedad del ICBF.
Contrato de aporte 464 de 2016: Los documentos que soportan la disminución 1 de fecha 24 de mayo de 2016 y la Adición, disminución y modificación 1 de fecha 27 de mayo de 2016 del contrato, presentan diferencias con el valor inicial y final
del contrato en $2.248.402. Además, de la Adición, disminución y modificación 1 de fecha 27 de mayo de 2016 del contrato, solo se evidenció un registro del compromiso presupuestal No. 95116 del 30 de enero de 2016 por $ $963.848, cifra que no coincide con las disminuciones y modificaciones del valor final del contrato.
</t>
    </r>
  </si>
  <si>
    <t>Falta de seguimiento y control, que garantice la prestación del servicio y el cumplimento de las obligaciones contractuales</t>
  </si>
  <si>
    <t xml:space="preserve">Revisar y verificar las situaciones encontradas en los contratos 351, 355, 464 de 2016 para efectuar el seguimiento y control de las mismas.
</t>
  </si>
  <si>
    <t xml:space="preserve">Elaborar informe de la revisión de las situaciones encontradas y subsanadas de los contratos 351, 355, 464 de 2016.
</t>
  </si>
  <si>
    <t>AR- 2016- ANT-109</t>
  </si>
  <si>
    <r>
      <rPr>
        <b/>
        <sz val="9"/>
        <rFont val="Arial"/>
        <family val="2"/>
      </rPr>
      <t xml:space="preserve">Hallazgo No. 109. Plan de Acción (A)
</t>
    </r>
    <r>
      <rPr>
        <sz val="9"/>
        <rFont val="Arial"/>
        <family val="2"/>
      </rPr>
      <t xml:space="preserve">
En el proyecto C-320-1504-4 Asistencia a la Primera Infancia a Nivel Nacional, del objetivo institucional: Ampliar Cobertura y mejorar calidad en la Atención Integral a la Primera Infancia, para la Regional Antioquía en 2016 se tenía una meta de
157.192 niños y niñas atendidos. (Indicador con periodicidad: mensual. Inicia: febrero). A diciembre se atendieron 159.915 cumpliendo con la meta. Sin embargo para febrero y marzo el indicador muestra un cumplimiento del 38% y 43% de dichos períodos, respectivamente, que lo ubica en rango: "En Riesgo", indicando ineficacia en la atención en dichos meses.
Así mismo, en este mismo proyecto se tenía una meta para 2016 de realizar 4.324 visitas de supervisión a las modalidades de Primera Infancia. (Indicador con periodicidad: mensual. Inicia: marzo). A diciembre el resultado es de 5.563 visitas superando la meta. Sin embargo, en marzo y mayo no se registran visitas y en abril el indicador muestra un cumplimiento del 8% que lo ubica en rango: "En Riesgo".
En el proyecto C-320-1504-7 Protección - acciones para preservar y restituir el ejercicio integral de los derechos de la niñez y la familia, del objetivo institucional:
Garantizar la protección integral de los NNA en coordinación con las instancias del SNBF, para la Regional Antioquia se tenía una meta de 100% de niños, niñas y adolescentes con situación legal dentro de los 4 meses definidos por la ley. (Indicador con periodicidad: mensual. Inicia: febrero). De febrero a diciembre registra 1.390 niños y niñas atendidos. A diciembre cumplió con la meta. Sin embargo, para marzo, abril y mayo el indicador muestra el cumplimiento de meta en rango: "Crítico" y para junio y octubre lo muestra con rango: "En Riesgo", Así mismo, en este mismo proyecto, se tenía una meta de 100% de niños, niñas y adolescentes que cumple con el número de informes de seguimientos post adopción. (Indicador con periodicidad: mensual. Inicia: enero). A diciembre el indicador mostraba 94%, lo que indica que la meta no se cumplió.
En el proyecto C-520-1500-1 Asistencia al modelo de intervención social del ICBF a nivel nacional del objetivo institucional Lograr una adecuada y eficiente gestión institucional a través de la articulación entre servidores, áreas y niveles territoriales, el apoyo administrativo a los procesos misionales, la apropiación de una cultura de la evaluación y la optimización del uso de los recursos, para la Regional Antioquia se tenía una meta del 100% de ejecución de PAC Recursos Propios (Indicador con periodicidad: mensual. Inicia: enero). A diciembre se reporta cumplimiento de la meta. Sin embargo, en julio y noviembre el indicador estaba en rango "Critico".
En este mismo proyecto se tenía la meta para 2016 de 90% de cumplimiento de la Gestión al Plan Anual de Adquisiciones realizada a través de la información registrada en el Sistema de Información PACCO. A diciembre registra cumplimiento de meta con 95%. (Indicador con periodicidad: mensual. Inicia:
marzo). Sin embargo, en abril y mayo el indicador está en el rango: "En Riesgo", por los bajos cumplimientos. En el objetivo institucional Lograr una adecuada y eficiente gestión institucional a través de la articulación entre servidores, áreas y niveles territoriales, el apoyo administrativo a los procesos misionales, la apropiación de una cultura de la evaluación y la optimización del uso de los recursos, la Regional tenía la meta  para 2016 de 100% de cumplimiento de la ejecución de compromisos de inversión
de acuerdo con la programación que realizaron las Direcciones Regionales (Indicador con periodicidad: mensual. Inicia: enero). A diciembre cumple con dicha meta. Sin embargo, para enero y febrero el indicador muestra el cumplimiento de la meta en rango; "Crítico" y en septiembre, octubre y noviembre presenta rango:
"En Riesgo". Así mismo, en este objetivo institucional la Regional tenía la meta de 100% de cumplimiento de la ejecución obligada de inversión de acuerdo con la programación que realizaron las Direcciones Regionales. (Indicador con periodicidad: mensual. Inicia: enero). A diciembre el indicador muestra un 97% lo que indica que no cumple la meta. Además, para el período enero a mayo y octubre-noviembre se registra un rango "Crítico" de ejecución debido a los bajos porcentajes del indicador. Para marzo, julio y diciembre el indicador está en rango: "En Riesgo". Además de lo anterior, las siguientes metas no se cumplieron a diciembre de 2016,</t>
    </r>
    <r>
      <rPr>
        <b/>
        <sz val="9"/>
        <rFont val="Arial"/>
        <family val="2"/>
      </rPr>
      <t xml:space="preserve"> ver tabla No. 135.</t>
    </r>
    <r>
      <rPr>
        <sz val="9"/>
        <rFont val="Arial"/>
        <family val="2"/>
      </rPr>
      <t xml:space="preserve">
</t>
    </r>
  </si>
  <si>
    <t>Deficiencias en la gestión, lo que ocasiona que en los primeros meses del año se presente baja atención a los usuarios del sistema en algunos programas y en los últimos meses del año se presente alta ejecución de recursos, para lograr el cumplimiento de metas, lo cual afecta el principio de oportunidad en la atención de la población objeto los programas del Instituto.</t>
  </si>
  <si>
    <t xml:space="preserve">
Fortalecer los mecanismos de control y seguimiento para el monitoreo al cumplimiento del plan de acción.
</t>
  </si>
  <si>
    <t>Realizar el seguimiento mensual al registro de metas sociales y financieras con los equipos misionales de la Regional y de los centros zonales, con el fin de evaluar las inejecuciones, realizando los ajustes pertinentes a la programación y requerir a los centros zonales realizar las modificaciones.</t>
  </si>
  <si>
    <t xml:space="preserve">Acta de seguimiento </t>
  </si>
  <si>
    <t>Socializar en el comité estratégico básico los resultados de los indicadores del plan de acción y las acciones de mejoras que den lugar</t>
  </si>
  <si>
    <t>Acta de comité</t>
  </si>
  <si>
    <t>AR- 2016- ANT-114</t>
  </si>
  <si>
    <r>
      <rPr>
        <b/>
        <sz val="9"/>
        <color indexed="8"/>
        <rFont val="Arial"/>
        <family val="2"/>
      </rPr>
      <t>Hallazgo No. 114. Clasificación Funcional e Inclusión Efectiva de Personas en Situación de Discapacidad y su reflejo en los aplicativos institucionales. (A)</t>
    </r>
    <r>
      <rPr>
        <sz val="9"/>
        <color indexed="8"/>
        <rFont val="Arial"/>
        <family val="2"/>
      </rPr>
      <t xml:space="preserve">
Aplicativo CUÉNTAME: en éste Sistema de Información no se recolectó en la vigencia 2016, información sobre el tipo de discapacidad como variable obligatoria en el proceso de auto reconocimiento de lo NN beneficiarios de los servicios de atención de la Primera Infancia. • Censo Discapacidad: En la Regional Antioquia, no se evidenció censo o registro del universo de beneficiarios en situación de discapacidad, que pueda ser objeto de atención de los programas en la jurisdicción de la Regional; no obstante se evidenció ejecución de recursos a través los rubros presupuestales C-320-1504-7-0-103, C-320-1504-7-0-102 y de la contratación que atendió dicha población.
Documento de Identidad: en los contratos No. 584; 623 y 1257 de 2016, para la atentación de personas en situación de díscapacidad, se evidencia que los informes del contratista no registran el documento de identidad que permita la individualización de los usuarios o beneficiarios de los programas de protección, para ejercer un adecuado control en el pago de los cupos realmente atendidos durante el mes. Lo que evidencia falta de planeación en el diseño y ejecución de la política pública, al no disponer de un censo que permita identificar y diagnosticar adecuadamente dicha población para garantizar el goce efectivo de sus derechos.</t>
    </r>
  </si>
  <si>
    <t>Deficiencias en la planeación y definición de estrategias que permitan recolectar información pertinente relacionada con la clasificación funcional de las personas en situación de discapacidad a las cuales se les da cubrimiento y abordar desde la actividad misional propia del Instituto, la situación
de discapacidad, acorde con sus necesidades y su clasificación funcional en los diferentes planes, programas y proyectos que implemente y que la cobertura real y efectiva se refleje en los aplicativos institucionales.</t>
  </si>
  <si>
    <t>Revisar y diligenciar oportunamente el aplicativo Cuéntame con respecto al universo de beneficiarios en situación de discapacidad y enviando correo electronico mensual a los los 16 Centros Zonales de las inconsistencias encontradas en el diligenciamiento del aplicativo Cuéntame de primera infancia</t>
  </si>
  <si>
    <t xml:space="preserve">
Enviar desde la Direccion Regional comunicacion escrita a los operadores y supervisores de los contratos de Primera Infancia de los 16 Centros Zonales, alertando sobre la obligacion relacionada con el registro y presentacion de informacion, diligenciando los criterios de calidad del dato de las variables obligatorias del CUENTAME, incluyendo la variable No 23 "si el benificiario presenta discapacidad".</t>
  </si>
  <si>
    <t>Oficio y/o Memorando</t>
  </si>
  <si>
    <t xml:space="preserve">
Efectuar control y seguimiento al registro de calidad del dato de las variables obligatorias del cuentame, incluyendo la No 23 "el beneficiario presenta discapacidad"
</t>
  </si>
  <si>
    <r>
      <rPr>
        <sz val="9"/>
        <color indexed="10"/>
        <rFont val="Arial"/>
        <family val="2"/>
      </rPr>
      <t xml:space="preserve">
</t>
    </r>
    <r>
      <rPr>
        <sz val="9"/>
        <color indexed="8"/>
        <rFont val="Arial"/>
        <family val="2"/>
      </rPr>
      <t xml:space="preserve">Enviar trimestralmente a través de correo electronico tabla resumen de los 16 Centros Zonales, sobre el estado del criterio de la calidad de los datos de las variables obligatorias del CUENTAME, para el seguimiento y control por parte del supervisor de los contratos de primera infancia
</t>
    </r>
  </si>
  <si>
    <t>Tabla resumen</t>
  </si>
  <si>
    <t>Elaborar capacitación a través del aplicativo SIM a los 16 Centros Zonales sobre la actualización del módulo de beneficiarios de proteccion</t>
  </si>
  <si>
    <t xml:space="preserve">Capacitar a través del aplicativo SIM a los 16 Centros Zonales sobre la actualización del módulo de beneficiarios de proteccion 
</t>
  </si>
  <si>
    <t xml:space="preserve">Acta de capacitacion
LISTADO DE ASISTENCIA
</t>
  </si>
  <si>
    <t xml:space="preserve">Realizar seguimiento y control a la revisión y al diligenciamiento del aplicativo SIM en la actualización frente a la información especifica de la población atendida con discapacidad de proteccion
</t>
  </si>
  <si>
    <t>Generar informe del aplicativo SIM sobre el registro de la población con discapacidad de proteccion</t>
  </si>
  <si>
    <t>AR- 2016- ANT-116</t>
  </si>
  <si>
    <t>Incapacidades y Licencias</t>
  </si>
  <si>
    <r>
      <rPr>
        <b/>
        <sz val="9"/>
        <rFont val="Arial"/>
        <family val="2"/>
      </rPr>
      <t xml:space="preserve">Hallazgo No. 116. Incapacidades y Licencias (A) </t>
    </r>
    <r>
      <rPr>
        <sz val="9"/>
        <rFont val="Arial"/>
        <family val="2"/>
      </rPr>
      <t xml:space="preserve">
A 31 de diciembre de 2016, la cuenta 147064 - Deudores — Pago cuenta a terceros (pagos por parte de la Regional de incapacidades y licencias de maternidad que deben ser cobradas a la entidad de salud respectiva) refleja un saldo de $98.750.927 y el área administrativa presenta un saldo de $527.560.175.</t>
    </r>
  </si>
  <si>
    <t>Debilidades en los mecanismos de control y de conciliación para el registro de la información contable, hechos que afectan la comprensibilidad, consistencia y razonabilidad de la información y de los Estados Contables del ICBF, al no tener certeza sobre la veracidad de las cifras registradas, además de identificar riesgo en la gestión de cobro de estos recursos a las EPS y ARL. Lo anterior genera incertidumbre sobre el saldo total de esta subcuenta con afectación en el patrimonio.</t>
  </si>
  <si>
    <t xml:space="preserve">Realizar revisión  y depurar  la cuenta 14764, identificando los terceros de los $98.750.927 para requerir a las diferentes EPS a través de un oficio el cobro de las incapacidades generadas durante el trimestre
</t>
  </si>
  <si>
    <t xml:space="preserve">Realizar un informe bimestral del avance en la depuración de la cuenta 147064, que contenga las las acciones de cobro adelantadas por parte de la Regional Antioquia y los valores depurados tomando como base la información registrada en el aplicativo de nómina frente al SIIF Nación e informando la decisiones autonomas  tomadas para sanear la cuenta
</t>
  </si>
  <si>
    <t>AR- 2016- ANT-131</t>
  </si>
  <si>
    <r>
      <rPr>
        <b/>
        <sz val="9"/>
        <rFont val="Arial"/>
        <family val="2"/>
      </rPr>
      <t>Hallazgo No. 131. Operaciones recíprocas (A)</t>
    </r>
    <r>
      <rPr>
        <sz val="9"/>
        <rFont val="Arial"/>
        <family val="2"/>
      </rPr>
      <t xml:space="preserve">
A 31/12/2016 la Regional reporta en el Consolidador de Hacienda e información Pública-CHIP- Operaciones Reciprocas por $70.129.210.000 en las cuentas 41103, 140202, 147083, 411003, 411402, 511117, 512011, 512017, 521115, las cuales no se encuentran depuradas con las entidades involucradas, debido a la falta de conciliación con las diferentes entidades, lo que genera incertidumbre en las cifras reportadas y afecta la razonabilidad de las mismas.</t>
    </r>
  </si>
  <si>
    <t>Debilidades en el proceso de conciliación de saldos con las entidades que conforman el sector público, lo que impide su eliminación para efectos de consolidación a través de la CGN.</t>
  </si>
  <si>
    <t>Establecer mecanismos que garantices la participación de las otras entidades en el proceso de conciliación en las operaciones reciprocas</t>
  </si>
  <si>
    <t>Realizar acta de conciliación de operación reciprocas que contempla las posibles diferencias y las observaciones de las mismas enviandola a las diferentes entidades</t>
  </si>
  <si>
    <t>Acta de conciliacion</t>
  </si>
  <si>
    <t xml:space="preserve">Depurar y registrar las opreciones reciprocas depuradas </t>
  </si>
  <si>
    <t>Registro en el SIFF Nacion</t>
  </si>
  <si>
    <t>AR- 2016- ANT-137</t>
  </si>
  <si>
    <r>
      <rPr>
        <b/>
        <sz val="9"/>
        <rFont val="Arial"/>
        <family val="2"/>
      </rPr>
      <t xml:space="preserve">Hallazgo No. 137. Gestión documental (A-01)
</t>
    </r>
    <r>
      <rPr>
        <sz val="9"/>
        <rFont val="Arial"/>
        <family val="2"/>
      </rPr>
      <t xml:space="preserve">
Soportes Rezago Presupuestal; en las carpetas de las reservas presupuestales y cuentas por pagar constituidas a diciembre de 2015 y 2016, objeto de la muestra, los documentos soportes se encontraban sin foliar y sin tabla de retención documental. Soportes Contables: en las carpetas de comprobantes contables, objeto de evaluación no tiene foliación ni tabla de retención documental. En el expediente del Contrato 845 de 2016 se encuentran documentos que no hacen parte del mismo, folios 316 y 317, pertenecientes a la oferta 789/2016.
En el expediente del Contrato 632 de 2016 se encuentra información duplicada, información pertinente a la factura 1105 mes de septiembre, carpetas 4 y 5; factura 1154 carpeta 6 y 7.
En el contrato 384 de 2016, los informes de supervisión 3 y 4 que no reposaban en el expediente contractual, fueron incluidos Informes de supervisión números 3 y 4 sin foliar en carpeta aportada por el Centro Zonal interrumpiendo el consecutivo de los documentos foliados.
</t>
    </r>
  </si>
  <si>
    <t>obedece a deficiencias en los mecanismos de control interno para la
conformación y funcionamiento de los archivos, y a falencias en la gestión de
supervisión, lo cual no permite disponer de la documentación organizada en forma
oportuna y dificulta su acceso y consulta por parte de la entidad y los organismos
de control que lo requieran. Hallazgo que será trasladado al Archivo General de la
Nación.</t>
  </si>
  <si>
    <t xml:space="preserve">Revisar y foliar debidamente las carpetas de los contratos 845, 789, 632, 384, de acuerdo a la TRD (tabal de retención documental) de la Regional Antioquia.
</t>
  </si>
  <si>
    <t xml:space="preserve">Realizar reunion entre el Coordinador Juridico, el responsable del archivo de gestion documental de la Regional Antioquia y  el del Grupo Juridico de la gestion realizada de la revision de las carpetas de los contratos 845, 789, 632, 384, de acuerdo a la TRD (tabal de retención documental) </t>
  </si>
  <si>
    <t>Acta de reuníon</t>
  </si>
  <si>
    <t>Aplicar correctamente la TRD (tabla de retención documental) y la normatividad en Gestión Documental.</t>
  </si>
  <si>
    <r>
      <t>Realizar visitas</t>
    </r>
    <r>
      <rPr>
        <sz val="9"/>
        <color indexed="10"/>
        <rFont val="Arial"/>
        <family val="2"/>
      </rPr>
      <t xml:space="preserve"> </t>
    </r>
    <r>
      <rPr>
        <sz val="9"/>
        <color indexed="8"/>
        <rFont val="Arial"/>
        <family val="2"/>
      </rPr>
      <t>a</t>
    </r>
    <r>
      <rPr>
        <sz val="9"/>
        <rFont val="Arial"/>
        <family val="2"/>
      </rPr>
      <t>leatorias de seguimiento y control al 25% a los archivos de gestión de la Regional Antioquia, por parte del personal de gestion documental del Grupo Administrativo.</t>
    </r>
  </si>
  <si>
    <t>Acta de seguimiento</t>
  </si>
  <si>
    <t>AR-2016-CAL-024</t>
  </si>
  <si>
    <t>CALDAS</t>
  </si>
  <si>
    <t xml:space="preserve">Hallazgo No. 24. Indicadores
Se identificaron debilidades respecto de la confiabilidad y utilidad de las metas iniciales establecidas en la metodología de monitoreo denominada Tablero de Control para los indicadores: M1-PM1-01- Número de niños y niñas atendidos en Hogares Comunitarios de Bienestar Tradicionales, Ml-PM1-02 Número de niños y niñas con atención a la primera infancia con valoración y seguimiento nutricional y M1-PM1-03 Número de niños y niñas atendidos integralmente que cuentan con registro civil y M1-PM1-04 Número de niños y niñas atendidos integralmente que cuentan con esquema de vacunación, en los cuales se pudieron establecer las diferencias que se reflejan en la tabla que se muestra a continuación: (Ver Tabla No. 23 Variación Metas de Indicadores de Gestión Pág. 68)
En todos los casos indicados se observan reducciones de la base sobre la cual se evaluaron los resultados por parte del ICBF frente a las metas señaladas para la vigencia 2016, destacándose las disminuciones relacionadas con el número de niños y niñas con valoración y seguimiento nutricional (18.945) y número de niños y niñas atendidos integralmente que cuentan con registro civil de nacimiento.
En el mismo sentido se observaron diferencias en las metas registradas en el tablero de control para el indicador PA-10 Número de visitas de supervisión realizadas a las modalidades de Primera Infancia (1.198) y la reflejada en la programación de visitas de supervisión a las unidades de servicio (1.544), hecho que sobrevalora el avance reflejado para el mencionado indicador.
Adicionalmente el indicador M1-PM1-01 denominado "Número de niños y niñas atendidos en Hogares Comunitarios de Bienestar Tradicionales" reflejó un resultado, con
corte al mes de diciembre, de 4.366, cifra que confrontada frente a la base ajustada para su evaluación de 4.968 refleja un cumplimiento del 87.9% que la ubica en un rango de valoración "En riesgo". Se observa además que el resultado obtenido corresponde al 80.80% de la meta inicial programada para la Regional Caldas en la vigencia 2016, la cual se fijó inicialmente en 5.405.
</t>
  </si>
  <si>
    <t>Deficiencias de planeación, seguimiento y monitoreo en el registro de la información, aspecto que afecta los resultados reflejados sobre la eficiencia e impacto de los programas del Instituto y genera riesgo de informes inexactos o poco útiles para la adecuada y oportuna toma de decisiones.</t>
  </si>
  <si>
    <t xml:space="preserve">Fortalecer el control de la gestión de los indicadores regionales. </t>
  </si>
  <si>
    <t xml:space="preserve">1. Revisión de las hojas de vida y metas regionalizadas en la etapa de formulación de los indicadores , en articulación con la Dirección de Primera Infancia y la Direccion de Planeación. (En 2018 indicadores  M1-PM1-01, Ml-PM1-02, M1-PM1-03 , M1-PM1-04 o sus equivalentes)
</t>
  </si>
  <si>
    <t xml:space="preserve">Reporte HOJAS DE VIDA SIMEI  e informar inconsistencias  </t>
  </si>
  <si>
    <r>
      <t xml:space="preserve">2. Realizar el análisis del indicador una vez publicado en el SIMEI y remitir  a través de memorando las observaciones o solicitudes de ajuste que correspondan, para Validar periódicamente el reporte de los indicadores  M1-PM1-01, Ml-PM1-02, M1-PM1-03 , M1-PM1-04 frente a la meta establecida.
</t>
    </r>
    <r>
      <rPr>
        <b/>
        <sz val="12"/>
        <color indexed="30"/>
        <rFont val="Arial"/>
        <family val="2"/>
      </rPr>
      <t/>
    </r>
  </si>
  <si>
    <t xml:space="preserve">Reporte SIMEI / Memorando </t>
  </si>
  <si>
    <t xml:space="preserve">
3. Generar en el comité de dirección análisis y toma de decisiones sobre los resultados de los indicadores. Apropiar los informes de seguimiento a metas de la Dirección de Planeación y socializar a los implicados de la ejecución de las metas propuestas las alertas para así tomar las decisiones previas a los cierres de vigencias. </t>
  </si>
  <si>
    <t xml:space="preserve">
Acta de Comité</t>
  </si>
  <si>
    <t>AR-2016-CAL-051</t>
  </si>
  <si>
    <t xml:space="preserve">Hallazgo No. 51. Pólizas de Cumplimiento
Contrato 17-0322-2016, cláusula: "DECIMA SEGUNDA. - GARANTIA UNICA: De acuerdo con el objeto del convenio y las obligaciones del mismo LA CORPORACION deberá constituir en favor del ICBF Garantía Única con el fin de amparar los riesgos que se determinan a continuación: 1. Cumplimiento general del convenio (..,) 2. Salarios. Prestaciones Sociales Legales e Indemnizaciones laborales (.4 3. Responsabilidad Civil Extracontractual (...) 4. Calidad del servicio (...)" (sic).
En la revisión del expediente del contrato de aporte 17-0322-2016, se evidenció que se constituyó la Póliza de Seguro de Cumplimiento No. 42-44-101092592 de la compañía Seguros del Estado S.A., expedida el 28 de julio de 2016 con los siguientes amparos:
- Devolución de pagos anticipados, 
- Pago de salarios, prestaciones sociales legales e indemnizaciones laborales y
- Calidad del servicio
En el Acta de Aprobación de Garantías de fecha 28 de julio de 2016 se relaciona el amparo de cumplimiento del contrato como verificado y que 'cumple'. De acuerdo con la cláusula décimo segunda del contrato mencionado no se constituyó el amparo de cumplimiento del contrato y, en su lugar, se constituyó el amparo de "devolución de pagos anticipados". En el expediente no hay registro de modificación o corrección de la póliza
La entidad en SU respuesta señala: T..] se observa que efectivamente se insertó en el texto de la póliza un amparo denominado: "Devolución de pagos anticipados", lo cual obedece a un error en la expedición de la Póliza, toda vez que el fundamento para su expedición era el mismo contrato suscrito y lo estipulado en la Cláusula Décima Segunda".
En su momento no se evidenció esa situación para solicitar el anexo correspondiente con la modificación; sin embargo, teniendo en cuenta que la póliza tiene vigencia hasta el 30 de junio de 2017, el contrato amparado por ella a la fecha no ha sido liquidado y su ejecución se desarrolló sin incumplimientos, se solicitó la modificación correspondiente a la compañía aseguradora, la que admitió la imprecisión en la que incurrió y por consiguiente expidió el día 05 de mayo, el Anexo 1 de la Póliza de Seguro de Cumplimiento entidad estatal Nro. 42-44- 101092592, la cual se incorpora sin foliar al último tomo del expediente del contrato." Se presentan los soportes correspondientes al Anexo 1 del 05 de mayo de 2017 de la póliza No. 42-44-1010-92592,  donde se registra el amparo de cumplimiento del contrato, subsanando el error en la póliza. </t>
  </si>
  <si>
    <t xml:space="preserve">Debilidad de control en la verificación de los amparos a través del acta de aprobación de las garantías contractuales.
</t>
  </si>
  <si>
    <t>Fortalecer el control en la revisión y verificación de los datos contenidos en las pólizas que amparan los riesgos estipulados en cada uno de los contratos y la correspondiente acta de aprobación</t>
  </si>
  <si>
    <t xml:space="preserve">1, Remitir memorando a todos los  profesionales que intervienen en los procesos contractuales, respecto a la revisión integral de las pólizas frente a lo pactado en las clausulas contractuales
.
</t>
  </si>
  <si>
    <t xml:space="preserve">2, Socializar en   GET ( Grupos de Estudio de Trabajo ) la revisión y validación de las pólizas de cumplimiento en los contratos de aporte de los servicios de primera infancia
</t>
  </si>
  <si>
    <t xml:space="preserve">Acta de GET  </t>
  </si>
  <si>
    <t>AR-2016-CAL-052</t>
  </si>
  <si>
    <t xml:space="preserve">3, Realizar informes cuatrimestrales sobre  las pólizas y las actas de aprobación de los contratos para presentar en Comité Estratégico 
</t>
  </si>
  <si>
    <t xml:space="preserve">Actas de Comité Estratégico </t>
  </si>
  <si>
    <t>Hallazgo No. 52. Cuenta para el Manejo de Recursos
En la revisión de los contratos de aportes 17-0116-2016, 17-0157-2016, 17-0160- 2016 y 17-0168-2016 se evidenció que no se dio cumplimiento a la obligación de disponer de una cuenta bancaria para el manejo exclusivo de los recursos de cada contrato, si bien en los seguimientos de supervisión, ya fuera a través de los informes financieros o los comités operativos, se reportaban estas irregularidades, en los informes de supervisión no se dejaba registro. Además, las gestiones para corregir o solucionar esta situación no fueron oportunas.</t>
  </si>
  <si>
    <t>Falta de oportunidad para dar solución al incumplimiento de la obligación por parte del contratista y de la consistencia de la información ya que el supervisor no registró el incumplimiento y en su lugar certificó que si cumplía con dicha obligación.</t>
  </si>
  <si>
    <t xml:space="preserve">
Fortalecer la verificación de la información por parte de los centros zonales y grupo Jurídico  y financiero de la Regional.</t>
  </si>
  <si>
    <t xml:space="preserve">
1. Se verificar en la etapa precontractual la certificación de la cuenta asignada para la exclusividad de los recursos del contrato
</t>
  </si>
  <si>
    <t xml:space="preserve">
Informe Jurídico en comité Estratégico - Actas
.</t>
  </si>
  <si>
    <t xml:space="preserve">2. Se  remitirá memorando a los supervisores de contratos con el fin de recordar y registrar  por parte de las Entidades operadoras una cuenta exclusiva para los desembolsos del contrato establecido. 
</t>
  </si>
  <si>
    <t xml:space="preserve">
memorando</t>
  </si>
  <si>
    <t xml:space="preserve">3. Efectuar trazabilidad a las cuentas reportadas por las EAS (Entidades Administradoras del servicio),  desde el aplicativo SIIF Nación, con el fin de identificar que se autorice el pago por parte de los supervisores en las cuentas  autorizadas para cada contrato, generando alertas a los supervisores de contratos y a las EAS cuando se presenten inconsistencias.
Se presentara informe de cumplimiento y de generación de alertas.
</t>
  </si>
  <si>
    <t xml:space="preserve">Informe cuatrimestral
</t>
  </si>
  <si>
    <t>AR-2016-CAL-054</t>
  </si>
  <si>
    <t>Dotaciones EAS</t>
  </si>
  <si>
    <t>Hallazgo No. 54. Contrato 17-0168-2016
En la revisión del expediente del contrato 17-0168-2016 se evidenció que mediante el acta de modificación No. 5 del 14 de diciembre de 2016 se
adicionaron $214.652.680 para dotación de las UDS. En el documento de justificación de la adición sin fecha, se establece la distribución de la dotación a las sedes de Pensilvania y Marquetalia.
El plazo del contrato fue acordado hasta el 15 de diciembre de 2016, de acuerdo con el Acta de Modificación No. 4 del 31 de octubre de 2016, mediante la cual se prorrogó el contrato hasta dicha fecha. Por lo cual, la EAS debía contratar la dotación y entregarla a cada UDS en el término de dos días 14 y 15 de diciembre, garantizando la entrega de la dotación dentro del plazo contractual.
En la revisión de los registros en Almacén, se encontró que mediante el oficio del 10 de enero de 2017 (recibido el 13/01/2017 radicado E-2017-014928-1700) el operador remitió las facturas de la compra Nos, 075 al 082 del 14 de diciembre de 2016, y hasta la fecha, están pendientes las visitas a cada UDS para la verificación de los bienes adquiridos y su registro por el área del Almacén de la Regional Caldas, A través de correo electrónico del 27 de abril de 2017 se remitieron los soportes de entrega de la dotación. En los archivos adjuntos se encuentra el oficio del 17 de febrero de 2017 de la EAS entregando parte del material de dotación a la Coordinadora del Centro de Desarrollo Infantil Mayita de Pensilvania y los registros de 13 actas de entregas de dotación del 24 de febrero de 2017 a personal docente, manipuladoras de alimentos y personal administrativo contratado por el operador, pero no hay registros de entrega del material a personal del ICBF Regional Caldas. De acuerdo con los registros de los elementos entregados, aún faltan bienes, otros elementos entregados no se encuentran en el listado de bienes por adquirir ni fueron facturados; en el caso de un (1) video
beam, se incluyó en el listado de elementos por adquirir, no se facturó, pero aparece el registro de entrega.</t>
  </si>
  <si>
    <t>Debilidades de supervisión. lo cual ocasiona riesgos en el control y verificación de los bienes requeridos por las UDS, así como de la correcta inversión de los recursos ante posibles sobrecostos</t>
  </si>
  <si>
    <t>Hacer seguimiento y monitoreo  a la adecuada implementación 
del procedimiento de compra de dotación.</t>
  </si>
  <si>
    <t xml:space="preserve">1, Remitir  a los supervisores memorando con las directrices de la Secretaria General de ingreso de bienes al almacén 
</t>
  </si>
  <si>
    <t xml:space="preserve">Memorando
</t>
  </si>
  <si>
    <t xml:space="preserve">2.  Frente al contrato 17-0168-2016 el supervisor deberá verificar los elementos adquiridos por la EAS y sus Unidades de Servicio al cual fue asignado los  elementos y remitirá al almacén de la Regional la factura, que cumpla con los requisitos y con el  formato anexo detallado de elementos. 
A su vez el almacén verificara el registro de los bienes adquiridos. </t>
  </si>
  <si>
    <t>Informe de soportes (Factura y Anexo Relación por Unidades de Servicio").
Inventario de bienes devolutivos a cargo del cuentadante</t>
  </si>
  <si>
    <t>3.  Ejercer control de la dotación entregada en las unidades de servicio y su legalización mediante la expedición del inventario correspondiente a las EAS por contrato.</t>
  </si>
  <si>
    <t xml:space="preserve">Inventario de bienes devolutivos a cargo del cuentadante
</t>
  </si>
  <si>
    <t>AR-2016-CAL-055</t>
  </si>
  <si>
    <t>Cuentas por pagar sin factura</t>
  </si>
  <si>
    <t xml:space="preserve">Hallazgo No. 55. Facturación de los operadores
(…) Así mismo, verificada la ejecución presupuestal de la vigencia 2016, se realizó el proceso de Obligación Presupuestal No. 670416 a la Fundación (.,.) identificada con NIT No. 900.281.XXX, por $2.745.000,00, el Registro Presupuestal es el No. 264116 y la Cuenta por Pagar es la No. 325316, sin la respectiva factura de venta del Contratista como soporte de la transacción. El Contrato de Prestación de Servicios fue el No. 17-304-2016 por $2.745.000,00.
En las dos situaciones anteriores, el ICBF Regional Caldas, no verificó uno de los requisitos y/o documentos soportes necesarios, para el pago de las obligaciones
contraídas en desarrollo de su misión institucional. En ambos casos los contratistas anexaron cuenta de cobro. </t>
  </si>
  <si>
    <t>Debilidades en la supervisión, verificación y control de los soportes documentales al momento de reconocer la obligación con los contratistas</t>
  </si>
  <si>
    <t>Fortalecer la revisión de la factura como soporte de pago idóneo.</t>
  </si>
  <si>
    <t>1. Enviar memorando  a los supervisores de los contratos recordándoles la obligatoriedad  por parte de los contratistas de presentar factura con los requisitos legales.
Dar cumplimiento  a la  guía de cierre  y   el pagador realizará   revisión  detallada a la factura    ,</t>
  </si>
  <si>
    <t>Memorandos</t>
  </si>
  <si>
    <r>
      <t xml:space="preserve">2. Realizar capacitación en temas relacionados con el área financiera,  a los apoyos financieros de supervisión de la Regional y Centros Zonales al mes de noviembre de 2018, donde se actualice la obligatoriedad de la presentación de las facturas y los requisitos legales de estas.
</t>
    </r>
    <r>
      <rPr>
        <b/>
        <sz val="10"/>
        <color indexed="30"/>
        <rFont val="Arial"/>
        <family val="2"/>
      </rPr>
      <t/>
    </r>
  </si>
  <si>
    <t>Evento de capacitación con listas de asistencia</t>
  </si>
  <si>
    <t>3. Realizar seguimiento mensual por parte de los pagadores al cumplimiento de los soportes respectivos para el pago de servicios, se generaran las alertas a los supervisores de los contratos y los respectivos contratistas</t>
  </si>
  <si>
    <t>AR-2016-CAL-056</t>
  </si>
  <si>
    <t>Hallazgo No. 56. Control de Bienestarina
(...)En las visitas realizadas a los Municipios seleccionados en la muestra se determinaron deficiencias en materia de registro de los inventarios del producto Bienestarina de manera que se garantice el adecuado control bajo el sistema de primeras en entrar; primeras en salir— PERS".
Adicionalmente, se establecieron diferencias entre los saldos reflejados en los registros establecidos frente a los soportes de ingresos, salidas y demás movimientos del producto, los cuales se evidencian en sobrantes y/o faltantes, así: (Ver Tabla No. 43 Diferencias en inventarios de Bienestarina Pág. 149)</t>
  </si>
  <si>
    <t>Debilidades en los mecanismos de control implementados para el proceso, en materia de supervisión contractual, lo que genera riesgo de pérdida e inadecuada rotación o deterioro del producto.</t>
  </si>
  <si>
    <t xml:space="preserve">Realizar monitoreo y control de inventario de los AAVN (Inventario de los alimentos de alto valor nutricional) </t>
  </si>
  <si>
    <t xml:space="preserve">1. Los centros zonales solicitaran a los operadores  registro de control de inventario de AAVN por modalidad de atención y por sabor de la bienestarina
</t>
  </si>
  <si>
    <t xml:space="preserve">Oficio
</t>
  </si>
  <si>
    <t xml:space="preserve">2. La profesional de nutrición del GAT hará un informe consolidado de la verificación efectuada por los centros zonales del  control de inventario de AAVN y cruce de información con acta de entrega del producto que reciben los puntos de entrega de la bienestarina para varias modalidades, unidades ejecutoras y beneficiarios.
</t>
  </si>
  <si>
    <t xml:space="preserve">
 Informe para comité estratégico
</t>
  </si>
  <si>
    <t xml:space="preserve">3. Solicitar a la sede nacional modificación del formato control de inventarios de AAVN en el sentido de introducir una columna que refleje el destino de la bienestarina cuando sale de la bodega. </t>
  </si>
  <si>
    <t xml:space="preserve">Memorando o correo </t>
  </si>
  <si>
    <t xml:space="preserve">4. Realizar visitas de seguimiento al registro y control de la bienestarina por parte de la Profesional de Nutrición del Grupo de Asistencia Técnica  al 5% de los puntos de entrega  y presentar informe de cumplimiento
</t>
  </si>
  <si>
    <t>AR-2016-CAL-096</t>
  </si>
  <si>
    <t>Prestación del servicio modalidad Desarrollo Infantil Familiar</t>
  </si>
  <si>
    <t>Hallazgo No. 96. Prestación del servicio de atención a la primera infancia
(…) Con base en lo anterior, valoradas las hojas de vida de las madres comunitarias que prestan sus servicios en las unidades puestas en funcionamiento durante la vigencia 2016 y según lo registrado en las actas de las visitas domiciliarias (Formato N°1 para la visita domiciliaria selección de agente educativo HCB), se registra que en los hogares conviven la madre comunitaria y otras personas mayores de edad; sin embargo, en algunos caso no se aporta el certificado de consulta de antecedentes judiciales en la base de datos de la Policía Nacional de las personas mayores de edad que habitan en el hogar, tal como tampoco de las personas mayores de edad que habitan el hogar, tal como se evidencia en la siguiente tabla: (Ver Tabla No. 120 Antecedentes Judiciales Pág. 263)</t>
  </si>
  <si>
    <t>Deficiencias de los mecanismos de monitoreo de la EAS, al igual que debilidades en los mecanismos de supervisión del Instituto que no garantizan la detección oportuna de dichos incumplimientos como tampoco del ajuste a los manuales operativos. Con lo anterior se potencializa el riesgo de vincular personal no idóneo para la prestación de servicios a la primera infancia.</t>
  </si>
  <si>
    <t>Fortalecer el  seguimiento y verificación a la  vinculación  de las madres comunitarias  de las entidades que operan la modalidad comunitaria</t>
  </si>
  <si>
    <t xml:space="preserve">1. Remitir memorando a los Coordinadores de CZs y equipos técnicos recordando  el procedimiento  y requisitos  para avalar la vinculación de las madres comunitarias, así como los soportes que deben contener las hojas de vida de las madres comunitarias .
</t>
  </si>
  <si>
    <t xml:space="preserve"> Memorando
</t>
  </si>
  <si>
    <t>Hallazgo No. 96. Prestación del servicio de atención a la primera infancia
(…) Con base en lo anterior, valoradas las hojas de vida de las madres comunitarias que prestan sus servicios en las unidades puestas en funcionamiento durante la vigencia 2016 y según lo registrado en las actas de las visitas domiciliarias (Formato N°1 para la visita domiciliaria selección de agente educativo HCB), se registra que en los hogares conviven la madre comunitaria y otras personas mayores de edad; sin embargo, en algunos caso no se aporta el certificado de consulta de antecedentes judiciales en la base de datos de la Policía Nacional de las personas mayores de edad que habitan en el hogar, tal como tampoco de las
personas mayores de edad que habitan el hogar, tal como se evidencia en la siguiente tabla: (Ver Tabla No. 120 Antecedentes Judiciales Pág. 263)</t>
  </si>
  <si>
    <t xml:space="preserve">2, Realizar visitas  de asistencia técnica a las EAS  por parte del equipo de primera infancia para verificar el  cumplimiento de los requisitos establecidos para que las madres comunitarias puedan operar en el servicio y generar acciones de mejora en los casos a que haya lugar.
</t>
  </si>
  <si>
    <t xml:space="preserve">Acta de visita de asistencia técnica por centro zonal </t>
  </si>
  <si>
    <t>AR-2016-CAL-097</t>
  </si>
  <si>
    <t>Supervisión en las modalidades de atención a la primera infancia</t>
  </si>
  <si>
    <t>Hallazgo No. 97. Supervisión en las modalidades de atención a la primera infancia
(…) Con base en lo anterior y evaluados los registros aportados, se estableció que, en los municipios de Aguadas, Anserma, Aranzazu, Manizales, Neira, Palestina, Riosucio, Salamina, Supía y Villamaría; en las modalidades de Desarrollo Infantil en Medio Familiar - DIMF y Hogares Comunitarios de Bienestar Tradicional Familiar - HCBT Familiar; para la vigencia 2016 se programaron 498 visitas de supervisión a diferentes unidades; de estas, se adelantaron 257 para un cumplimiento de la programación del 52%, hecho que refleja debilidades en el alcance de las actividades encaminadas a verificar el cumplimiento de las obligaciones contractuales como también del acatamiento de lineamientos, manuales y estándares de calidad en sus diferentes componentes en las modalidades citadas.</t>
  </si>
  <si>
    <t>Debilidades en el proceso de planeación y programación de visitas, en el volumen de unidades en funcionamiento, en la distancia de estas con relación al casco urbano, en el difícil acceso por las condiciones de las vías, en el volumen de componentes, variables y cláusulas contractuales a verificar en cada visita, además de la suspensión por dos meses de las visitas de supervisión integral (con estándares de calidad) en las unidades con modalidad tradicional.</t>
  </si>
  <si>
    <t xml:space="preserve">Realizar monitoreo y seguimiento al cumplimiento de la meta regional relacionada con las visitas de supervisión regional
</t>
  </si>
  <si>
    <r>
      <t xml:space="preserve">1.  Realizar la programación de visitas de supervisión por centro zonal. </t>
    </r>
    <r>
      <rPr>
        <strike/>
        <sz val="9"/>
        <rFont val="Arial"/>
        <family val="2"/>
      </rPr>
      <t xml:space="preserve">
</t>
    </r>
    <r>
      <rPr>
        <sz val="9"/>
        <rFont val="Arial"/>
        <family val="2"/>
      </rPr>
      <t xml:space="preserve">
</t>
    </r>
  </si>
  <si>
    <t>Programación de visitas</t>
  </si>
  <si>
    <t xml:space="preserve">2. Realizar seguimiento al cumplimiento de la  programación de visitas de supervisión por centro zonal y presentar un informe trimestral consolidado por parte del Grupo de Asistencia Técnica Regional, generando acciones de mejora en los casos en que se requiera.
</t>
  </si>
  <si>
    <t xml:space="preserve">Realizar monitoreo y seguimiento al cumplimiento de la meta regional
</t>
  </si>
  <si>
    <t xml:space="preserve">
3, Solicitar a la sede nacional  las cargas laborales y recursos administrativos y financieros  para supervisión según las necesidades
</t>
  </si>
  <si>
    <t>AR-2016-CAL-098</t>
  </si>
  <si>
    <t>Deficiencias Condiciones de infraestructura</t>
  </si>
  <si>
    <t>Hallazgo No. 98. Condiciones de infraestructura
En la verificación realizada a la modalidad de Desarrollo Infantil en Medio Familiar de los municipios de Aránzazu y Salamina, se establecieron deficiencias en las condiciones de infraestructura de las sedes de algunas UDS en donde se llevan a cabo los encuentros grupales, que faciliten la adecuada prestación del servicio (iluminación, capacidad en m2 por persona, ausencia de fisuras, grietas, goteras y humedad), que garanticen las condiciones de seguridad de los niños y niñas.
Se evidenció que las UDS que operan bajo la modalidad con arriendo (Aránzazu y Salamina) presentan algunas deficiencias para garantizar la adecuada atención de beneficiarios en condición de discapacidad.
En el municipio de Anserma se observó un HCB tradicional que presenta riesgo en el acceso de los niños y niñas generándose la posibilidad de accidentes. En la vereda Morrogacho del Municipio de Manizales se observó riesgo de desplome del techo en uno de los HCB Tradicionales visitados.
 li</t>
  </si>
  <si>
    <t>Limitada oferta de infraestructura que cumpla con los lineamientos en los municipios del Departamento y de manera particular, en zonas rurales; lo que puede generar la consecuente afectación en la prestación del servicio y potencia el riesgo de ocurrencia de accidentes con los correspondientes riesgos de carácter legal para el Instituto.</t>
  </si>
  <si>
    <t xml:space="preserve">Gestionar  con entes territoriales y gubernamentales  inversión en infraestructura para una mejor  prestación de servicio en primera infancia </t>
  </si>
  <si>
    <t xml:space="preserve">1. Gestionar en los consejos de política social y/o mesas de primera infancia la inversión  en adecuación de espacios. 
</t>
  </si>
  <si>
    <t xml:space="preserve">Actas
</t>
  </si>
  <si>
    <t xml:space="preserve">Gestionar  con entes territoriales y gubernamentales  inversion en infraestructura para una mejor  prestación de servicio en primera infancia </t>
  </si>
  <si>
    <t>2. Realizar requerimiento a las Entidades Administradoras de servicios (EAS) frente a la necesidad de gestionar o implementar mejoras de las infraestructuras deficiencientes de la modalidad familiar y realizar  visitas de verificación y cumplimiento por parte de la supervisión de los  Centros Zonales.</t>
  </si>
  <si>
    <t xml:space="preserve">Actas de visita a las unidades/ Registro fotográfico/ Informe de la Mejora  por contrato y EA                   </t>
  </si>
  <si>
    <r>
      <t>3. Gestionar ante ente territorial o con recursos propios de la EAS la  implementación de mejoras de las infraestructuras deficientes de HCB</t>
    </r>
    <r>
      <rPr>
        <strike/>
        <sz val="9"/>
        <rFont val="Arial"/>
        <family val="2"/>
      </rPr>
      <t xml:space="preserve"> </t>
    </r>
    <r>
      <rPr>
        <sz val="9"/>
        <rFont val="Arial"/>
        <family val="2"/>
      </rPr>
      <t xml:space="preserve"> y realizar  visitas de verificación y cumplimiento por el Centro Zonal, o si es el caso reubicar los beneficiarios.
</t>
    </r>
  </si>
  <si>
    <t xml:space="preserve">Actas de visita/ Registro fotográfico/Informe de la Mejora por Centro zonal                    </t>
  </si>
  <si>
    <t xml:space="preserve">4. Realizar seguimiento al cumplimiento de las condiciones de infraestructura en los comités técnicos operativos de los contratos y en las visitas de supervisión. 
</t>
  </si>
  <si>
    <t xml:space="preserve">Actas de comité técnico operativo por contrato                                </t>
  </si>
  <si>
    <t>AR-2016-CAL-115</t>
  </si>
  <si>
    <t>Hallazgo No. 115. Consistencia, oportunidad y confiabilidad de la información aplicativo CUÉNTAME
Del cruce efectuado se pudo determinar que existen veinticuatro (24) casos de beneficiarios que se encuentran listados en las bases de datos suministradas por las EAS y UDS que no se encuentran registrados en el CUÉNTAME, según relación que se relaciona en la comunicación de la observación.</t>
  </si>
  <si>
    <t>Deficiencias en los mecanismos de control que garanticen el registro íntegro y oportuno de la información en el sistema de información. Como consecuencia se potencia el riesgo de filtración de población no beneficiaria y, por ende, puede comprometer la orientación de los programas a los grupos poblacionales seleccionados como población objetivo</t>
  </si>
  <si>
    <t>Fortalecer el seguimiento a la calidad de la información y  la ruta asignada para entregar listados oficiales de los non beneficiarios de los programas de primera infancia del ICBF</t>
  </si>
  <si>
    <t xml:space="preserve">1. Remitir Comunicación a los centros zonales solicitando socializar la función del aplicativo Cuéntame como Único Listado Oficial de beneficiarios. 
</t>
  </si>
  <si>
    <t xml:space="preserve"> Comunicación
</t>
  </si>
  <si>
    <t xml:space="preserve">2. Se realizará seguimiento para verificar que   la cifra de  beneficiarios y UDS  registrados en cuéntame sea igual a la de los listados de asistencia por centro zonal
</t>
  </si>
  <si>
    <t xml:space="preserve">Informe de verificación
</t>
  </si>
  <si>
    <t xml:space="preserve">3.  Se realizará  visita al 50% de  los operadores,   con el fin de verificar en campo, el manejo de la  información de los beneficiarios por parte de la EAS. . </t>
  </si>
  <si>
    <t>Acta de visita</t>
  </si>
  <si>
    <t>AR-2016-CAL-122</t>
  </si>
  <si>
    <t>Hallazgo No. 122. Registro de cuentas por pagar
Las Regionales del ICBF Caldas, Boyacá, Guaviare y Vaupés, no efectuaron el registro de sus cuentas por pagar al recibo de sus bienes y/o servicios al cierre de la vigencia 2016, pese a las instrucciones emanadas de la Dirección Financiera con Memorando S-2017-010990-0101 del 12/01/2017 que indica el procedimiento para el registro contable de aquellas cuentas cuando habiendo recibido el bien o servicio a satisfacción a 31/12/2016, quedaron constituidas como reservas presupuestales al cierre 2016</t>
  </si>
  <si>
    <t>Falta de control en sus operaciones, que afecta la revelación como parte del proceso contable (parágrafo 63), así como los principios de registro y revelación (parágrafo 116 y 122) propios de la contabilidad pública.</t>
  </si>
  <si>
    <t xml:space="preserve">Dar cumplimiento   a  las normas  de  Registro de  las cuentas por pagar en el periodo de transición en el mes de enero de 2018, según instructivo de cierre enviado por la Dirección  de Financiera.
</t>
  </si>
  <si>
    <t xml:space="preserve">1- Registrar la totalidad   de  las obligaciones que surgen y que se constituirán en  cuentas por pagar en el mes de enero en el  periodo de transición como lo indique el Nivel Nacional, a través de la guía de cierre 2017  y apertura 2018  del proceso financiero.
</t>
  </si>
  <si>
    <t>Reporte o informe del 100% de las cuentas por pagar constituidas</t>
  </si>
  <si>
    <r>
      <t xml:space="preserve">2- Presentar informe de las cuentas por pagar constituidas al cierre de la vigencia 2017 </t>
    </r>
    <r>
      <rPr>
        <u/>
        <sz val="9"/>
        <rFont val="Arial"/>
        <family val="2"/>
      </rPr>
      <t>en comité estratégico</t>
    </r>
    <r>
      <rPr>
        <sz val="9"/>
        <rFont val="Arial"/>
        <family val="2"/>
      </rPr>
      <t xml:space="preserve"> del mes de febrero de 2018. Se deben separar dos acciones que surgen del mismo hecho: Primero es el registro de las obligaciones y segundo es el informe de las cuentas por pagar que se realiza en el comité estratégico.
</t>
    </r>
  </si>
  <si>
    <t>Informe de cuentas por pagar</t>
  </si>
  <si>
    <t>3- Realizar los registros contables de las cuentas por pagar constituidas al cierre de la vigencia 2017 y presentar informe de la situación contable en el comité ampliado del mes de Abril de 2018.</t>
  </si>
  <si>
    <t>Informe de situación contable</t>
  </si>
  <si>
    <t>AR-2016-DPI-034</t>
  </si>
  <si>
    <t xml:space="preserve">DIRECCION DE PRIMERA INFANCIA </t>
  </si>
  <si>
    <t>Hallazgo No. 34. Supervisión Contractual (A-D)
La cláusula Quinta del contrato: Plazo de Ejecución, establece: "El plazo de ejecución del presente convenio será hasta el 30 de diciembre de 2016, contado a partir del cumplimiento de los requisitos de perfeccionamiento y ejecución." La cláusula Cuarta-Forma de pago, estableció cuatro (4) desembolsos previa entrega y aprobación por parte del supervisor de los entregables pactados, sin embargo a pesar que el plazo contractual ya venció, en la carpeta contractual no obran informes de supervisión ni las certificaciones y aprobaciones del cumplimiento de las obligaciones contractuales para el tercer y cuarto desembolso.</t>
  </si>
  <si>
    <t>Lo anterior por debilidades en el cumplimiento de las obligaciones del supervisor, establecidas en el manual de Supervisión y demás normatividad reguladora del ejercicio de supervisión, lo cual puede conllevar al pago de servicios sin los soportes de las actividades ejecutadas y bienes adquiridos y limita el ejercicio del control fiscal por parte de este ente de control por cuanto los expedientes no contienen toda la documentación inherente a la ejecución contractual.</t>
  </si>
  <si>
    <t>Diseñar un plan de trabajo, con la programación de los pagos de los contratos a cargo de la Subdirección de Gestión Técnica para la Atención a la Primera Infancia y generar informes de supervisión para cada desembolso o según periodicidad definida en la minuta contractual.</t>
  </si>
  <si>
    <t>Elaborar informe sobre el debido proceso surtido con el contrato No.1031 de 2016 que generó origen al hallazgo No. AR-2016-DPI-034, dirigido a Contratación.</t>
  </si>
  <si>
    <t xml:space="preserve">Memorando radicado remitiendo el informe a la Dirección de Contratación.
</t>
  </si>
  <si>
    <t>Realizar Plan de trabajo para los contratos vigencia 2017 de la Subdirección de Gestión Técnica para la Atención a la Primera Infancia, con el seguimiento de la totalidad de las obligaciones.</t>
  </si>
  <si>
    <t xml:space="preserve">Plan de trabajo 2017
</t>
  </si>
  <si>
    <t>Radicar en contratación los informes de supervisión para cada uno de los pagos que se realicen en la vigencia 2017 de los contratos  de la Subdirección de Gestión Técnica o según la periodicidad definida en la minuta del contrato.</t>
  </si>
  <si>
    <t>Memorando radicado remitiendo los informes.</t>
  </si>
  <si>
    <t>AR-2016-DPI-037</t>
  </si>
  <si>
    <t>Hallazgo No. 37. Supervisión contratos de aporte (A)
En los Centros Zonales Antonia Santos, Yariguíes, Socorro y San Gil del ICBF Regional Santander, existen deficiencias en el cumplimiento de las funciones de supervisión sobre la ejecución técnica, administrativa, financiera y jurídica del contrato, específicamente en las facultades de inspección, vigilancia y control, establecidas en el Manual de Supervisión de Contratos y Convenios del ICBF, toda vez que dichos Centros Zonales, no realizaron visitas en terreno a la totalidad de las Unidades de Servicios - UDS. de su jurisdicción, correspondientes a los contratos de aportes de la muestra, suscritos por el ICBF Regional Santander en la vigencia 2016, tales como: Nos. 162, 164, 165, 169, 170, 173, 174, 177, 178,184, 185, 189, 190, 191, 192, 193, 197, 198, 201, 202, 203, 207, 208, 209, 210,211, 212, 228, 243, 258, 259, 263, 266, 267, 282, 286, 287, 288, 289, 290, 292,433, 437, 501, 594, 702, 714, 752, 754, 761, 762, 765, 767, con el fin de verificar el cumplimiento de obligaciones contractuales, lineamientos técnicos y seguimiento a la calidad de la prestación del servicio.</t>
  </si>
  <si>
    <t>Lo anterior debido a falencias en el proceso de supervisión a los Contratos de Aportes de la muestra, suscriptos por la Regional en la vigencia 2016, situación qué ocasiona que no se tenga una verificación rigurosa por parte del ICBF Regional Santander, tanto de las obligaciones específicas de los contratos, como del cumplimiento de los lineamientos técnicos y manuales operativos que hacen parte integral del acuerdo contractual para la prestación de los servicios, así como, la correcta ejecución de los recursos y la cabal atención de los beneficiarios, deficiencia que no garantiza cobertura acorde con el desarrollo de la gestión misional del Instituto, como tampoco, la calidad, oportunidad y eficiencia en la atención integral a la Primera Infancia de la Región.</t>
  </si>
  <si>
    <t>Diseñar un documento que oriente el esquema de supervisión, dando las claridades metodológicas para su implementación.</t>
  </si>
  <si>
    <t>Socializar el documento orientador del esquema de supervisión a las Regionales y Centros Zonales.</t>
  </si>
  <si>
    <t>Actas de Socialización</t>
  </si>
  <si>
    <t>Elaborar Informes de los resultados del esquema de supervisión.</t>
  </si>
  <si>
    <t xml:space="preserve">Informes 
</t>
  </si>
  <si>
    <t>AR-2016-DPI-042</t>
  </si>
  <si>
    <t>Hogares Comunitarios de Bienestar</t>
  </si>
  <si>
    <t>Hallazgo No. 42. Hogares Comunitarios de Bienestar (A)
Se presenta inequidad en la atención de los niños y niñas menores de cinco (5) años de familias en situación de vulnerabilidad que hacen parte del programa de Primera Infancia en las diferentes modalidades de Hogares Comunitarios de Bienestar — HCB, en el marco de la estrategia "De Cero a Siempre", a quienes el ICBF Regional Santander presta los servicios a través de Operadores(contratistas), por cuanto la infraestructura y los ambientes pedagógicos de los HCB tradicionales y agrupados, son precarias, carecen de espacios recreativos adecuados para los niños, bibliotecas, material didáctico, salón de conferencias, entre otros, en aquellos hogares construidos por la administración municipal no se les hace mantenimiento, estos presentan deterioro en las paredes, pisos, baños, además no cuentan con unidades sanitarias para niños y las que existen requieren cambio, en algunos casos son inmuebles ubicados en zonas de alto riesgo: para esta población no existe un grupo interdisciplinario de profesionales para atender sus requerimientos.
Precarias condiciones de saneamiento ambiental, por cuanto en algunos hogares de bienestar no se han implementado políticas de saneamiento ambiental, es así como en el municipio de Barrancabermeja, existe un HCB que se encuentra ubicado a menos de 100 mts, de un canal de aguas lluvias que por su contaminación expiden malos olores y agente de enfermedades que afectan la salud de los menores.
Las compras de material didáctico para los HCB no están soportadas en las necesidades propias de cada hogar. En la vigencia del 2016 se dotaron a los Hogares de Bienestar con Kits cuyo contenido son figuras de madera, los cuales no son aptos para el uso de los niños, por el contrario representan un riesgo para estos, por su tamaño, razón por la cual en la mayoría de los hogares visitados, a estos elementos no les han dado uso alguno.</t>
  </si>
  <si>
    <t>Lo anterior, debido a que el ICBF carece de las capacidades técnicas, financieras y talento humano necesarios para garantizar la prestación de los servicios a la primaria infancia en condiciones de equidad y calidad, hecho que impide que la prestación del servicio para el desarrollo integral de niños en primera infancia sea en igualdad de condiciones para la totalidad de los beneficiarios.</t>
  </si>
  <si>
    <t xml:space="preserve">Gestionar  estrategias que garanticen la prestación del servicio de HCB Tradicional en condiciones de equidad y calidad. 
</t>
  </si>
  <si>
    <r>
      <t>Realizar informe de seguimiento a los recursos enviados a las Regionales para reposición de dotación y de  adición de los contratos de HCB.</t>
    </r>
    <r>
      <rPr>
        <strike/>
        <sz val="10"/>
        <color indexed="36"/>
        <rFont val="Calibri"/>
        <family val="2"/>
      </rPr>
      <t/>
    </r>
  </si>
  <si>
    <t xml:space="preserve">Informe 
</t>
  </si>
  <si>
    <t xml:space="preserve">Realizar informe de seguimiento al inicio de la implementación del servicio HCB Integral de las unidades de servicio de HCB Tradicional que transitaron de acuerdo a los criterior de priorización y asignación presupuestal </t>
  </si>
  <si>
    <t>AR-2016-DPI-063</t>
  </si>
  <si>
    <t>Hallazgo No. 63. Devolución recursos convenio interadministrativo (A-D-F)
En ejecución del convenio Interadministrativo 154 de 2016, se registró la obligación presupuestal 778516 del 31/12/2016 y orden de pago 22982617 del 31/01/2017 por $39.780.000, la cual fue cancelada el 07/02/2017, sin que se hubiese prestado el servicio, teniendo en cuenta que el plazo de ejecución se fijó desde la suscripción del acta de inicio firmada el 22 de diciembre de 2016, sin superar el 31 de diciembre de 2016, situación que hacía imposible el cumplimiento del objeto contractual en seis (6) días, al tratarse de la profesionalización de 221 madres comunitarias.
El no cumplimiento del objeto contractual se evidencia en comunicación 2.5. CE-0039 del 23/03/2017 firmada por el Jefe de la Oficina Asesora Jurídica de la Universidad Surcolombiana, donde indicó que no se logró consolidar el objeto por los factores externos (Ministerio de Educación), los factores internos (modelo de liquidación de matrícula e ingreso), además de las condiciones académicas y socio-económicas particulares de las beneficiarias del convenio (madres comunitarias).</t>
  </si>
  <si>
    <t>Lo anterior, obedece a la falta de planeación y deficiencias en la supervisión lo que ocasiona la transferencia de recursos sin el cumplimiento del objeto del contrato, sin que después de cuatro meses de realizado el desembolso se haya efectuado la liquidación y la devolución de los recursos con sus respectivos rendimientos. Hallazgo fiscal por $39.780.000 y con presunta incidencia disciplinaria.</t>
  </si>
  <si>
    <t>Fortalecer el acompañamiento a las Regionales, para los procesos contractuales y la ejecución presupuestal de los contratos o convenios celebrados en el marco de la formación y cualificación de agentes educativos.</t>
  </si>
  <si>
    <t>Socializar las orientaciones y recomendaciones para ejecutar los recursos trasladados a las Regionales y Centros Zonales, haciendo hincapié en las fechas establecidas por la Dirección de Contratación, para los procesos contractuales e informar sobre las condiciones técnica para la contratación de los proceso de formación a agentes educativos.</t>
  </si>
  <si>
    <t>Memorando de Socialización e indicaciones técnicas</t>
  </si>
  <si>
    <t>Realizar informe identificando por Regional la contratación que se realizá en el marco de la formación y cualificación a agentes educativos, mostrando los resultados de la gestión.</t>
  </si>
  <si>
    <t>AR-2016-DPI-067</t>
  </si>
  <si>
    <t>Usuarios no Registrados en el SISBEN</t>
  </si>
  <si>
    <t>Hallazgo No. 67. Registros en el SISBÉN Contrato 70-0144 —2016 San Juan de Betulia (A-D-F)
Realizado el cruce de información entre la base de datos del aplicativo CUÉNTAME del ICBF donde se encuentran todos los beneficiarios atendidos por las distintas Entidades Administradoras del servicios y la base de datos del SISBÉN, se pudo detectar que existen un total de 24 usuarios que no aparecen sisbenizados y que fueron cobrados por la Fundación, en la ejecución de este contrato, (Ver Tabla Usuarios inexistentes en el SISBÉN), de lo que se deduce que al operador se le cancelaron recursos por la atención de dichos usuarios en cuantía de $ 17.634.122 (Ver Tabla Liquidación). Es de Anotar que de estos usuarios 2 fueron retirados una vez iniciada la ejecución del contrato.</t>
  </si>
  <si>
    <t>Lo anterior, obedece a falencias en el proceso de preinscripción de beneficiarios adelantado en la fase de alistamiento y deficiencias en las labores de seguimiento y control por parte de la administración y de la supervisión, que se requerían para garantizar el uso adecuado y eficiente de los recursos que financiaron el contrato, ocasionando que dichos recursos no beneficiaran a la población hacia la cual estaban destinados y por ende se generara un detrimento patrimonial en cuantía de $17.634.122. Hallazgo con alcance fiscal y presunta connotación disciplinaria.</t>
  </si>
  <si>
    <t>Brindar las herramientas conceptuales y fortalecer el seguimiento de los procesos de focalización de los servicios de primera infancia, con énfasis en los niños y niñas atendidos en el sistema educativo formal.</t>
  </si>
  <si>
    <t xml:space="preserve">Socializar a las Regionales los criterios de focalización y los procedimientos actuales para que se realice seguimiento en territorio. </t>
  </si>
  <si>
    <t>Video (Videoconferencia)y/o Acta de socialización.</t>
  </si>
  <si>
    <t>Socializar a las Regionales los reportes generados por la Dirección de Planeación y Control de Gestión, de alertas mediante cruces de información con las bases de referencia y beneficiarios atendidos en primera infancia registrados en el CUÉNTAME bajo los criterios de entrada establecidos a las Regionales.</t>
  </si>
  <si>
    <t>Incluir en la minuta de los contratos de aporte de los servicios de Primera Infancia, estipulaciones tendientes a que las Entidades Administradoras del Servicio, cumplan con los criterios de focalización de los beneficiarios a atender.</t>
  </si>
  <si>
    <t>Minuta de Contratos de Aporte de los Servicios de Primera Infancia.</t>
  </si>
  <si>
    <t>Elaborar informe consolidado nacional, con los reportes de las Regionales que evidencie el seguimiento y cumplimiento de la atención según criterios de focalización.</t>
  </si>
  <si>
    <t xml:space="preserve">Informe Consolidado
</t>
  </si>
  <si>
    <t>AR-2016-DPI-068</t>
  </si>
  <si>
    <t>Hallazgo No. 68. Registros en el SISBÉN Contrato de Aporte 70-0112-2016 (A-D-F)
Los Palmitos (A-D-F) Realizado el cruce de información entre la base de datos del aplicativo CUÉNTAME del ICBF donde se encuentran todos los beneficiarios atendidos por las distintas Entidades Administradoras del servicios y la base de datos del SISBÉN, se pudo detectar que existen un total de 33 usuarios que no aparecen sisbenizados y uno con un puntaje en el Sisbén de 64,28 que no tenía el derecho a este programa: sin embargo, fueron cobrados por la EAS en la ejecución de este contrato, (Ver Tabla Usuarios inexistentes en el SISBÉN), de lo que se deduce que al operador se le cancelaron recursos por la atención de dichos usuarios en cuantía de $ 17.726.682. (Ver Tabla Liquidación).</t>
  </si>
  <si>
    <t>Lo anterior, obedece a falencias en el proceso de preinscripción de beneficiarios adelantado en la fase de alistamiento y deficiencias en las labores de seguimiento y control por parte de la administración y de la supervisión, que se requerían para garantizar el uso adecuado y eficiente de los recursos que financiaron el contrato, ocasionando que dichos recursos no beneficiaran a la población hacia la cual estaban destinados y por ende se generara detrimento patrimonial en cuantía de $17.726,682. Hallazgo con alcance fiscal y presunta connotación disciplinaria.</t>
  </si>
  <si>
    <t>AR-2016-DPI-069</t>
  </si>
  <si>
    <t>Hallazgo No. 69. Registros en el SISBÉN Contrato de Aporte N° 70-0361-2016 (A-D-F)
Realizado el cruce de información entre la base de datos del aplicativo CUÉNTAME del ICBF donde se encuentran todos los beneficiarios atendidos por las distintas Entidades Administradoras del Servicios y la base de datos del SISBÉN, se pudo detectar que existen un total de dieciocho (18) beneficiarios correspondientes al contrato N° 70-0361-2016, que no tenían derecho a beneficiarse del mismo por no cumplir con los criterios de focalización de la población objeto del Programa de Hogares Comunitarios de Bienestar, toda vez que diecisiete (17) de ellos corresponden a identificaciones que no se encuentran registradas en el SISBÉN como tampoco pertenecen a hogares que cumplan con este requisito y uno (1) cuyo puntaje en el SISBÉN es superior al requerido para ser potencial beneficiario del programa Atención Integral a la Primera Infancia.
Además, se evidenció que 21 beneficiarios del contrato identificados en el aplicativo CUÉNTAME, se encuentran afiliados al SISBÉN en municipios diferentes al lugar de ejecución del contrato, constatándose en la base del FOSYGA que el lugar de afiliación en salud coincide con el de la afiliación al SISBÉN, por lo que se considera que estos presuntamente no fueron receptores del servicio.</t>
  </si>
  <si>
    <t>Lo anterior, obedece a la inobservancia por parte de la Entidad Administradora del Servicio, de los lineamientos técnicos administrativos y parámetros definidos por el ICBF para la priorización de los beneficiarios del programa, falencias en el proceso de preinscripción de beneficiarios adelantado en la fase de alistamiento y deficiencias en las labores de seguimiento y control por parte de la administración y de la supervisión que se requerían para garantizar el uso adecuado y eficiente de los recursos que financiaron el contrato, ocasionando que dichos recursos no beneficiaran a la población hacia la cual estaban destinados y por ende se generara detrimento patrimonial en cuantía de $24.878.707,2. Hallazgo con alcance fiscal y presunta connotación disciplinaria.</t>
  </si>
  <si>
    <t>AR-2016-DPI-070</t>
  </si>
  <si>
    <t>Usuarios en el SIMAT</t>
  </si>
  <si>
    <t>Hallazgo No. 70. Usuarios en el SIMAT- Contrato de Aporte N° 70-0361-2016(A-D-F)
Realizado el cruce de información entre la base de datos del aplicativo CUÉNTAME del ICBF donde se encuentran todos los beneficiarios atendidos por las distintas Entidades Administradoras del Servicios y la base de datos del el Sistema Integrado de Matrícula SIMAT certificada por la Secretaría de Educación, se establecieron coincidencias que permitieron determinar que 12 niños registrados como beneficiarios del Contrato de Aporte N° 70-0361-2016, se encontraban matriculados en instituciones oficiales del Departamento en la vigencia 2016.</t>
  </si>
  <si>
    <t>Lo anterior, obedece a falencias en el proceso de preinscripción de beneficiarios adelantado en la fase de alistamiento y deficiencias en las labores de seguimiento y control que se requerían por parte de la administración y de la supervisión, para garantizar el uso adecuado y eficiente de los recursos que financiaron el contrato, ocasionando que dichos recursos no beneficiaran a la población hacia la cual estaban destinados y por ende se generara un detrimento patrimonial en cuantía de $ 7,898.002,20. Hallazgo con alcance fiscal y presunta connotación disciplinaria.</t>
  </si>
  <si>
    <t xml:space="preserve">Diseñar un plan de socialización e implementación de los criterios de focalización y los procedimientos actuales para que se realice seguimiento en territorio. </t>
  </si>
  <si>
    <t>Plan de Socialización</t>
  </si>
  <si>
    <t>Socializar a las Regionales, los reportes de alertas generados por la Dirección de Planeación y Control de Gestión, mediante cruces de información entre la matricula oficial SIMAT certificada por el MEN y de beneficiarios atendidos en el Sistema de Información de Primera Infancia.</t>
  </si>
  <si>
    <t>Realizar seguimiento del resultado de las alertas de los cruces de información de los servicios de Primera Infancia con SIMAT.</t>
  </si>
  <si>
    <t>Video (Videoconferencia) y/o Acta de Seguimiento</t>
  </si>
  <si>
    <t>AR-2016-DPI-071</t>
  </si>
  <si>
    <t>Hallazgo No. 71. Usuarios en el SIMAT- Contrato de Aporte N° 70-0361-2016(A-D-F)
Realizado el cruce de información entre la base de datos del aplicativo CUÉNTAME del ICBF donde se encuentran todos los beneficiarios atendidos por las distintas Entidades Administradoras del Servicios y la base de datos del el Sistema Integrado de Matrícula SIMAT certificada por la Secretaría de Educación, se establecieron coincidencias que permitieron determinar que 40 niños registrados como beneficiarios del Contrato de Aporte N° 70-0259-2016, se encontraban matriculados en instituciones oficiales del Departamento en la vigencia 2016.</t>
  </si>
  <si>
    <t>Lo anterior, obedece a falencias en el proceso de preinscripción de beneficiarios adelantado en la fase de alistamiento y deficiencias en las labores de seguimiento y control que se requerían por parte de la administración y de la supervisión, para garantizar el uso adecuado y eficiente de los recursos que financiaron el contrato, ocasionando que dichos recursos no beneficiaran a la población hacia la cual estaban destinados y por ende se generará detrimento patrimonial en cuantía de $25.800.140,91. Hallazgo con alcance fiscal y presunta connotación disciplinaria.</t>
  </si>
  <si>
    <t>AR-2016-DPI-072</t>
  </si>
  <si>
    <t>Hallazgo No. 72. Usuarios en el SIMAT- Contrato de Aporte N° 70-0307-2016 (A-D-F)
Realizado el cruce de información entre la base de datos del aplicativo CUÉNTAME del ICBF donde se encuentran todos los beneficiarios atendidos por las distintas Entidades Administradoras del Servicios, y la base de datos del el Sistema Integrado de Matricula SIMAT certificada por la Secretaría de Educación, se establecieron coincidencias que permitieron determinar que 34 niños registrados como beneficiarios del Contrato de Aporte N° 70-0307-2016, se encontraban matriculados en instituciones oficiales del Departamento en la vigencia 2016.</t>
  </si>
  <si>
    <t>Lo anterior, obedece a falencias en el proceso de preinscripción de beneficiarios adelantado en la fase de alistamiento y deficiencias en las labores de seguimiento y control que se requerían por parte de la administración y de la supervisión, para garantizar el uso adecuado y eficiente de los recursos que financiaron el contrato, ocasionando que dichos recursos no beneficiaran a la población hacia la cual estaban destinados y por ende se generará detrimento patrimonial al patrimonio público en cuantía de $22.552.017,84. Hallazgo con alcance fiscal y presunta connotación disciplinaria.</t>
  </si>
  <si>
    <t>AR-2016-DPI-073</t>
  </si>
  <si>
    <t>Hallazgo No. 73. Usuarios en el SIMAT y Condiciones de Modificación Contrato de Aporte N° 70-0365-2016 (A-D-F)
Realizado el cruce de información entre la base de datos del aplicativo CUÉNTAME del ICBF donde se encuentran todos los beneficiarios atendidos por las distintas Entidades Administradoras del Servicios, y la base de datos del el Sistema Integrado de Matrícula SIMAT certificada por la Secretaría de Educación, se establecieron coincidencias que permitieron determinar que 20 niños registrados como beneficiarios del Contrato de Aporte N° 70-0365-2016, se encontraban matriculados en instituciones oficiales del Departamento en la vigencia 2016.</t>
  </si>
  <si>
    <t>Las situaciones evidenciadas obedecen a deficiencias en los mecanismos de control interno en el área jurídica, falencias en el proceso de preinscripción de beneficiarios adelantado en la fase de alistamiento del contrato y deficiencias en las labores de seguimiento y control que se requerían por parte de la administración y de la supervisión, para garantizar el uso adecuado y eficiente de los recursos que financiaron el contrato, ocasionando pagos en exceso y que dichos recursos no beneficiaran en su totalidad a la población hacia la cual estaban destinados, ocasionándose detrimento patrimonial en cuantía de$64.587.302,50. Hallazgo con alcance fiscal y presunta connotación disciplinaria.</t>
  </si>
  <si>
    <t>AR-2016-DPI-074</t>
  </si>
  <si>
    <t>Hallazgo No. 74. Usuarios en el SIMAT — Contrato de Aporte 70-0112-2016 Los Palmitos (A-D-F)
Realizado el cruce de información entre la base de datos del aplicativo CUÉNTAME del ICBF donde se encuentran todos los beneficiarios atendidos por las distintas Entidades Administradoras del servicios, y la base de datos del Sistema Integrado de Matrículas SIMAT, certificada por la Secretaría de Educación Departamental, se establecieron coincidencias que permitieron determinar que 12 niños registrados como beneficiarios del contrato de Aporte 70-0112-2016, se encontraban matriculados en instituciones oficiales del Departamento de Sucre, en la vigencia 2016. Es de anotar que de estos 12 niños el operador retiró 3 una vez iniciada la ejecución del contrato.</t>
  </si>
  <si>
    <t>Lo anterior, obedece a falencias en el proceso de preinscripción de beneficiarios adelantado en la fase de alistamiento y deficiencias en las labores de seguimiento y control por parte de la administración y de la supervisión, que se requerían para garantizar el uso adecuado y eficiente de los recursos que financiaron el contrato, ocasionando que dichos recursos no beneficiaran a la población hacia la cual estaban destinados y por ende se generara detrimento patrimonial en cuantía de $4.692.357. Hallazgo con alcance fiscal y presunta connotación disciplinaria.</t>
  </si>
  <si>
    <t>AR-2016-DPI-075</t>
  </si>
  <si>
    <t>Hallazgo No. 75. Usuarios en el SIMAT- Contrato 70-0114-2016 Sampúes (A-D-F).
Realizado el cruce de información entre la base de datos del aplicativo CUÉNTAME del ICBF donde se encuentran todos los beneficiarios atendidos por las distintas Entidades Administradoras del servicios, y la base de datos del Sistema Integrado de Matrículas SIMAT, certificada por la Secretaría de Educación Departamental, se establecieron coincidencias que permitieron determinar que 20 niños registrados como beneficiarios del contrato de Aporte 70-0114-2016, se encontraban matriculados en instituciones oficiales del Departamento, en la vigencia 2016.</t>
  </si>
  <si>
    <t>Lo anterior, obedece a falencias en el proceso de preinscripción de beneficiarios adelantado en la fase de alistamiento y deficiencias en las labores de seguimiento y control por parte de la administración y de la supervisión, que se requerían para garantizar el uso adecuado y eficiente de los recursos que financiaron el contrato, ocasionando que dichos recursos no beneficiaran a la población hacia la cual estaban destinados y por ende se generará detrimento patrimonial en cuantía de $10.427.440. Hallazgo con alcance fiscal y presunta connotación disciplinaria</t>
  </si>
  <si>
    <t>AR-2016-DPI-076</t>
  </si>
  <si>
    <t>Hallazgo No. 76. Usuarios en el SIMAT- Contrato 70-0122-2016 — Sincelejo (A-D-F).
Realizado el cruce de información entre la base de datos del aplicativo CUÉNTAME del ICBF donde se encuentran todos los beneficiarios atendidos por las distintas Entidades Administradoras del servicios y la base de datos del Sistema Integrado de Matrículas SIMAT, certificada por la Secretaría de Educación Departamental, se establecieron coincidencias que permitieron determinar que 9 niños registrados como beneficiarios del contrato de Aporte 70-122-2016, se encontraban matriculados en instituciones oficiales del Departamento de Sucre , en la vigencia 2016.</t>
  </si>
  <si>
    <t>Lo anterior, obedece a falencias en el proceso de preinscripción de beneficiarios adelantado en la fase de alistamiento y deficiencias en las labores de seguimiento y control por parte de la administración y de la supervisión, que se requerían para garantizar el uso adecuado y eficiente de los recursos que financiaron el contrato, ocasionando que dichos recursos no beneficiaran a la población hacia la cual estaban destinados y por ende se genera detrimento patrimonial en cuantía de $4.692.352. Hallazgo con alcance fiscal y presunta connotación disciplinaria.</t>
  </si>
  <si>
    <t>AR-2016-DPI-077</t>
  </si>
  <si>
    <t>Hallazgo No. 77. Usuarios en el SIMAT- Contrato 70-0144 —2016 San Juan de Betulia. (A-D-F).
Realizado el cruce de información entre la base de datos del aplicativo CUÉNTAME del ICBF donde se encuentran todos los beneficiarios atendidos por las distintas Entidades Administradoras del servicios, y la base de datos del Sistema Integrado de Matrículas SIMAT, certificada por la Secretaría de Educación Departamental, se establecieron coincidencias que permitieron determinar que 38 niños registrados como beneficiarios del contrato de Aporte 70-144-2016, se encontraban matriculados en instituciones oficiales del Departamento de Sucre , en la vigencia 2016. Es de anotar que este número total de niños 15 fueron retirados al inicio de la ejecución del contrato.</t>
  </si>
  <si>
    <t>Lo anterior, obedece a falencias en el proceso de preinscripción de beneficiarios adelantado en la fase de alistamiento y deficiencias en las labores de seguimiento y control por parte de la administración y de la supervisión, que se requerían para garantizar el uso adecuado y eficiente de los recursos que financiaron el contrato, ocasionando que dichos recursos no beneficiaran a la población hacia la cual estaban destinados y por ende se genera detrimento patrimonial en cuantía de $18.477.073. Hallazgo con alcance fiscal y presunta connotación disciplinaria.</t>
  </si>
  <si>
    <t>AR-2016-DPI-078</t>
  </si>
  <si>
    <t>Hallazgo No. 78. Usuarios en el SIMAT - Contrato 70-169 —2016 Sampués. (A-D-F)
Realizado el cruce de información entre la base de datos del aplicativo CUÉNTAME del ICBF donde se encuentran todos los beneficiarios atendidos por las distintas Entidades Administradoras del servicios, y la base de datos del Sistema Integrado de Matrículas SIMAT, certificada por la Secretaría de Educación, se establecieron coincidencias que permitieron determinar que 22 niños registrados como beneficiarios del contrato de Aporte 70-169-2016 , se encontraban matriculados en instituciones oficiales del Departamento, en la vigencia 2016.</t>
  </si>
  <si>
    <t>Lo anterior, obedece a falencias en el proceso de preinscripción de beneficiarios adelantado en la fase de alistamiento y deficiencias en las labores de seguimiento y control por parte de la administración y de la supervisión, que se requerían para garantizar el uso adecuado y eficiente de los recursos que financiaron el contrato, ocasionando que dichos recursos no beneficiaran a la población hacia la cual estaban destinados y por ende se genera detrimento patrimonial en cuantía de $11.470.180. Hallazgo con alcance fiscal y presunta connotación disciplinaria.</t>
  </si>
  <si>
    <t>AR-2016-DPI-079</t>
  </si>
  <si>
    <t>Hallazgo No. 79. Usuarios en el SIMAT - Contrato 70-257-2016 Sincelejo Sucre. (A-D-F)
Realizado el cruce de información entre la base de datos del aplicativo CUÉNTAME del ICBF donde se encuentran todos los beneficiarios atendidos por las distintas Entidades Administradoras del servicios, y la base de datos del Sistema Integrado de Matrículas SIMAT, certificada por la Secretaría de Educación Departamental, se establecieron coincidencias que permitieron determinar que 3 niños registrados como beneficiarios del contrato de Aporte 70-257-2016, se encontraban matriculados en instituciones oficiales del Departamento, en la vigencia 2016.</t>
  </si>
  <si>
    <t>Lo anterior, obedece a falencias en el proceso de preinscripción de beneficiarios adelantado en la fase de alistamiento y deficiencias en las labores de seguimiento y control por parte de la administración y de la supervisión, que se requerían para garantizar el uso adecuado y eficiente de los recursos que financiaron el contrato, ocasionando que dichos recursos no beneficiaran a la población hacia la cual estaban destinados y por ende se genera detrimento patrimonial en cuantía de $1.561.144. Hallazgo con alcance fiscal y presunta connotación disciplinaria,</t>
  </si>
  <si>
    <t>AR-2016-DPI-080</t>
  </si>
  <si>
    <t>Hallazgo No. 80. Usuarios en el SIMAT - Contrato 70-270-2016 Sincelejo Sucre. (A-D-F).
Realizado el cruce de información entre la base de datos del aplicativo CUÉNTAME del ICBF donde se encuentran todos los beneficiarios atendidos por las distintas Entidades Administradoras del servicios y la base de datos del Sistema Integrado de Matrículas SIMAT, certificada por la Secretaria de Educación Departamental, se establecieron coincidencias que permitieron determinar que 75 niños registrados como beneficiarios del contrato de Aporte 70-270-2016, se encontraban matriculados en instituciones oficiales del Departamento, en la vigencia 2016. Es de anotar que un total de 10 fueron retirados al inicio del contrato.</t>
  </si>
  <si>
    <t>Lo anterior, obedece a falencias en el proceso de preinscripción de beneficiarios adelantado en la fase de alistamiento y deficiencias en las labores de seguimiento y control por parte de la administración y de la supervisión, que se requerían para garantizar el uso adecuado y eficiente de los recursos que financiaron el contrato, ocasionando que dichos recursos no beneficiaran a la población hacia la cual estaban destinados y por ende se genera detrimento patrimonial en cuantía de $79.325.630. Hallazgo con alcance fiscal y presunta connotación disciplinaria.</t>
  </si>
  <si>
    <t>AR-2016-DPI-081</t>
  </si>
  <si>
    <t>Hallazgo No. 81. Registro en SIMAT- Contrato de Aporte No. 70-0152-2016 (A-D-F)
Mediante el cruce de base de datos de beneficiarios del presente Contrato de Aportes, registrados en el aplicativo CUÉNTAME del ICBF, y la suministrada por la Secretaría de Educación Departamental correspondiente al Sistema de Matrícula Estudiantil de Educación Básica y Media (SIMAT) del departamento de Sucre, se evidenciaron registros en el SIMAT de 16 niños beneficiarios incluidos en el mencionado Contrato de aportes ver Tabla 83</t>
  </si>
  <si>
    <t>Lo anteriormente expuesto se presentó debido a deficiencias en la labor de seguimiento y control por parte de la Administración y la supervisión del Contrato, lo que incide en forma directa en la población beneficiaria. (niños de 0-5) restándole recursos que pueden ser invertidos en mayor cobertura en la prestación del servicio, trayendo como consecuencia un detrimento fiscal a los recursos del ICBF por $9.674.305, no lográndose el beneficio para la comunidad más pobre e incumpliéndose los fines del Estado. Hallazgo con alcance fiscal y presunta connotación disciplinaria.</t>
  </si>
  <si>
    <t>AR-2016-DPI-082</t>
  </si>
  <si>
    <t>Hallazgo No. 82. Registro en SIMAT- Contrato de Aportes No. 70-0283-2016 (A-D-F)
Mediante el cruce de base de datos de beneficiarios del presente Contrato de Aportes, registrados en el aplicativo CUÉNTAME del ICBF, y la suministrada por la Secretaría de Educación Departamental correspondiente al Sistema de Matrícula Estudiantil de Educación Básica y Media (SIMAT) del departamento de Sucre, se evidenciaron registros en el SIMAT de 20 niños beneficiarios incluidos en el mencionado ver Tabla 85</t>
  </si>
  <si>
    <t>Lo anteriormente expuesto se presentó debido a deficiencias en la labor de seguimiento y control por parte de la Administración y la supervisión del Contrato, lo que incide en forma directa en la población beneficiaria, (niños de 0-5) restándole recursos que pueden ser invertidos en mayor cobertura en la prestación del servicio, trayendo como consecuencia un detrimento fiscal a los recursos del ICBF por $13.191.400, no lográndose el beneficio para la comunidad más pobre e incumpliéndose los fines del Estado. Hallazgo con alcance fiscal y presunta connotación disciplinaria.</t>
  </si>
  <si>
    <t>AR-2016-DPI-083</t>
  </si>
  <si>
    <t>Hallazgo No. 83. Registro en SIMAT- Contrato de Aportes No. 70-0306-2016(A-D-F)
Mediante el cruce de base de datos de beneficiarios del presente Contrato de Aportes, registrados en el aplicativo CUÉNTAME del ICBF, y la suministrada por la Secretaría de Educación Departamental correspondiente al Sistema de Matrícula Estudiantil de Educación Básica y Media (SIMAT) del departamento de Sucre, se evidenciaron registros en el SIMAT de 25 niños beneficiarios incluidos en el mencionado ver Tabla 87</t>
  </si>
  <si>
    <t>Lo anteriormente expuesto se presentó debido a deficiencias en la labor de seguimiento y control por parte de la Administración y la supervisión del Contrato, lo que incide en forma directa en la población beneficiaria, (niños de 0-5) restándole recursos que pueden ser invertidos en mayor cobertura en la prestación del servicio, trayendo como consecuencia un detrimento fiscal a los recursos del ICBF por $15.631.463, no lográndose el beneficio para la comunidad más pobre e incumpliéndose los fines del Estado. Hallazgo con alcance fiscal y presunta connotación disciplinaria.</t>
  </si>
  <si>
    <t>AR-2016-DPI-084</t>
  </si>
  <si>
    <t>Hallazgo No. 84. Registro en SIMAT- Contrato de Aportes No. 70-0353-2016 (A-D-F)
Mediante el cruce de base de datos de beneficiarios del presente Contrato de Aportes, registrados en el aplicativo CUÉNTAME del ICBF, y la suministrada por la Secretaría de Educación Departamental correspondiente al Sistema de Matrícula Estudiantil de Educación Básica y Media (SIMAT) del departamento de Sucre, se evidenciaron registros en el SIMAT de 25 niños beneficiarios incluidos en mencionado Contrato de aportes, ver Tabla 89</t>
  </si>
  <si>
    <t>Lo anteriormente expuesto se presentó debido a deficiencias en la labor de seguimiento y control por parte de la Administración y la supervisión del Contrato, lo que incide en forma directa en la población beneficiaria, (niños de 0-5) restándole recursos que pueden ser invertidos en mayor cobertura en la prestación del servicio, trayendo como consecuencia un detrimento fiscal a los recursos del ICBF por $23.261.046, no lográndose el beneficio para la comunidad más pobre e incumpliéndose los fines del Estado. Hallazgo con alcance fiscal y presunta connotación disciplinaria.</t>
  </si>
  <si>
    <t>AR-2016-DPI-085</t>
  </si>
  <si>
    <t>Hallazgo No. 85. Registro en SIMAT- Contrato de Aportes No. 70-0499-2016 (A-D-F)
Mediante el cruce de base de datos de beneficiarios del presente Contrato de Aportes, registrados en el aplicativo CUÉNTAME del ICBF, y la suministrada por la Secretaría de Educación Departamental correspondiente al Sistema de Matrícula Estudiantil de Educación Básica y Media (SIMAT) del departamento de Sucre, se evidenciaron registros en el SIMAT de 4 niños beneficiarios incluidos en el mencionado Contrato de aportes, ver Tabla 91.</t>
  </si>
  <si>
    <t>Lo anteriormente expuesto se presentó debido a deficiencias en la labor de seguimiento y control por parte de la Administración y la supervisión del Contrato, lo que incide en forma directa en la población beneficiaria, (niños de 0-5) restándole recursos que pueden ser invertidos en mayor cobertura en la prestación del servicio, trayendo como consecuencia un detrimento fiscal a los recursos del ICBF por $1.096.068, no lográndose el beneficio para la comunidad más pobre e incumpliéndose los fines del Estado. Hallazgo a con alcance fiscal y presunta connotación disciplinaria.</t>
  </si>
  <si>
    <t>AR-2016-DPI-086</t>
  </si>
  <si>
    <t>Hallazgo No. 86. Usuarios en el SIMAT- Contrato de Aporte No. 70-0260-2016 (A-D-F)
Realizando cruce de información entre la base de datos del aplicativo CUÉNTAME del ICBF donde se encuentran todos los beneficiarios atendidos por las distintas Entidades Administradoras del Servicios, y la base de datos del el Sistema Integrado de Matrícula SIMAT certificada por la Secretaría de Educación, se establecieron coincidencias que permitieron determinar que 12 niños registrados como beneficiarios del Contrato de Aporte N° 70-0260-2016, se encontraban matriculados en instituciones oficiales del Departamento en la vigencia 2016, tal y como se muestra en la Tabla 94.</t>
  </si>
  <si>
    <t>Lo anterior, obedece a falencias en el proceso de preinscripción de beneficiarios adelantado en la fase de alistamiento y deficiencias en las labores de seguimiento y control por parte de la administración y de la supervisión, que se requerían para garantizar el uso adecuado y eficiente de los recursos que financiaron el contrato, ocasionando que dichos recursos no beneficiaran a la población hacia la cual estaban destinados y por ende se genera detrimento patrimonial en cuantía de $7.239.815. Hallazgo con alcance fiscal y presunta connotación disciplinaria.</t>
  </si>
  <si>
    <t>AR-2016-DPI-087</t>
  </si>
  <si>
    <t>Hallazgo No. 87. Usuarios en el SIMAT- Contrato de Aporte No. 70-0266- 2016 (A-D-F)
Realizado el cruce de información entre la base de datos del aplicativo CUÉNTAME del ICBF donde se encuentran todos los beneficiarios atendidos por las distintas Entidades Administradoras del Servicios y la base de datos del el Sistema Integrado de Matrícula SIMAT certificada por la Secretaría de Educación, se establecieron coincidencias que permitieron determinar que 12 niños registrados como beneficiarios del Contrato de Aporte N° 70-0266-2016, se encontraban matriculados en instituciones oficiales del Departamento en la vigencia 2016.</t>
  </si>
  <si>
    <t>Lo anterior, obedece a falencias en el proceso de preinscripción de beneficiarios adelantado en la fase de alistamiento y deficiencias en las labores de seguimiento y control por parte de la administración y de la supervisión, que se requerían para garantizar el uso adecuado y eficiente de los recursos que financiaron el contrato, ocasionando que dichos recursos no beneficiaran a la población hacia la cual estaban destinados y por ende se genera detrimento patrimonial en cuantía de $7.923.660. Hallazgo con alcance fiscal y presunta connotación disciplinaria.</t>
  </si>
  <si>
    <t>AR-2016-DPI-088</t>
  </si>
  <si>
    <t>Hallazgo No. 88. Usuarios en el SIMAT- Contrato de Aporte No. 70-0486- 2016 (A-D-F)
Realizado el cruce de información entre la base de datos del aplicativo CUÉNTAME del ICBF donde se encuentran todos los beneficiarios atendidos por las distintas Entidades Administradoras del Servicios y la base de datos del el Sistema Integrado de Matrícula SIMAT certificada por la Secretaría de Educación, se establecieron coincidencias que permitieron determinar que 38 niños registrados como beneficiarios del Contrato de Aporte N° 70-0486-2016, se encontraban matriculados en instituciones oficiales del Departamento en la vigencia 2016, tal y como se muestra en la Tabla 100.</t>
  </si>
  <si>
    <t>Lo anterior, obedece a falencias en el proceso de preinscripción de beneficiarios adelantado en la fase de alistamiento y deficiencias en las labores de seguimiento y control por parte de la administración y de la supervisión, que se requerían para garantizar el uso adecuado y eficiente de los recursos que financiaron el contrato, ocasionando que dichos recursos no beneficiaran a la población hacia la cual estaban destinados y por ende se genera detrimento patrimonial en cuantía de $12.037.410. Hallazgo con alcance fiscal y presunta connotación disciplinaria.</t>
  </si>
  <si>
    <t>AR-2016-DPI-089</t>
  </si>
  <si>
    <t>Hallazgo No. 89. Usuarios en el SIMAT- Contrato de Aporte No. 70-0293-2016 (A-D-F)
Realizado el cruce de información entre la base de datos del aplicativo CUÉNTAME del ICBF donde se encuentran todos los beneficiarios atendidos por las distintas Entidades Administradoras del Servicios, y la base de datos del el Sistema Integrado de Matrícula SIMAT certificada por la Secretaría de Educación, se establecieron coincidencias que permitieron determinar que 78 niños registrados como beneficiarios del Contrato de Aporte N' 70-0293-2016, se encontraban matriculados en instituciones oficiales del Departamento en la vigencia 2016, tal y como se muestra en la Tabla 103.</t>
  </si>
  <si>
    <t>Lo anterior, obedece a falencias en el proceso de preinscripción de beneficiarios adelantado en la fase de alistamiento y deficiencias en las labores de seguimiento y control por parte de la administración y de la supervisión, que se requerían para garantizar el uso adecuado y eficiente de los recursos que financiaron el contrato, ocasionando que dichos recursos no beneficiaran a la población hacia la cual estaban destinados y por ende se genera detrimento patrimonial en cuantía de $39.138.439. Hallazgo con alcance fiscal y presunta connotación disciplinaria.</t>
  </si>
  <si>
    <t>AR-2016-DPI-090</t>
  </si>
  <si>
    <t xml:space="preserve">Complemento Nutricional </t>
  </si>
  <si>
    <t>Hallazgo No. 90. Complemento nutricional (A-D-F)
De conformidad con cotizaciones efectuadas en diferentes establecimientos comerciales de abarrotes del Mercado Público del municipio de Sincelejo, en las mismas condiciones de tiempo, modo y lugar, se determinó diferencia de precios en estos complementos por $23.052.364, lo que representa un faltante de esos recursos a cargo del contratista.</t>
  </si>
  <si>
    <t>Lo anteriormente expuesto se presentó debido a deficiencias en la labor de seguimiento y control por parte de la Administración y de la supervisión del Contrato, lo que incide en forma directa en la población beneficiaria, (niños, mujeres gestantes y lactantes) restándole recursos que pueden ser reinvertidos en la mejora de la calidad de la prestación del servicio, trayendo como consecuencia un detrimento fiscal a los recursos del ICBF por $43.084.805, no lográndose el beneficio para la comunidad más pobre e incumpliéndose los fines del Estado. Hallazgo con alcance fiscal y presunta connotación disciplinaria.</t>
  </si>
  <si>
    <t>Garantizar el seguimiento a los recursos del ICBF, a través del componente financiero.</t>
  </si>
  <si>
    <t>Ajustar el  manual operativo de la modalidad familiar frente a la descripción del costo de la alimentación y los costos asociados a la puesta en sitio de la atención del beneficiario</t>
  </si>
  <si>
    <t>Documento ajustado y publicado</t>
  </si>
  <si>
    <t>Ajustar el lineamiento de programación frente a la descripción del costo de la alimentación y los costos asociados a la puesta en sitio de la atención del beneficiario.</t>
  </si>
  <si>
    <t>Diseñar un documento orientador para la legalización de cuentas, relacionados con los servicios de Primera Infancia, en donde se den las recomendaciones frente a los valores del mercado para cada rubro y su implementación.</t>
  </si>
  <si>
    <t>Documento orientador</t>
  </si>
  <si>
    <t>Socializar y sensibilizar a las Regionales y equipos de apoyo a la supervisión, en la aplicación de las orientaciones para la legalización de cuentas.</t>
  </si>
  <si>
    <t>Video (Videoconferencia) y/o Acta de Socialización</t>
  </si>
  <si>
    <t>AR-2016-DPI-091</t>
  </si>
  <si>
    <t>Niños Beneficiarios Inexistentes</t>
  </si>
  <si>
    <t>Hallazgo No. 91. Niños Beneficiarios Inexistentes (A-IP)
Lo anterior, se pudo establecer con base en el cruce de información efectuado entre la base de datos del aplicativo CUÉNTAME del ICBF donde se encuentran todos los beneficiarios atendidos por las distintas Entidades Administradoras del Servicio y la información reportada por la Registraduría Nacional del Estado Civil, la cual reportó que los números de identificación de los citados niños no existen para ningún tipo de documento. (6.678)</t>
  </si>
  <si>
    <t>Esta situación se ocasiona por la inobservancia por parte de las Entidades Administradoras del Servicio, de los lineamientos técnicos administrativos y parámetros definidos por el ICBF para la priorización de los beneficiarios del programa, falencias en el proceso de preinscripción de beneficiarios y deficiencias en las labores de seguimiento y control en las áreas de jurídica, técnica y de supervisión, para garantizar la real existencia de los niños beneficiarios de los programas y el uso adecuado y eficiente de los recursos públicos.</t>
  </si>
  <si>
    <t>Fortalecer el seguimiento de  los niños y niñas que no cuenten con la garantía del derecho, frente al registro civil y generar las acciones  con las Regionales.</t>
  </si>
  <si>
    <t>Socializar a las Regionales los reportes generados por la Dirección de Planeación y Control de Gestión, con las alertas resultado del cruce de información entre las bases de datos de la Registraduría Nacional del Estado Civil  y beneficiarios atendidos en los programas del ICBF.</t>
  </si>
  <si>
    <t>Fortalecer a las  Direcciones Regionales en la activación de la ruta para la gestión del registro civil, de los niños y niñas identificados en los reporte, quienes con el apoyo de los supervisores deberán verificar el cumplimiento.</t>
  </si>
  <si>
    <t>Informe de Asistencia Técnica</t>
  </si>
  <si>
    <t>Realizar informe nacional, evidenciando los casos donde la identificación dada por la Notaria no coincida con el número definitivo dado por la Registraduría y el seguimiento de la gestión en territorio.</t>
  </si>
  <si>
    <t>Realizar informe nacional para identificar los casos de niños y niñas extranjeros en territorio Nacional que no cuentan con identificación y el seguimiento de la gestión en territorio.</t>
  </si>
  <si>
    <t>AR-2016-DPI-094</t>
  </si>
  <si>
    <t>Hallazgo No. 94. Pago de pasajes aéreos, manutención y alojamiento (A-D-F)
Para le ejecución del contrato, el Instituto asumió el pago de pasajes aéreos desde Bogotá a Valledupar para el traslado de personal adscrito al contratista por $3.167.720, los cuales se imputaron a gastos operativos, como se detalla ver tabla 118. Estos pagos se consideran no procedentes dadas las condiciones pactadas en el contrato y las características contempladas en el manual y en la propuesta del operador. Así mismo, pese a los criterios mencionados, el ICBF asumió gastos por concepto de alojamiento, manutención y transporte de menajes entre Bogotá y Valledupar por valor de $10.783.160, como se detalla ver tabla 119.</t>
  </si>
  <si>
    <t>Fortalecer las herramientas y metodología para el seguimiento a los recursos del ICBF, a través del componente financiero.</t>
  </si>
  <si>
    <t>Socializar a las Regionales y equipos de apoyo a la supervisión, en la aplicación de las orientaciones para la legalización de cuentas  y seguimiento a los recursos.</t>
  </si>
  <si>
    <t>Video (Videoconferencia) y/o Actas de Socialización</t>
  </si>
  <si>
    <t>AR-2016-DPI-095</t>
  </si>
  <si>
    <t>Hallazgo No. 95. Atención Primera Infancia contratos 355, 351 y 464 de 2016 (A)
Convenio interadministrativo 355 de 2016: el Informe de supervisión No. 5 del 27de diciembre de 2016, la ejecución financiera presenta inconsistencias frente avalores de los actos modificatorios de adiciones y disminuciones en los aportes del ICBF que reposan en el expediente del contrato, cuyo plazo terminó el 31 de octubre, lo que genera diferencias en los saldos pendientes para efectos de liquidación del contrato. Adicionalmente el ICBF no efectuó seguimiento y control a situaciones a las obligaciones contractuales del Operador en cuanto a deficiencias en la prestación de los servicio (quejas de las madres comunitarias por incumplimientos en los pagos por parte de los Operadores obligaciones a cargo del Municipio, deficiencias en el proceso pedagógico y de localización de beneficiarios, inasistencia de usuarios, problemas en el suministro del menú, cierre de hogares comunitarios, entre otros), así como tampoco efectuó control a los rendimientos financieros del convenio, los cuales de conformidad con la cláusula décimo tercera "Destinación de los Rendimientos Financieros", son propiedad del ICBF.
'Convenio interadministrativo 351 de 2016: el Informe de supervisión No.5 del 8 de diciembre de 2016, la ejecución financiera presenta inconsistencias frente a valores de los actos modificatorios de adiciones en los aportes del ICBF que reposan en el expediente del contrato, cuyo plazo terminó el 31 de octubre, lo que genera diferencias en los saldos pendientes para efectos de la liquidación del contrato. Adicionalmente, el ICBF no efectuó control a los rendimientos financieros del convenio, los cuales de conformidad con la cláusula décimo tercera "Destinación de los Rendimientos Financieros", son propiedad del ICBF.
Contrato de aporte 464 de 2016: Los documentos que soportan la disminución 1de fecha 24 de mayo de 2016 y la Adición, disminución y modificación 1 de fecha 27 de mayo de 2016 del contrato, presentan diferencias con el valor inicial y final del contrato en $2.248.402. Además, de la Adición, disminución y modificación 1de fecha 27 de mayo de 2016 del contrato, solo se evidenció un registro del compromiso presupuestal No. 95116 del 30 de enero de 2016 por $ $963.848,cifra que no coincide con las disminuciones y modificaciones del valor final del contrato.</t>
  </si>
  <si>
    <t>Lo anterior por falta de seguimiento y control, que garantice la prestación del servicio y el cumplimento de las obligaciones contractuales.</t>
  </si>
  <si>
    <t>Fortalecer a los equipos de supervisión el proceso de legalización de cuentas de los contratos de aportes de los servicios de Primera Infancia.</t>
  </si>
  <si>
    <t>Realizar jornadas de socialización para la revisión financiera, frente a la verificación de requisitos para desembolsos y seguimiento financiero de los recursos.</t>
  </si>
  <si>
    <t>AR-2016-DPI-097</t>
  </si>
  <si>
    <t>Hallazgo No. 97. Supervisión en las modalidades de atención a la primera infancia (A)
Con base en lo anterior y evaluados los registros aportados, se estableció que, en los municipios de Aguadas, Anserma, Aránzazu, Manizales, Neira, Palestina, Riosucio, Salamina, Supía y Villamaría; en las modalidades de Desarrollo Infantil en Medio Familiar - DIMF y Hogares Comunitarios de Bienestar Tradicional Familiar - HCBT Familiar; para la vigencia 2016 se programaron 498 visitas de supervisión a diferentes unidades; de estas, se adelantaron 257 para un cumplimiento de la programación del 52%, hecho que refleja debilidades en el alcance de las actividades encaminadas a verificar el cumplimiento de las obligaciones contractuales como también del acatamiento de lineamientos, manuales y estándares de calidad en sus diferentes componentes en las modalidades citadas.</t>
  </si>
  <si>
    <t>Los anteriores hechos tienen origen en debilidades en el proceso de planeación y programación de visitas, en el volumen de unidades en funcionamiento, en la distancia de estas con relación al casco urbano, en el difícil acceso por las condiciones de las vías, en el volumen de componentes, variables y cláusulas contractuales a verificar en cada visita, además de la suspensión por dos meses de las visitas de supervisión integral (con estándares de calidad) en las unidades con modalidad tradicional.</t>
  </si>
  <si>
    <t>AR-2016-DPI-098</t>
  </si>
  <si>
    <t>Hallazgo No. 98. Condiciones de infraestructura (A)
En la verificación realizada a la modalidad de Desarrollo Infantil en Medio Familiar de los municipios de Aránzazu y Salamina, se establecieron deficiencias en las condiciones de infraestructura de las sedes de algunas UDS en donde se llevan acabo los encuentros grupales, que faciliten la adecuada prestación del servicio (iluminación, capacidad en m2 por persona, ausencia de fisuras, grietas, goteras y humedad), que garanticen las condiciones de seguridad de los niños y niñas.
Se evidenció que las UDS que operan bajo la modalidad con arriendo (Aránzazu y Salamina) presentan algunas deficiencias para garantizar la adecuada atención de beneficiarios en condición de discapacidad. 
En el municipio de Anserma se observó un HCB tradicional que presenta riesgo en el acceso de los niños y niñas generándose la posibilidad de accidentes. 
En la vereda Morrogacho del Municipio de Manizales se observó riesgo de desplome del techo en uno de los HCB Tradicionales visitados.</t>
  </si>
  <si>
    <t>Los hechos anotados se ocasionan por la limitada oferta de infraestructura que cumpla con los lineamientos en los municipios del Departamento y de manera particular, en zonas rurales; lo que puede generar la consecuente afectación en la prestación del servicio y potencia el riesgo de ocurrencia de accidentes con los correspondientes riesgos de carácter legal para el Instituto.</t>
  </si>
  <si>
    <t>Socializar a las Regionales las recomendaciones para la atención de la población en condición de discapacidad.</t>
  </si>
  <si>
    <t>Informe de Plan de Asistencia Técnica</t>
  </si>
  <si>
    <t>AR-2016-DPI-100</t>
  </si>
  <si>
    <t>Hallazgo No. 100. Cumplimiento de Lineamientos (A-D)
Realizadas las visitas por la CGR a los HCB-T, de los contratos suscritos durante el año 2016 y vigentes al 2017, se encontraron deficiencias relacionadas con la infraestructura física, planeación pedagógica, cobertura, carpetas y fichas de caracterización de los beneficiarios, las cuales se describen (...)
Ver Pag. 272, 273 y 274 Informe de Auditoría Instituto Colombiano de Bienestar Familiar - ICBF Vigencia 2016. CGR-CDSS No. 48 Junio 2017.</t>
  </si>
  <si>
    <t>Fortalecer el proceso de supervisión y acompañamiento a los servicios de HCB para mejorar la prestación del servicio, desde los diferentes componentes de la atención.</t>
  </si>
  <si>
    <t xml:space="preserve">Realizar verificación de los componentes familia, comunidad y redes; proceso pedagógico; y administrativo y de gestión, a través de las visitas programadas por los equipos de supervisión a las Entidades Administradoras del Servicio y la muestra de Unidades de Servicio de HCB. </t>
  </si>
  <si>
    <t xml:space="preserve">Informes de supervisión </t>
  </si>
  <si>
    <t>Realizar un informe del mapeo de las infraestructuras de HCB Agrupados y múltiples, identificando los que son propiedad de los Entes territoriales y del ICBF.</t>
  </si>
  <si>
    <t>Solicitar al grupo de infraestructura y a los Entes territoriales, adecuación o mejora de los inmuebles priorizados.</t>
  </si>
  <si>
    <t>Realizar informe de socialización a las Regionales con las recomendaciones para la atención con criterios de calidad en los HCB</t>
  </si>
  <si>
    <t>Informe del Plan de asistencia técnica</t>
  </si>
  <si>
    <t>AR-2016-DPI-101</t>
  </si>
  <si>
    <t>Hallazgo No. 101. Cuotas de Participación y extraordinarias (A-D)
En los contratos No. 115, 126, 128, 148, 161, 162, 288, 293, 295, 299, 302, 303,305, 309, 312, 314, 316, 327 de 2016, se establecieron deficiencias relacionadas con el cobro de cuotas de participación sin mediar las respectivas actas de asamblea de padres de usuarios, casos donde existen las actas, estas no establecen el concepto de la cualificación y en algunos casos se establece el cobro a padres de beneficiarios victimas de desplazamiento; gastos con cargo a las cuotas que no corresponden a cualificación del servicio o se encuentran incluidos en la canasta de referencia; en otras situaciones se evidencia el acuerdo de pago de cuotas extraordinarias para madres auxiliares, las cuales no están autorizadas por el Instituto y en general el operador y el ICBF no realizan control y seguimiento a estos recursos.
Ver Pag. 275, 276 y 277 Informe de Auditoría Instituto Colombiano de Bienestar Familiar - ICBF Vigencia 2016. CGR-CDSS No. 48 Junio 2017.</t>
  </si>
  <si>
    <t>Las situaciones mencionadas contravienen los lineamientos técnico, administrativos y operativos de los HCBT donde refiere "Ni la madre o padre comunitario, ni la Entidad Administradora del Servicio podrán fijar cuotas extraordinarias diferentes a lo señalado por el ICBF según normativa vigente...Están exentos del pago de la cuota de participación, los niños y niñas de familias desplazadas..."</t>
  </si>
  <si>
    <t>Realizar jornadas de control social en las que se socialice las cuotas de participación autorizadas por el ICBF y la forma de denuncia en caso que se presenten.</t>
  </si>
  <si>
    <t>Acta de Reunión</t>
  </si>
  <si>
    <t>Diseñar un documento orientador para la legalización de cuentas, relacionados con los servicios de Primera Infancia, en donde se den las recomendaciones frente a los valores del mercado para cada rubro, su implementación y el seguimiento a las cuotas de participación y tasas compensatorias.</t>
  </si>
  <si>
    <t>Socializar a las Regionales y equipos de apoyo a la supervisión, en la aplicación de las orientaciones para la legalización de cuentas y seguimiento a los recursos.</t>
  </si>
  <si>
    <t>AR-2016-DPI-102</t>
  </si>
  <si>
    <t>Hallazgo No. 102. Utilización recursos del contrato de aporte No. 303 de 2016 (A-BA)
La Asociación de Hogares Comunitarios de Bienestar nueva época del municipio de Acacias, retiró el día 28 de noviembre de 2016 de la cuenta de ahorros Davivienda No. 097100075XXX, donde se manejan los recursos entregados por el ICBF para el Contrato No. 303 de 2016, la suma de $5.795.692 sin justificación sobre la inversión de estos recursos en el mismo objeto contractual. A la fecha el operador ha realizado la devolución de recursos en cuantía de $4.216.000, mediante consignaciones de fechas 01 de marzo y 03 de mayo de 2017.</t>
  </si>
  <si>
    <t>Lo anterior se presenta por la deficiente supervisión a la ejecución financiera del contrato y el respectivo seguimiento en los comités Técnico Operativos, teniendo en cuenta que hasta el 06 de febrero de 2017, mediante acta del informe financiero se solicita a la Representante Legal, quien a su vez es madre comunitaria, el reembolso de los recursos tomados de la cuenta bancaria: los cuales ascienden a $1.579.692, correspondiente al saldo pendiente de devolución.</t>
  </si>
  <si>
    <t>AR-2016-DPI-103</t>
  </si>
  <si>
    <t>Hallazgo No. 103. Fase de Alistamiento — Modalidad Desarrollo Infantil en Medio Familiar (A)
Verificados los contratos Nos. 97, 100, 110, 123, y 146 de 2016 correspondientes al programa Desarrollo Infantil en Medio Familiar, cuyo objeto es: "Prestar el servicio de atención, educación inicial y cuidado a niños y niñas menores de 5 años, o hasta si ingreso al grado de transición, y a mujeres gestantes y madres en período de lactancia con el promover el desarrollo integral de la primera infancia con calidad, de conformidad con los lineamientos, manual operativo, las directrices, parámetros y estándares establecidos por el ICBF, en el marco de la estrategia de atención integral de cero a siempre"; se evidenció que estos fueron suscritos el 29 de enero de 2016, por falta de oportunidad en el trámite de los mismos por parte de la sede nacional del ICBF, situación que conllevó a los operadores a realizar una fase de alistamiento en un tiempo limitado o hacerlo por fuera de la relación contractual vigente y no dar cumplimiento al lineamiento citado, es decir veinte (20) días.</t>
  </si>
  <si>
    <t>Prueba de lo anterior son las actas de disminución suscritas entre el Operador y el ICBF sustentadas en disminución en los días de alistamiento de los citados contratos.</t>
  </si>
  <si>
    <t>Gestionar estrategias que garanticen el proceso de alistamiento dentro de un tiempo prudencial para que las EAS desarrollen las actividades previas a la atención de los servicios de Primera Infancia.</t>
  </si>
  <si>
    <t>Socializar a las Regionales las condiciones y pagos a reconocer para la fase preparatoria, durante la fase de contratación.</t>
  </si>
  <si>
    <t>AR-2016-DPI-104</t>
  </si>
  <si>
    <t>Supervisión Administrativa</t>
  </si>
  <si>
    <t>Hallazgo No. 104. Reposición de dotación hogares comunitarios (A)
En visita a tres hogares comunitarios de bienestar realizadas en el mes de abril de 2017, se observó que cada unidad cuenta con tres colchonetas recibidas en años anteriores al 2016, que se encuentran en mal estado, con el forro roto, situación que representa la principal inconformidad de las madres comunitarias.</t>
  </si>
  <si>
    <t>Esto se debió a deficiencias en el control de la supervisión del ICBF y de las entidades administradoras, sobre el estado de la dotación de los hogares comunitarios. Con esto se ve afectada la calidad en la prestación del servicio a los beneficiarios de primera infancia.</t>
  </si>
  <si>
    <t>AR-2016-DPI-105</t>
  </si>
  <si>
    <t>Soportes contratos de desama infantil en medio familiar</t>
  </si>
  <si>
    <t>Hallazgo No. 105. Soportes contratos de Desarrollo Infantil en medio Familiar (A)
Mediante contratos No. 63-192-2016, 63-193-2016 y 63-194-2016 se ejecutó la modalidad de atención integral a la primera infancia, Desarrollo Infantil Familiar en el Departamento del Quindío en el período agosto a diciembre de 2016. Se determinó en visita especial, que la entidad contratista no posee en la sede administrativa del departamento del Quindío la información financiera de los contratos, los soportes de las compras de refrigerios y complementos alimentarios, así como su distribución, reposa en la sede principal del contratista, en la ciudad de Manizales, desde donde ejecutan los recursos aportados por el ICBF.</t>
  </si>
  <si>
    <t>Lo anterior por debilidades en el seguimiento a los contratos por parte del ICBF, lo cual dificulta el acceso y control oportuno a la documentación soporte de la ejecución presupuestal de los recursos aportados por el ICBF, que puede generar riesgos en la legalización de los desembolsos y prestación del servicio bajo los parámetros determinados por el ICBF en los lineamientos técnicos y manuales operativos de la modalidad.</t>
  </si>
  <si>
    <t>Garantizar la oportunidad en la entrega de la documentación soporte de la ejecución presupuestal de los recursos aportados por el ICBF por parte de las Entidades Administradoras del Servicio</t>
  </si>
  <si>
    <t>Incluir en la minuta del contrato de aporte de los servicios de Primera Infancia, la entrega del procedimiento que tenga la Entidad Administradora del Servicio para el manejo de su gestión documental, en el marco del Sistema de Gestión de la Calidad.</t>
  </si>
  <si>
    <t>Socializar a las Regionales y supervisores las obligaciones relacionadas del sistema integrado de gestión.</t>
  </si>
  <si>
    <t>AR-2016-DPI-106</t>
  </si>
  <si>
    <t>Hallazgo No. 106. Prestación del servicio modalidad Desarrollo Infantil Familiar (A)
Las metas sociales del mes de julio de 2016 e indicadores de gestión, registran la atención de 3.065 usuarios de la modalidad Desarrollo Infantil Familiar, cifra que no refleja la realidad de los hechos ocurridos; en razón a que los contratos de aporte Nos. 63-067-2016, 63-070-2016 y 63-071-2016, fueron ejecutados durante el mes de julio de 2016 sin el cumplimiento de los requisitos establecidos en el manual operativo.
Según se evidenció en actas de supervisión que reposan en los expedientes contractuales, no se cumplió con el tiempo de 4 horas de los encuentros grupales, no se suministró a los beneficiarios el refrigerio, ni se entregó el complemento alimentario de este mes; así mismo, el talento humano contratado por la entidad administradora del servicio no recibió el pago de salarios ni aportes a seguridad social.
Se aclara que el operador recibió en el mes de abril de 2016, desembolsos del ICBF para operar hasta el mes de junio de 2016, sin embargo, desde el mes de abril presentó dificultades administrativas y jurídicas conocidas por el ICBF, que impidieron que tramitara los siguientes desembolsos para continuar operando.</t>
  </si>
  <si>
    <t>Esta situación se da por inoportunidad en la toma de medidas conducentes a la prestación eficiente del servicio. Lo anterior, ocasiona gestión ineficaz del ICBF en la atención integral a la primera infancia bajo la modalidad integral Desarrollo Infantil en Medio Familiar.</t>
  </si>
  <si>
    <t>Garantizar la prestación eficiente del servicio del servicio desarrollo infantil en medio familiar.</t>
  </si>
  <si>
    <t>Realizar informe nacional, identificando los casos en que se presenten dificultades jurídicas de los contratos de aporte en las Regionales y su seguimiento en territorio frente a la atención de los beneficiarios.</t>
  </si>
  <si>
    <t>Solicitar a la Dirección de Contratación el acompañamiento a las coordinaciones jurídicas de las Regionales, para los procesos sancionatorios de los casos identificados.</t>
  </si>
  <si>
    <t>AR-2016-DPI-107</t>
  </si>
  <si>
    <t>Hallazgo No. 107. Cuentas bancarias para manejo de los recursos (A-D).
En la revisión de los expedientes de los contratos de aporte No. 63-090-2016 y 63-091-2016 suscritos para brindar atención a la primera infancia en la modalidad hogar comunitario de bienestar tradicional, se evidenció que la entidad contratista abrió las cuenta bancarias No. 311146XXX y 311146XXX para cada contrato respectivamente, al verificar los extractos bancarios se observó que la entidad transfirió los desembolsos efectuados por el ICBF a una misma cuenta bancaria No. 313029XXX a través de la cual realizó los pagos del contrato, de la cual en el expediente contractual no se evidencia seguimiento por parte del ICBF.
Es así como la cuenta bancaria del contrato No. 090 a octubre 31 de 2016, fecha de terminación del contrato. registra un saldo de $0, aunque la EAS aún tenía pendiente realizar los pagos del último mes ejecutado como son nóminas, seguridad social, liquidación de contratos laborales y pagos a proveedores y la cuenta del contrato No. 091, recibió recursos de otros contratos que igualmente transfirió a la cuenta única del contratista.</t>
  </si>
  <si>
    <t>Esto se debió a debilidades en la supervisión financiera de los contratos de aporte.</t>
  </si>
  <si>
    <t>AR-2016-DPI-108</t>
  </si>
  <si>
    <t>Adiciones por reemplazo</t>
  </si>
  <si>
    <t>Hallazgo No. 108. Adiciones por reemplazos (A)
Los contratos de aporte No. 63-90-2016, 63-91-2016, 63-112-2016 y 63-116-2016, suscritos inicialmente para la prestación del servicio en el período febrero a octubre de 2016, fueron adicionados el 31 de octubre de 2016 con el fin de cubrir gastos en que incurrieron las entidades administradoras del servicio al contratar los reemplazos de madres comunitarias por incapacidades médicas y licencias de maternidad, sin que se observe que la supervisión del contrato haya verificado las gestiones de cobro ante las EPS realizados por las entidades contratistas y valores recibidos a favor, ni se hayan establecido compromisos futuros de reintegros de dineros al ICBF en caso de que la EPS reconozca y pague las incapacidades. Así mismo, en información adicional solicitada al ICBF y a la entidad contratista (contratos 90 y 91) no se allegó información clara sobre las gestiones de cobro y sus resultados. Ver Tabla 121.</t>
  </si>
  <si>
    <t>Lo anterior muestra debilidades en la supervisión del ICBF y de control sobre la ejecución presupuestal de los recursos.</t>
  </si>
  <si>
    <t>AR-2016-DPI-109</t>
  </si>
  <si>
    <t>Hallazgo No. 109. Plan de Acción (A)
En el proyecto C-320-1504-4 Asistencia a la Primera Infancia a Nivel Nacional, del objetivo institucional: Ampliar Cobertura y mejorar calidad en la Atención Integral a la Primera Infancia, para la Regional Antioquía en 2016 se tenía una meta de 157.192 niños y niñas atendidos. (Indicador con periodicidad: mensual. Inicia: febrero). A diciembre se atendieron 159.915 cumpliendo con la meta. Sin embargó para febrero y marzo el indicador muestra un cumplimiento del 38% y 43% de dichos períodos, respectivamente, que lo ubica en rango: "En Riesgo", indicando ineficacia en la atención en dichos meses. Así mismo, en este mismo proyecto se tenía una meta para 2016 de realizar 4.324 visitas de supervisión a las modalidades de Primera Infancia. (Indicador con periodicidad: mensual. Inicia: marzo). A diciembre el resultado es de 5.563 visitas superando la meta. Sin embargo, en marzo y mayo no se registran visitas y en abril el indicador muestra un cumplimiento del 8% que lo ubica en rango: "En Riesgo".</t>
  </si>
  <si>
    <t>Lo anterior debido a deficiencias en la gestión, lo que ocasiona que en los primeros meses del año se presente baja atención a los usuarios del sistema en algunos programas y en los últimos meses del año se presente alta ejecución de recursos, para lograr el cumplimiento de metas, lo cual afecta el principio de oportunidad en la atención de la población objeto los programas del Instituto.</t>
  </si>
  <si>
    <t>Fortalecer el seguimiento de las metas sociales y financieras de cada Regional.</t>
  </si>
  <si>
    <t>Realizar reportes sobre cumplimiento del cargue de cupos programados en el SIM Vs  Techos aprobados.</t>
  </si>
  <si>
    <t>Reporte</t>
  </si>
  <si>
    <t>Realizar reportes del cargue en el SIM entre programado Vs ejecutado.</t>
  </si>
  <si>
    <t>Realizar comparativo entre el SIM Vs el cargue en Cuéntame.</t>
  </si>
  <si>
    <t>AR-2016-DPI-114</t>
  </si>
  <si>
    <t>Hallazgo No. 114. Clasificación Funcional e Inclusión Efectiva de Personas en Situación de Discapacidad y su reflejo en los aplicativos institucionales. (A)
El ICBF en su reporte de cobertura de personas en situación de discapacidad a nivel nacional y regional, no identifica, reporta ni discrimina la inclusión real y efectiva en los programas que implementa; el aplicativo institucional CUÉNTAME para la vigencia 2016 no contaba con un diseño que le permitiera suministrar información detallada por tipo de discapacidad; la entidad tan solo allega a la CGR cifras globales de cobertura.</t>
  </si>
  <si>
    <t>Lo anterior, por deficiencias en la planeación y definición de estrategias que permitan recolectar información pertinente relacionada con la clasificación funcional de las personas en situación de discapacidad a las cuales se les da cubrimiento y abordar desde la actividad misional propia del Instituto, la situación de discapacidad, acorde con sus necesidades y su clasificación funcional en los diferentes planes, programas y proyectos que implemente y que la cobertura real y efectiva se refleje en los aplicativos institucionales.</t>
  </si>
  <si>
    <t>Fortalecer el proceso de registro y seguimiento de la población en condición de discapacidad, atendida en los servicios de primera infancia.</t>
  </si>
  <si>
    <t>Socializar  a través de la asistencia técnica, el documento que contiene las directrices frente la atención de niños y niñas con discapacidad de las modalidades de Primera Infancia.</t>
  </si>
  <si>
    <t>Socializar a las Regionales y Centros Zonales, el ajuste a la funcionalidad del sistema de información de Primera Infancia frente al registro de las variables de discapacidad.</t>
  </si>
  <si>
    <t>Acta de la Videoconferencia</t>
  </si>
  <si>
    <t>Socializar los reportes generados por la Dirección de Planeación y Control de Gestión, para evidenciar la inclusión de las variables de discapacidad y la inclusión de los niños y niñas con discapacidad de los servicios de Primera Infancia, en el sistema de información de Primera Infancia.</t>
  </si>
  <si>
    <t>Realizar reporte de seguimiento al cargue de la variable de discapacidad de las entidades administradoras del servicios que cuentan con niños y niñas con discapacidad atendidos en los servicios de Primera Infancia.</t>
  </si>
  <si>
    <t>Incluir  dentro de las minutas de los contratos de aporte de los servicios de Primera Infancia, la obligación para que  el operador registre de manera oportuna las actualizaciones y novedades que se puedan presentar durante la prestación del servicio, en el sistema de información de Primera Infancia.</t>
  </si>
  <si>
    <t>AR-2016-DPI-115</t>
  </si>
  <si>
    <t>Hallazgo No. 115. Consistencia, oportunidad y confiabilidad de la información aplicativo CUÉNTAME (A)
El sistema de información CUÉNTAME presenta debilidades e inconsistencias relacionadas con actividades de entrada, almacenamiento, procesamiento y salida de Información (consultas y reportes), orientadas al apoyo eficaz y eficiente de los servicios de las direcciones Misionales del ICBF. Ver Pag 327, 328, 329, 330 y 331 Informe de Auditoría Instituto Colombiano de Bienestar Familiar - ICBF Vigencia 2016. CGR-CDSS No. 48 Junio 2017.</t>
  </si>
  <si>
    <t>Lo anterior por debilidades en los mecanismos de control, situación que afecta la generación de reportes de información que contengan datos veraces, consecuentes y correspondientes con el servicio prestado y permitan un direccionamiento oportuno de los diferentes programas con base en información confiable y consistente.</t>
  </si>
  <si>
    <t xml:space="preserve">Mejorar el sistema de información que permita de manera oportuna el registro y la consulta de actualizaciones y novedades que se presenten durante la prestación del servicio </t>
  </si>
  <si>
    <t>Incluir  dentro de las minutas de los contratos de aporte de los servicios de Primera Infancia, la obligación para que  el operador registre de manera oportuna las actualizaciones y novedades que se puedan presentar durante la prestación del servicio, evitando el doble registro.</t>
  </si>
  <si>
    <t>Realizar mesas de trabajo con la Dirección de Información y Tecnología para la identificación de controles adicionales por doble registro presentados en el sistema de información de Primera Infancia, para su mejora continua.</t>
  </si>
  <si>
    <t>Actas de Reunión</t>
  </si>
  <si>
    <t>Solicitar a la Dirección de Información y Tecnología,  los ajustes al sistema de acuerdo a lo establecido en las mesas de trabajo.</t>
  </si>
  <si>
    <t>Documento de Solicitud</t>
  </si>
  <si>
    <t>Socializar los reportes generados por la Dirección de Información y Tecnología de resultados de doble registro en el Sistema de Información de Primera Infancia.</t>
  </si>
  <si>
    <t>Realizar mesa de trabajo con la Dirección de Contratación, Dirección Financiera y Oficina Asesora Juridica, frente a las alertas de doble atención identificadas en las Regionales.</t>
  </si>
  <si>
    <t>Elaborar la ruta operativa  para el tratamiento de los casos en que se presente la doble atención.</t>
  </si>
  <si>
    <t>Documento (Ruta)</t>
  </si>
  <si>
    <t>Socializar la ruta operativa  para el tratamiento de los casos en que se presente la doble atención.</t>
  </si>
  <si>
    <t>Realizar informe de seguimiento a los reportes de doble registro del sistema entregado a cada Regional</t>
  </si>
  <si>
    <t>AR-2016-DPI-139</t>
  </si>
  <si>
    <t>Hallazgo No. 139. Registros en el SISBÉN Contrato 70-0351- 2016 municipio de La Unión (A-D-F)
Realizado el cruce de información entre la base de datos del aplicativo CUÉNTAME del ICBF donde se encuentran todos los beneficiarios atendidos por las distintas Entidades Administradoras del servicios, y la base de datos del SISBÉN, se pudo detectar que existen un total de 20 usuarios que no aparecen sisbenizados y que fueron cobrados por la EAS en la ejecución de este contrato, (Ver Tabla Usuarios inexistentes en el SISBÉN), de lo que se deduce que al operador se le cancelaron recursos por la atención de dichos usuarios en cuantía de $17.367.727 (Ver Tabla Liquidación). Es de Anotar que de estos usuarios nunca fueron retirados, 5 fueron retirados a los cinco meses, 2 fueron retirados a los tres meses, 2 fueron retirados a los dos meses, 2 al mes de iniciado y 1 una vez iniciada la ejecución del contrato.</t>
  </si>
  <si>
    <t>Lo anterior obedece falencias en el proceso de preinscripción de beneficiarios adelantado en la fase de alistamiento y deficiencias en las labores de seguimiento y control por parte de la administración y de la supervisión, que se requerían para garantizar el uso adecuado y eficiente de los recursos que financiaron el contrato, ocasionando que dichos recursos no beneficiaran a la población hacia la cual estaban destinados y por ende se genera un detrimento patrimonial en cuantía de$17.367.727. Hallazgo con alcance fiscal y presunta connotación disciplinaria.</t>
  </si>
  <si>
    <t>AR-2016-DPI-140</t>
  </si>
  <si>
    <t>Hallazgo No. 140. Registros en el SISBÉN Contrato 70-0292-2016- municipio de Ovejas (A-D-F)
Realizado el cruce de información entre la base de datos del aplicativo CUÉNTAME del ICBF donde se encuentran todos los beneficiarios atendidos por las distintas Entidades Administradoras del servicios, y la base de datos del SISBÉN, se pudo detectar que existen un total de 27 usuarios que no aparecen sisbenizados, (Ver Tabla Usuarios inexistentes en el SISBÉN), de lo que se deduce que al operador se le cancelaron recursos por la atención de dichos usuarios en cuantía de $ 17.770.509 (Ver Tabla Liquidación).</t>
  </si>
  <si>
    <t>Lo anterior, obedece a falencias en el proceso de preinscripción de beneficiarios adelantado en la fase de alistamiento y deficiencias en las labores de seguimiento y control por parte de la administración y de la supervisión, que se requerían para garantizar el uso adecuado y eficiente de los recursos que financiaron el contrato, ocasionando que dichos recursos no beneficiaran a la población hacia la cual estaban destinados y por ende se genera detrimento patrimonial en cuantía de$17.770.509.</t>
  </si>
  <si>
    <t>AR-2016-DPI-141</t>
  </si>
  <si>
    <t>Hallazgo No. 141. Usuarios en el SIMAT - Contrato 70-351 —2016 Municipio de La Unión (A-D-F)
Realizado el cruce de información entre la base de datos del aplicativo CUÉNTAME del ICBF donde se encuentran todos los beneficiarios atendidos por las distintas Entidades Administradoras del servicios y la base de datos del Sistema Integrado de Matrículas SIMAT, certificada por la Secretaría de Educación, se establecieron coincidencias que permitieron determinar que 47 niños registrados como beneficiarios del contrato de Aporte 70-351-2016 , se encontraban matriculados en instituciones oíbles del Departamento, en la vigencia 2016.</t>
  </si>
  <si>
    <t>Lo anterior, obedece a falencias en el proceso de preinscripción de beneficiarios adelantado en la fase de alistamiento y deficiencias en las labores de seguimiento y control por parte de la administración y de la supervisión, que se requerían para garantizar el uso adecuado y eficiente de los recursos que financiaron el contrato, ocasionando que dichos recursos no beneficiaran a la población hacia la cual estaban destinados y por ende se genera un detrimento patrimonial en cuantía de $46.346.462. Hallazgo con alcance fiscal y presunta connotación disciplinaria</t>
  </si>
  <si>
    <t>AR-2016-DPI-142</t>
  </si>
  <si>
    <t>Hallazgo No. 142. Usuarios en el SIMAT - Contrato 70-292 —2016 municipio de Ovejas (A-D-F)
Realizado el cruce de información entre la base de datos del aplicativo CUÉNTAME del ICBF donde se encuentran todos los beneficiarios atendidos por las distintas Entidades Administradoras del servicios y la base de datos del Sistema Integrado de Matrículas SIMAT, certificada por la Secretaría de Educación Departamental, se establecieron coincidencias que permitieron determinar que 30 niños registrados como beneficiarios del contrato de Aporte 70-292-2016, se encontraban matriculados en instituciones oficiales del Departamento, en la vigencia 2016. ver Tabla 187</t>
  </si>
  <si>
    <t>Lo anterior, obedece a falencias en el proceso de preinscripción de beneficiarios adelantado en la fase de alistamiento y deficiencias en las labores de seguimiento y control por parte de la administración y de la supervisión, que se requerían para garantizar el uso adecuado y eficiente de los recursos que financiaron el contrato, ocasionando que dichos recursos no beneficiaran a la población hacia la cual estaban destinados y por ende se genera un detrimento patrimonial en cuantía de $21.719.511. Hallazgo con alcance fiscal y presunta connotación disciplinaria.</t>
  </si>
  <si>
    <t>AR-2016-PLA-024</t>
  </si>
  <si>
    <t>DIRECCIÓN DE PLANEACIÓN Y CONTROL A LA GESTIÓN</t>
  </si>
  <si>
    <t>Hallazgo No. 24. Indicadores (A)
A través de la revisión del Formato F-6 del Sistema de Rendición Electrónica de la Cuenta e Informes (SIRECI), Indicadores de Gestión, el ICBF a 31 de diciembre de 2016 presentó ciento dos (102) indicadores, de los que se evidenció: Que se presentan indicadores de economía, eficacia, eficiencia; pero no muestran indicadores de equidad. De otra parte, al comparar los indicadores de eficiencia y eficacia de primera infancia del formulario F-6 en el Sireci con los reportados por el ICBF en el Tablero de Control, se encontraron diferencias en la meta reportada para el indicador PA- 02, "Porcentaje de niños y niñas atendidos en Hogares Comunitarios transitados a las Modalidades de Atención integral", dado que en el SIRECI se plantea una meta del 13% y en el Tablero de Control la meta es de 668.669 cupos. Igual situación se evidencia con el indicador PA-08."Porcentas de EAS de atención a la primera infancia con esquemas de fortalecimiento que generen capacidades para gestionar procesos de calidad", en el SIRECI registra una meta de 90% y en el Tablero de Control muestra una meta de 1.235. Por lo anterior, se revisaron las hoja de vida de los indicadores en donde no se estableció el porcentaje de cumplimiento de los mismos, situación que se presenta por no tener definidas claramente las hojas de vida de los indicadores y establecidas las metas que se fijan en los planes con base en una misma unidad de medida; lo que conlleva a que se presentan resultados con diferente criterio, para los mismos indicadores</t>
  </si>
  <si>
    <t>Debilidades en la planeación de la prestación del servicio del proyecto HCB modalidad integral, control y seguimiento de la ejecución de las metas sociales y financieras del proyecto, así como en la supervisión a la ejecución contractual. La entidad presenta deficiencias en la organización del archivo electrónico de las actas de visita realizadas y en el cargue de la información en la ruta NAS</t>
  </si>
  <si>
    <t>Contar con una herramienta para la construcción de los indicadores del tablero de control, que sirva de guia a las áreas de la Sede Nacional en la formulacion de sus indicadores; con el fin de dar mayor claridad a la hoja de vida del indicador e incluir indicadores de equidad, y de esta manera, responder a las observaciones de los entres de control frente a los reportes solicitados.</t>
  </si>
  <si>
    <t>Generar un instructivo de las hojas de vida de los indicadores del tablero de control con los lineamientos para su formulación, actualización y seguimiento, y que contenga la descripción de cada uno de los campos que componen la hoja de vida: Periodicidad, tendencia, unidad de medida, dimension de medición (eficacia, eficiencia, economia y equidad), entre otros.</t>
  </si>
  <si>
    <t>Instructivo</t>
  </si>
  <si>
    <t>AR-2016-PLA-032</t>
  </si>
  <si>
    <t>Vigencias Futuras 2016</t>
  </si>
  <si>
    <t>Hallazgo No. 32. Vigencias Futuras 2016 (A-D)
Para la vigencia 2016 se autorizó por el MHCP — Dirección General de Presupuesto Público Nacional cupo de vigencias futuras para funcionamiento $13.950.207.382 e inversión $4.796.178.595.556 para un total de $4.810.128.802.938, así:Tabla No. 33. Vigencias Futuras - Valor Comunicado — MHCP Se observa como las vigencias futuras —VE- de Inversión, autorizadas en el 2016 que afectan el presupuesto de la vigencia 2017 representan el 77% ($4.029.768.025.156) del presupuesto aprobado para el ICBF en inversión" para el año fiscal 2017 ($5.260.162.290.480). Según informe de ejecución de vigencias futuras a 31/12/2016 el ICBF comprometió $4.660.318.085.564 de los $4.810.128.802.938 autorizados, es decir se dejaron de comprometer $149.810.717.373 frente a lo aprobado.
De otra parte, se evidenció que el ICBF no apropió como mínimo el 15% de los recursos en el presupuesto de la vigencia en la que se aprobaron las vigencias futuras, requisito exigible para toda autorización, comprometiendo un porcentaje inferior, situación que se identificó en 32 regionales incluida sede Nacional; en esta última, se destacan contratos con valores apropiados inferiores al 1% del
monto a financiar (VF) y suscripción de contratos (fechas de inicio) con cuatro días para finalizar la vigencia fiscal, así:Tabla No. 34.
Relación contratación 2018 con vigencia futura.
Situación similar se presentó en los contratos de prestación de servicios 1666 y 1667 suscritos el 28 de diciembre de 2015, por $12.320.08 millones y $14.530.56 millones en los cuales se apropiaron menos del 1% de recursos de la vigencia 2015, así:Tabla No. 35. Apropiación Vigencias Futuras</t>
  </si>
  <si>
    <t>debilidades en la planeación para la solicitud y consecución de las vigencias futuras, así como falta de control y seguimiento; lo cual genera que para las siguientes vigencias se comprometan recursos en un porcentaje superior al autorizado. Hallazgo con presunto alcance disciplinario.</t>
  </si>
  <si>
    <t>contar con los conceptos técnicos de las entidades de control fiscal sobre las vigencias futuras para aclarar los procesos y procedimientos frente al tema dento del ICBF</t>
  </si>
  <si>
    <t>1. Solicitar concepto técnico al Ministerio de Hacienda y Crédito público sobre los saldos sin ejecución de las vigencias futuras y en los casos que lo permite la norma, así como concepto legal sobre el 15% para solicitud de la vigencia futura</t>
  </si>
  <si>
    <t>solicitud oficial de concepto</t>
  </si>
  <si>
    <t>2. actualizar el procedimiento de  P5.DE "PROCEDIMIENTO VIGENCIAS FUTURAS" según el concepto que emita el Ministerio de Hacienda y Crédito Público.</t>
  </si>
  <si>
    <t>procedimiento actualizado</t>
  </si>
  <si>
    <t xml:space="preserve">AR-2016-PLA-067 </t>
  </si>
  <si>
    <t>Hallazgo No. 67. Registros en el SISBEN Contrato 70-0144 —2016 San Juan
de Betulia (A-D-F)
Realizado el cruce de información entre la base de datos del aplicativo CUÉNTAME del ICBF donde se encuentran todos los beneficiarios atendidos por las distintas Entidades Administradoras del servicios y la base de datos del SISBEN, se pudo detectar que existen un total de 24 usuarios que no aparecen sisbenizados y que fueron cobrados por la Fundación, en la ejecución de este contrato, (Ver Tabla Usuarios inexistentes en el SISBEN), de lo que se deduce que al operador se le cancelaron recursos por la atención de dichos usuarios en cuantía de $ 17.634.122 (Ver Tabla Liquidación). Es de Anotar que de estos usuarios 2 fueron retirados una vez iniciada la ejecución del contrato.</t>
  </si>
  <si>
    <t xml:space="preserve">
Obedece a falencias en el proceso de preinscripción de beneficiarios adelantado en la fase de alistamiento y deficiencias en las labores de seguimiento y control por parte de la administración y de la supervisión, que se requerían para garantizar el uso adecuado y eficiente de los recursos que financiaron el contrato,  ocasionando que dichos recursos no beneficiaran a la población hacia la cual estaban destinados y por ende se generara un detrimento patrimonial en cuantía de $17.634.122. Hallazgo con alcance fiscal y presunta connotación disciplinaria.</t>
  </si>
  <si>
    <r>
      <rPr>
        <b/>
        <sz val="9"/>
        <rFont val="Arial"/>
        <family val="2"/>
      </rPr>
      <t>NOTA: APLICA PARA HALLAZGOS: 67, 68,69,139 y 140</t>
    </r>
    <r>
      <rPr>
        <sz val="9"/>
        <rFont val="Arial"/>
        <family val="2"/>
      </rPr>
      <t xml:space="preserve">
Identificar de manera oportuna los niños y niñas menores de 5 años y 11 meses que no cumplen con los criterios de entrada en los servicios deprimera infancia en aras de garantizar el uso adecuado y eficiente de los recursos.</t>
    </r>
  </si>
  <si>
    <t>1 - Publicar un procedimiento en el Sistema Integrado de Gestión que determine la ruta para el registro, consolidación,  validación de datos, generación de reportes, y oficialización de la información, así como los roles para cada una de las etapas mencionadas y las instancias en las cuales se tomarían las decisiones frente a cada caso con la participación de la DIT, Áreas Misionales y Planeación.</t>
  </si>
  <si>
    <t>procedimiento publicado</t>
  </si>
  <si>
    <t>2- Generar reportes y alertas a la Direccción de Primera Infancia mediante cruces de información con las bases de referencia, PARD y beneficiarios salientes de programas de Nutrición, que identifiquen el criterio de ingreso a servicios de Primera Infancia</t>
  </si>
  <si>
    <t>Reportes bimestral</t>
  </si>
  <si>
    <t xml:space="preserve">AR-2016-PLA-068 </t>
  </si>
  <si>
    <t>Hallazgo No. 68. Registros en el SISBEN Contrato de Aporte 70-0112-2016
Los Palmitos (A-D-F)
Realizado el cruce de información entre la base de datos del aplicativo CUÉNTAME del ICBF donde se encuentran todos los beneficiarios atendidos por las distintas Entidades Administradoras del servicios y la base de datos del SISBEN, se pudo detectar que existen un total de 33 usuarios que no aparecen sisbenizados y uno con un puntaje en el Sisben de 64,28 que no tenía el derecho a este programa: sin embargo, fueron cobrados por la EAS en la ejecución de este contrato, (Ver Tabla Usuarios inexistentes en el SISBEN), de lo que se deduce que al operador se le cancelaron recursos por la atención de dichos usuarios en cuantía de $ 17.726.682. (Ver Tabla Liquidación)</t>
  </si>
  <si>
    <t>obedece a falencias en el proceso de preinscripción de beneficiarios adelantado en la fase de alistamiento y deficiencias en las labores de seguimiento y control por parte de la administración y de la supervisión, que se requerían para garantizar el uso adecuado y eficiente de los recursos que financiaron el contrato, ocasionando que dichos recursos no beneficiaran a la población hacia la cual estaban destinados y por ende se generara detrimento patrimonial en cuantía de $17.726,682. Hallazgo con alcance fiscal y presunta connotación disciplinaria.</t>
  </si>
  <si>
    <t>AR-2016-PLA-069</t>
  </si>
  <si>
    <t>Hallazgo No. 69. Registros en el SISBEN Contrato de Aporte N° 70-0361-
2016 (A-D-F)
Realizado el cruce de información entre la base de datos del aplicatívo CUÉNTAME del ICBF donde se encuentran todos los beneficiarios atendidos por las distintas Entidades Administradoras del Servicios y la base de datos del SISBEN, se pudo detectar que existen un total de dieciocho (18) beneficiarios correspondientes al contrato N° 70-0361-2016, que no tenían derecho a beneficiarse del mismo por no cumplir con los criterios de focalización de la población objeto del Programa de Hogares Comunitarios de Bienestar, toda vez que diecisiete (17) de ellos corresponden a identificaciones que no se encuentran registradas en el SISBEN como tampoco pertenecen a hogares que cumplan con este requisito y uno (1) cuyo puntaje en el SISBEN es superior al requerido para ser potencial beneficiario del programa Atención Integral a la Primera Infancia.  Además, se evidenció que 21 beneficiarios del contrato identificados en el aplicativo CUÉNTAME, se encuentran afiliados al SISBEN en municipios diferentes al lugar de ejecución del contrato, constatándose en la base del FOSYGA que el lugar de afiliación en salud coincide con el de la afiliación al SISBEN, por lo que se considera que estos presuntamente no fueron  receptores del servicio.</t>
  </si>
  <si>
    <t>obedece a la inobservancia por parte de la Entidad Administradora del Servicio, de los lineamientos técnicos administrativos y parámetros definidos por el ICBF para la priorización de los beneficiarios del programa, falencias en el proceso de preinscripción de beneficiarios adelantado en la fase de alistamiento y deficiencias en las labores de seguimiento y control por parte de la administración y de la supervisión que se requerían para garantizar el uso adecuado y eficiente de los recursos que financiaron el contrato, ocasionando que dichos recursos no beneficiaran a la población hacia la cual estaban destinados y por ende se
generara detrimento patrimonial en cuantía de $24.878.707,2. Hallazgo con alcance fiscal y presunta connotación disciplinaria.</t>
  </si>
  <si>
    <t>AR-2016-PLA-070</t>
  </si>
  <si>
    <t>Hallazgo No. 70. Usuarios en el SIMAT- Contrato de Aporte N° 70-0361-2016
(A-D-F)
Realizado el cruce de información entre la base de datos del aplicativo CUÉNTAME del ICBF donde se encuentran todos los beneficiarios atendidos por las distintas Entidades Administradoras del Servicios y la base de datos del el Sistema Integrado de Matrícula SIMAT certificada por la Secretaría de Educación, se establecieron coincidencias que permitieron determinar que 12 niños  registrados como beneficiarios del Contrato de Aporte N° 70-0361-2016, se encontraban matriculados en instituciones oficiales del Departamento en la vigencia 2016.</t>
  </si>
  <si>
    <t>obedece a falencias en el proceso de preinscripción de beneficiarios adelantado en la fase de alistamiento y deficiencias en las labores de seguimiento y control que se requerían por parte de la administración y de la supervisión, para garantizar el uso adecuado y eficiente de los recursos que financiaron el contrato, ocasionando que dichos recursos no beneficiaran a la población hacia la cual estaban destinados y por ende se generara un detrimento patrimonial en cuantía de $ 7,898.002,20. Hallazgo con alcance fiscal y presunta connotación disciplinaria.</t>
  </si>
  <si>
    <r>
      <rPr>
        <b/>
        <sz val="9"/>
        <rFont val="Arial"/>
        <family val="2"/>
      </rPr>
      <t>NOTA APLICA PARA LOS HALLAZGOS: 70,71,72,73,74,75,76,77,78,79,80,81,82,83,84,85,86,87,88, 89,141,y 142</t>
    </r>
    <r>
      <rPr>
        <sz val="9"/>
        <rFont val="Arial"/>
        <family val="2"/>
      </rPr>
      <t xml:space="preserve">
Identificar de manera oportuna los niños y niñas menores de 5 años y 11 meses que están siendo atendidos por el MEN y el ICBF en aras de garantizar el uso adecuado y eficiente de los recursos.</t>
    </r>
  </si>
  <si>
    <t>1 - Publicar un procedimiento en el Sistema Integrado de Gestión que determine la ruta para el registro, consolidación,  validación de datos, generación de reportes, y oficialización de la información, así como los roles para cada una de las etapas mencionadas y las instancias en las cuales se tomarían las decisiones frente a cada caso con la participación de la DIT, Áreas Misionales y Planeación</t>
  </si>
  <si>
    <t>2- Solicitar concepto jurídico frente al alcance que tienen el ICBF para la atención de los niños entre 0 y 5 años cuando éstos están siendo atendidos por el Ministerio de Educación Nacional.</t>
  </si>
  <si>
    <t>3 - Generar reportes de alertas a la Dirección de Primera Infancia mediante cruces de información entre la matricula oficial SIMAT suministrada por el MEN y los beneficiarios atendidos en programas de primera infancia</t>
  </si>
  <si>
    <t>reportes trimestrales</t>
  </si>
  <si>
    <t>AR-2016-PLA-071</t>
  </si>
  <si>
    <t>Hallazgo No. 71. Usuarios en el SIMAT- Contrato de Aporte N° 70-0259-2016
(A-D-F)
Realizado el cruce de información entre la base de datos del aplicativo CUÉNTAME del ICBF donde se encuentran todos los beneficiarios atendidos por las distintas Entidades Administradoras del Servicios y la base de datos del el Sistema Integrado de Matrícula SIMAT certificada por la Secretaría de Educación, se establecieron coincidencias que permitieron determinar que 40 niños registrados como beneficiarios del Contrato de Aporte N° 70-0259-2016, se encontraban matriculados en instituciones oficiales del Departamento en la vigencia 2016.</t>
  </si>
  <si>
    <t>AR-2016-PLA-072</t>
  </si>
  <si>
    <t>Hallazgo No. 72. Usuarios en el SIMAT- Contrato de Aporte N° 70-0307-2016
(A-D-F)
Realizado el cruce de información entre la base de datos del aplicativo CUÉNTAME del ICBF donde se encuentran todos los beneficiarios atendidos por las distintas Entidades Administradoras del Servicios, y la base de datos del el Sistema Integrado de Matricula SIMAT certificada por la Secretaría de Educación, se establecieron coincidencias que permitieron determinar que 34 niños registrados como beneficiarios del Contrato de Aporte N° 70-0307-2016, se encontraban matriculados en instituciones oficiales del Departamento en la vigencia 2016.</t>
  </si>
  <si>
    <t>obedece a falencias en el proceso de preinscripción de beneficiarios adelantado en la fase de alistamiento y deficiencias en las labores de seguimiento y control que se requerían por parte de la administración y de la supervisión, para garantizar el uso adecuado y eficiente de los recursos que financiaron el contrato, ocasionando que dichos recursos no beneficiaran a la población hacia la cual estaban destinados y por ende se generará detrimento patrimonial al patrimonio público en cuantía de $22.552.017,84. Hallazgo con alcance fiscal y presunta
connotación disciplinaria.</t>
  </si>
  <si>
    <t>AR-2016-PLA-073</t>
  </si>
  <si>
    <t>Hallazgo No. 73. Usuarios en el SIMAT y Condiciones de Modifica ció
Contrato de Aporte N° 70-0365-2016 (A-D-F)
Realizado el cruce de información entre la base de datos del aplicativo CUÉNTAME del ICBF donde se encuentran todos los beneficiarios atendidos por las distintas Entidades Administradoras del Servicios, y la base de datos del el Sistema Integrado de Matrícula SIMAT certificada por la Secretaría de Educación, se establecieron coincidencias que permitieron determinar que 20 niños registrados como beneficiarios del Contrato de Aporte N° 70-0365-2016, se encontraban matriculados en instituciones oficiales del Departamento en la vigencia 2016.</t>
  </si>
  <si>
    <t>Las situaciones evidenciadas obedecen a deficiencias en los mecanismos de control interno en el área jurídica, falencias en el proceso de preinscripción de beneficiarios adelantado en la fase de alistamiento del contrato y deficiencias en las labores de seguimiento y control que se requerían por parte de la administración y de la supervisión, para garantizar el uso adecuado y eficiente de los recursos que financiaron el contrato, ocasionando pagos en exceso y que
dichos recursos no beneficiaran en su totalidad a la población hacia la cual estaban destinados, ocasionándose detrimento patrimonial en cuantía de $64.587.302,50. Hallazgo con alcance fiscal y presunta connotación disciplinaria.</t>
  </si>
  <si>
    <t>Hallazgo No. 74. Usuarios en el SIMAT — Contrato de Aporte 70-0112-2016
Los Palmitos (A-D-F)
Realizado el cruce de información entre la base de datos del aplicativo CUÉNTAME del ICBF donde se encuentran todos los beneficiarios atendidos por las distintas Entidades Administradoras del servicios, y la base de datos del Sistema Integrado de Matrículas SIMAT, certificada por la Secretaría de Educación Departamental, se establecieron coincidencias que permitieron determinar que 12 niños registrados como beneficiarios del contrato de Aporte 70- 0112-2016, se encontraban matriculados en instituciones oficiales del Departamento de Sucre, en la vigencia 2016. Es de anotar que de estos 12 niños el operador retiró 3 una vez iniciada la ejecución del contrato.</t>
  </si>
  <si>
    <t>AR-2016-PLA-075</t>
  </si>
  <si>
    <t>Hallazgo No. 75. Usuarios en el SIMAT- Contrato 70-0114-2016 Sampúes
(A-D-F).
Realizado el cruce de información entre la base de datos del aplicativo CUÉNTAME del ICBF donde se encuentran todos los beneficiarios atendidos por las distintas Entidades Administradoras del servicios, y la base de datos del Sistema Integrado de Matrículas SIMAT, certificada por la Secretaría de Educación Departamental, se establecieron coincidencias que permitieron determinar que 20 niños registrados como beneficiarios del contrato de Aporte 70- 0114-2016, se encontraban matriculados en instituciones oficiales del Departamento, en la vigencia 2016.</t>
  </si>
  <si>
    <t>Lo anterior, obedece a falencias en el proceso de preinscripción de beneficiarios adelantado en la fase de alistamiento y deficiencias en las labores de seguimiento y control por parte de la administración y de la supervisión, que se requerían para garantizar el uso adecuado y eficiente de los recursos que financiaron el contrato, ocasionando que dichos recursos no beneficiaran a la población hacia la cual estaban destinados y por ende se generará detrimento patrimonial en cuantía de $10.427.440. Hallazgo con alcance fiscal y presunta connotación disciplinaria.</t>
  </si>
  <si>
    <t>AR-2016-PLA-076</t>
  </si>
  <si>
    <t>Hallazgo No. 76. Usuarios en el SIMAT- Contrato 70-0122-2016 — Sincelejo
(A-D-F).
Realizado el cruce de información entre la base de datos del aplicatívo CUÉNTAME del ICBF donde se encuentran todos los beneficiarios atendidos por las distintas Entidades Administradoras del servicios y la base de datos del Sistema Integrado de Matrículas SIMAT, certificada por la Secretaría de Educación Departamental, se establecieron coincidencias que permitieron determinar que 9 niños registrados como beneficiarios del contrato de Aporte 70- 122-2016, se encontraban matriculados en instituciones oficiales del Departamento de Sucre , en la vigencia 2016.</t>
  </si>
  <si>
    <t>AR-2016-PLA-077</t>
  </si>
  <si>
    <t>Hallazgo No. 77. Usuarios en el SIMAT- Contrato 70-0144 —2016 San Juan
de Betulia. (A-D-F).
Realizado el cruce de información entre la base de datos del aplicativo CUÉNTAME del ICBF donde se encuentran todos los beneficiarios atendidos por las distintas Entidades Administradoras del servicios, y la base de datos del Sistema Integrado de Matrículas SIMAT, certificada por la Secretaría de Educación Departamental, se establecieron coincidencias que permitieron determinar que 38 niños registrados como beneficiarios del contrato de Aporte 70-144-2016, se encontraban matriculados en instituciones oficiales del Departamento de Sucre , en la vigencia 2016. Es de anotar que este número total de niños 15 fueron retirados al inicio de la ejecución del contrato.</t>
  </si>
  <si>
    <t>AR-2016-PLA-078</t>
  </si>
  <si>
    <t>Hallazgo No. 78. Usuarios en el SIMAT - Contrato 70-169 —2016 Sampués.
(A-D-F)
Realizado el cruce de información entre la base de datos del aplicativo CUÉNTAME del ICBF donde se encuentran todos los beneficiarios atendidos por las distintas Entidades Administradoras del servicios, y la base de datos del Sistema Integrado de Matrículas SIMAT, certificada por la Secretaría de Educación, se establecieron coincidencias que permitieron determinar que 22 niños registrados como beneficiarios del contrato de Aporte 70-169-2016 , se encontraban matriculados en instituciones oficiales del Departamento, en la vigencia 2016.</t>
  </si>
  <si>
    <t>Lo anterior, obedece a falencias en el proceso de preinscripción de beneficiarios adelantado en la fase de alistamiento y deficiencias en las labores de seguimiento y control por parte de la administración y de la supervisión, que se requerían para garantizar el uso adecuado y eficiente de los recursos que financiaron el contrato, ocasionando que dichos recursos no beneficiaran ala población hacia la cual estaban destinados y por ende se genera detrimento patrimonial en cuantía de $11.470.180. Hallazgo con alcance fiscal y presunta connotación disciplinaria.</t>
  </si>
  <si>
    <t>AR-2016-PLA-079</t>
  </si>
  <si>
    <t>Hallazgo No. 79. Usuarios en el SIMAT - Contrato 70-257-2016 Sincelejo
Sucre. (A-D-F)
Realizado el cruce de información entre la base de datos del aplicativo CUÉNTAME del ICBF donde se encuentran todos los beneficiarios atendidos por las distintas Entidades Administradoras del servicios, y la base de datos del Sistema Integrado de Matrículas SIMAT, certificada por la Secretaría de Educación Departamental, se establecieron coincidencias que permitieron determinar que 3 niños registrados como beneficiarios del contrato de Aporte 70- 257-2016, se encontraban matriculados en instituciones oficiales del Departamento, en la vigencia 2016.</t>
  </si>
  <si>
    <t>Lo anterior, obedece a falencias en el proceso de preinscripción de beneficiarios adelantado en la fase de alistamiento y deficiencias en las labores de seguimiento y control por parte de la administración y de la supervisión, que se requerían para garantizar el uso adecuado y eficiente de los recursos que financiaron el contrato, ocasionando que dichos recursos no beneficiaran a la población hacia la cual estaban dest inados y por ende se genera detrimento patrimonial en cuantía de $1.561.144. Hallazgo con alcance fiscal y presunta connotación disciplinaria.</t>
  </si>
  <si>
    <t>AR-2016-PLA-080</t>
  </si>
  <si>
    <t>Hallazgo No. 80. Usuarios en el SIMAT - Contrato 70-270-2016 Sincelejo Sucre. (A-D-F).
Realizado el cruce de información entre la base de datos del aplicativo CUÉNTAME del ICBF donde se encuentran todos los beneficiarios atendidos por las distintas Entidades Administradoras del servicios y la base de datos del Sistema Integrado de Matrículas SIMAT, certificada por la Secretaria de Educación Departamental, se establecieron coincidencias que permitieron determinar que 75 niños registrados como beneficiarios del contrato de Aporte 70-270-2016, se encontraban matriculados en instituciones oficiales del Departamento, en la vigencia 2016. Es de anotar que un total de 10 fueron retirados al inicio de la ejecución del contrato.</t>
  </si>
  <si>
    <t>Hallazgo No. 81. Registro en SIMAT- Contrato de Aporte No. 70-0152-2016 (A-D-F)
Mediante el cruce de base de datos de beneficiarios del presente Contrato de Aportes, registrados en el aplicativo CUÉNTAME del ICBF, y la suministrada por la Secretaría de Educación Departamental correspondiente al Sistema de Matrícula Estudiantil de Educación Básica y Media (SIMAT) del departamento de Sucre, se evidenciaron registros en el SIMAT de 16 niños beneficiarios incluidos en el mencionado Contrato de aportes, así:Tabla No. 83.
Coincidencias en SIMAT</t>
  </si>
  <si>
    <t>Hallazgo No. 82. Registro en SIMAT- Contrato de Aportes No. 70-0283-2016 (A-D-F)
Mediante el cruce de base de datos de beneficiarios del presente Contrato de Aportes, registrados en el aplicativo CUÉNTAME del ICBF, y la suministrada por la Secretaría de Educación Departamental correspondiente al Sistema de Matrícula Estudiantil de Educación Básica y Media (SIMAT) del departamento de Sucre, se evidenciaron registros en el SIMAT de 20 niños beneficiarios incluidos en el mencionado Contrato de aportes, así: Tabla No. 85. Beneficiarios Registrados en el SIMAT - Cont. 70-0283-2016
De acuerdo con lo anterior, a estos niños beneficiarios no se les suministró el servicio por parte del contratista por estar matriculados, en la fecha ejecución del Contrato, en el Sistema Educativo; lo que se convierte en un detrimento a los recursos del ICBF por $13.191.400 tal y como se demuestra en la siguiente tabla, así:Tabla No. 86. Cálculo Pago a EAS-Cont.283 2016</t>
  </si>
  <si>
    <t>debido a deficiencias en la labor de seguimiento y control por parte de la Administración y la supervisión del Contrato, lo que incide en forma directa en la población beneficiaria, (niños de 0-5) restándole recursos que pueden ser invertidos en mayor cobertura en la prestación del servicio, trayendo como consecuencia un detrimento fiscal a los recursos del ICBF por $13.191.400, no lográndose el beneficio para la comunidad más pobre e incumpliéndose los fines del Estado. Hallazgo con alcance fiscal y presunta connotación disciplinaria.</t>
  </si>
  <si>
    <t>AR-2016-PLA-083</t>
  </si>
  <si>
    <t>Hallazgo No. 83. Registro en SIMAT- Contrato de Aportes No. 70-0306-2016 (A-D-F)
Mediante el cruce de base de datos de beneficiarios del presente Contrato de Aportes, registrados en el aplicativo CUÉNTAME del ICBF, y la suministrada por la Secretaría de Educación Departamental correspondiente al Sistema de Matrícula Estudiantil de Educación Básica y Media (SIMAT) del departamento de Sucre, se evidenciaron registros en el SIMAT de 25 niños beneficiarios incluidos en el mencionado Contrato de aportes, así:Tabla No. 87. Beneficiarios Registrados en el SIMAT - Cont. 70-0306-2016
Por lo anterior, a estos niños beneficiarios no se les suministró el servicio por parte del contratista por estar matriculados, en la fecha ejecución del Contrato, en el Sistema Educativo: lo que se convierte en un detrimento a los recursos del ICBF por $15.631.463 tal y como se demuestra en la siguiente tabla, así: Tabla No. 88. Cálculo Pa p_a EAS-Cont. 70-306-2016</t>
  </si>
  <si>
    <t>debido a deficiencias en la labor de seguimiento y control por parte de la Administración y la supervisión del Contrato, lo que incide en forma directa en la población beneficiaria, (niños de 0-5) restándole recursos que pueden ser invertidos en mayor cobertura en la prestación del servicio, trayendo como consecuencia un detrimento fiscal a los recursos del ICBF por $15.631.463, no lográndose el beneficio para la comunidad más pobre e incumpliéndose los fines del Estado. Hallazgo con alcance fiscal y presunta connotación disciplinaria.</t>
  </si>
  <si>
    <t>AR-2016-PLA-084</t>
  </si>
  <si>
    <t>Hallazgo No. 84. Registro en SIMAT- Contrato de Aportes No. 70-0353-2016 (A-D-F)
Mediante el cruce de base de datos de beneficiarios del presente Contrato de Aportes, registrados en el aplicativo CUÉNTAME del ICBF, y la suministrada por la Secretaría de Educación Departamental correspondiente al Sistema de Matrícula Estudiantil de Educación Básica y Media (SIMAT) del departamento de Sucre, se evidenciaron registros en el SIMAT de 25 niños beneficiarios incluidos en el mencionado Contrato de aportes, así: Tabla No. 89. Beneficiarios Registrados en el SIMAT - Cont. 70-0353-2016
De acuerdo con lo anterior, a estos niños beneficiarios no se les suministró el servicio por parte del contratista por estar matriculados, en la fecha ejecución del Contrato, en el Sistema Educativo: lo que se convierte en un detrimento a los recursos del ICBF por $23.261.046 tal y como se demuestra en la siguiente tabla, así: Tabla No. 9O. Cálculo Pagp a EAS-Cont. 70-353.2016</t>
  </si>
  <si>
    <t>debido a deficiencias en la labor de seguimiento y control por parte de la Administración y la supervisión del Contrato, lo que incide en forma directa en la población beneficiaria, (niños de 0-5) restándole recursos que pueden ser invertidos en mayor cobertura en la prestación del servicio, trayendo como consecuencia un detrimento fiscal a los recursos del ICBF por $23.261.046, no lográndose el beneficio para la comunidad más pobre e incumpliéndose los fines del Estado. Hallazgo con alcance fiscal y presunta connotación disciplinaria.</t>
  </si>
  <si>
    <t>AR-2016-PLA-085</t>
  </si>
  <si>
    <t xml:space="preserve">Hallazgo No. 85. Registro en SIMAT- Contrato de Aportes No. 70-0499-2016 (A-D-F)
Mediante el cruce de base de datos de beneficiarios del presente Contrato de Aportes, registrados en el aplicativo CUÉNTAME del ICBF, y la suministrada por la Secretaría de Educación Departamental correspondiente al Sistema de Matrícula Estudiantil de Educación Básica y Media (SIMAT) del departamento de Sucre, se evidenciaron registros en el SIMAT de 4 niños beneficiarios incluidos en el mencionado Contrato de aportes, así:Tabla No. 91. Beneficiarios Registrados en el SIMAT - Cont. 70-0499-2016
De acuerdo con lo anterior, a estos niños beneficiarios no se les suministró el servicio por parte del contratista por estar matriculados, en la fecha ejecución del Contrato, en el Sistema Educativo; lo que se convierte en un detrimento a los recursos del ICBF por $1.096.068 tal y como se demuestra en la siguiente tabla,
así: Tabla No. 92. Cálculo Pago a EAS-Cont. 70-499.2016
 </t>
  </si>
  <si>
    <t>debido a deficiencias en la labor de seguimiento y control por parte de la Administración y la supervisión del Contrato, lo que incide en forma directa en la población beneficiaria, (niños de 0-5) restándole recursos que pueden ser invertidos en mayor cobertura en la prestación del servicio, trayendo como consecuencia un detrimento fiscal a los recursos del ICBF por $1.096.068, no lográndose el beneficio para la comunidad más pobre e incumpliéndose los fines del Estado. Hallazgo a con alcance fiscal y presunta connotación disciplinaria.</t>
  </si>
  <si>
    <t>AR-2016-PLA-086</t>
  </si>
  <si>
    <t>Hallazgo No. 86. Usuarios en el SIMAT- Contrato de Aporte No. 70-0260-2016 (A-D-F)
Realizando cruce de información entre la base de datos del aplicativo CUÉNTAME del ICBF donde se encuentran todos los beneficiarios atendidos por las distintas Entidades Administradoras del Servicios, y la base de datos del el Sistema Integrado de Matrícula SIMAT certificada por la Secretaría de Educación, se establecieron coincidencias que permitieron determinar que 12 niños registrados como beneficiarios del Contrato de Aporte N° 70-0260-2016, se encontraban matriculados en instituciones oficiales del Departamento en la vigencia 2016, tal y como se muestra en la siguiente tabla:Tabla No. 94.
Coincidencias en SIMAT</t>
  </si>
  <si>
    <t>falencias en el proceso de preinscripción de beneficiarios adelantado en la fase de alistamiento y deficiencias en las labores de seguimiento y control por parte de la administración y de la supervisión, que se requerían para
garantizar el uso adecuado y eficiente de los recursos que financiaron el contrato, ocasionando que dichos recursos no beneficiaran a la población hacia la cual estaban destinados y por ende se genera detrimento patrimonial en cuantía de $7.239.815. Hallazgo con alcance fiscal y presunta connotación disciplinaria.</t>
  </si>
  <si>
    <t>AR-2016-PLA-087</t>
  </si>
  <si>
    <t>Hallazgo No. 87. Usuarios en el SIMAT- Contrato de Aporte No. 70-0266-2016 (A-D-F)
Realizado el cruce de información entre la base de datos del aplicativo CUÉNTAME del ICBF donde se encuentran todos los beneficiarios atendidos por las distintas Entidades Administradoras del Servicios y la base de datos del el Sistema Integrado de Matrícula SIMAT certificada por la Secretaría de Educación, se establecieron coincidencias que permitieron determinar que 12 niños registrados como beneficiarios del Contrato de Aporte N° 70-0266-2016, se encontraban matriculados en instituciones oficiales del Departamento en la vigencia 2016.</t>
  </si>
  <si>
    <t>falencias en el proceso de preinscripción de beneficiarios adelantado en la fase de alistamiento y deficiencias en las labores de seguimiento y control por parte de la administración y de la supervisión, que se requerían para
garantizar el uso adecuado y eficiente de los recursos que financiaron el contrato, ocasionando que dichos recursos no beneficiaran a la población hacia la cual estaban destinados y por ende se genera detrimento patrimonial en cuantía de $7.923.660. Hallazgo con alcance fiscal y presunta connotación disciplinaria.</t>
  </si>
  <si>
    <t>AR-2016-PLA-088</t>
  </si>
  <si>
    <t>Hallazgo No. 88. Usuarios en el SIMAT- Contrato de Aporte No. 70-0486-
2016 (A-D-F)
Realizado el cruce de información entre la base de datos del aplicativo CUÉNTAME del ICBF donde se encuentran todos los beneficiarios atendidos por las distintas Entidades Administradoras del Servicios y la base de datos del el Sistema Integrado de Matrícula SIMAT certificada por la Secretaría de Educación, se establecieron coincidencias que permitieron determinar que 38 niños registrados como beneficiarios del Contrato de Aporte N° 70-0486-2016, se encontraban matriculados en instituciones oficiales del Departamento en la vigencia 2016, tal y como se muestra a continuación: Tabla No 100. 
Coincidencias en SIMAT</t>
  </si>
  <si>
    <t>falencias en el proceso de preinscripción de beneficiarios adelantado en la fase de alistamiento y deficiencias en las labores de seguimiento y control por parte de la administración y de la supervisión, que se requerían para garantizar el uso adecuado y eficiente de los recursos que financiaron el contrato, ocasionando que dichos recursos no beneficiaran a la población hacia la cual estaban destinados y por ende se genera detrimento patrimonial en cuantía de $12.037.410. Hallazgo con alcance fiscal y presunta connotación disciplinaria.</t>
  </si>
  <si>
    <t>AR-2016-PLA-089</t>
  </si>
  <si>
    <t>Hallazgo No. 89. Usuarios en el SIMAT- Contrato de Aporte No. 70-0293- 2016 (A-D-F)
Realizado el cruce de información entre la base de datos del aplicativo CUÉNTAME del ICBF donde se encuentran todos los beneficiarios atendidos por las distintas Entidades Administradoras del Servicios, y la base de datos del el Sistema Integrado de Matrícula SIMAT certificada por la Secretaría de Educación, se establecieron coincidencias que permitieron determinar que 78 niños registrados como beneficiarios del Contrato de Aporte N' 70-0293-2016, se encontraban matriculados en instituciones oficiales del Departamento en la vigencia 2016, tal y como se muestra a continuación:Tabla No. 103.
Coincidencias en SIMAT</t>
  </si>
  <si>
    <t>falencias en el proceso de preinscripción de beneficiarios adelantado en la fase de alistamiento y deficiencias en las labores de seguimiento y control por parte de la administración y de la supervisión, que se requerían para
garantizar el uso adecuado y eficiente de los recursos que financiaron el contrato, ocasionando que dichos recursos no beneficiaran a la población hacia la cual estaban destinados y por ende se genera detrimento patrimonial en cuantía de $39.138.439. Hallazgo con alcance fiscal y presunta connotación disciplinaria.</t>
  </si>
  <si>
    <t>AR-2016-PLA-91 (A-IP)</t>
  </si>
  <si>
    <t>Hallazgo No. 91. Niños Beneficiarios Inexistentes (A-IP)
se pudo establecer con base en el cruce de información efectuado entre la base de datos del aplicativo CUÉNTAME del ICBF donde se encuentran todos los beneficiarios atendidos por las distintas Entidades Administradoras del Servicio y la información reportada por la Registraduría Nacional del Estado Civil, la cual reportó que los números de identificación de los citados niños no existen para ningún tipo de documento.</t>
  </si>
  <si>
    <t>inobservancia por parte de las Entidades Administradoras del Servicio, de los lineamientos técnicos administrativos y parámetros definidos por el ICBF para la priorización de los beneficiarios del programa, falencias en el proceso de preinscripción de beneficiarios y deficiencias en las labores de seguimiento y control en las áreas de jurídica, técnica y de supervisión, para garantizar la real existencia de los niños beneficiarios de los programas y el uso adecuado y eficiente de los recursos públicos, Lo anterior podría generar un presunto detrimento al patrimonio del estado en cuantía indeterminada correspondiente a los pagos efectuados por concepto de los niños inexistentes atendidos dentro de los citados contratos de aporte.
Hallazgo administrativo, sobre el cual se solicitará el inicio de una Indagación Preliminar.</t>
  </si>
  <si>
    <t>Identificar de manera oportuna los beneficiarios que no cuenten con la documentación  requerida  y validada para el ingreso a los programas del ICBF</t>
  </si>
  <si>
    <t>2 - Gestionar con la Registraduría Nacional del Estado Civil la validación de datos básicos de los beneficiarios  atendidos en programas de Primera Infancia e informar a esa Dirección el resultado de los registros validados y no validos. Asi como notificar a la DIT para su respectiva actualización.</t>
  </si>
  <si>
    <t>Reportes trimestrales</t>
  </si>
  <si>
    <t>AR-2016-PLA-114</t>
  </si>
  <si>
    <t>Hallazgo No. 114. Clasificación Funcional e Inclusión Efectiva de Personas
en Situación de Discapacidad y su reflejo en los aplicativos institucionales.
(A)
la inclusión efectiva de la población en situación de discapacidad debe permitir no solo el acceso, sino una identificación plena de las condiciones, tipo de discapacidad y habilidades con que se cuenta, con el fin de planear y desarrollar acciones de integración al medio socio-familiar. Las entidades del Estado deben promover un acceso diferencial a la información y conocimiento de la población a la cual dan cobertura, evitando desigualdad y promoviendo el acceso frente a la rehabilitación integral. Es necesaria la clasificación por tipo de discapacidad de cada uno de los niños, niñas y adolescentes, de manera que se permita un reporte de datos de inclusión efectiva de personas en situación de discapacidad en cada uno de los programas que adelanta el ICBF, así como su visualización en los aplicativos institucionales, de manera que le permita a la entidad generar procesos de planeación e implementación de políticas, planes, programas y proyectos que apunten a dar respuesta acorde con la realidad social y las necesidades de la población en mención, así como en su interrelación con las otras entidades del Estado. Las clasificaciones de la Organización Mundial de la Salud (OMS) se basan en el principio de que la discapacidad es un rango de aplicación universal de los seres humanos y no un identificador único de un grupo social y que puede variar desde la discapacidad física, psicosocial, cognitiva y sensorial, lo cual se necesita para para encaminar las propuestas de intervención desde el Estado.El ICBF en su reporte de cobertura de personas en situación de discapacidad a nivel nacional y regional, no identifica, reporta ni discrimina la inclusión real y efectiva en los programas que implementa; el aplicativo institucional CUÉNTAME para la vigencia 2016 no contaba con un diseño que le permitiera suministrar información detallada por tipo de discapacidad; la entidad tan solo allega a la CGR
cifras globales de cobertura.</t>
  </si>
  <si>
    <t>El no reporte de datos ciertos por tipo de discapacidad impide un adecuado direccionamiento y ejecución de los programas misionales del Instituto, teniendo en cuenta la visión y propósitos de la ley 1618 ya mencionada.
deficiencias en la planeación y definición de estrategias que permitan recolectar información pertinente relacionada con la clasificación funcional de las personas en situación de discapacidad a las cuales se les da cubrimiento y abordar desde la actividad misional propia del Instituto, la situación de discapacidad, acorde con sus necesidades y su clasificación funcional en los diferentes planes, programas y proyectos que implemente y que la cobertura real y efectiva se refleje en los aplicativos institucionales.
Al no poder discriminar la clasificación funcional o el tipo de discapacidad de la población a la cual da cobertura, ni relacionar una cifra de inclusión real y efectiva, el ICBF no cuenta con las herramientas necesarias para la planeación, el abordaje y la integración social de las personas en situación de discapacidad acorde con sus necesidades individuales. Así mismo, afecta la construcción de políticas públicas de inclusión social al no contar con una realidad individual, familiar y social de las personas en situación de discapacidad.</t>
  </si>
  <si>
    <t>1. Publicar documento "Guía" para el registro de información de las variables de discapacidad en los sistemas de información del ICBF</t>
  </si>
  <si>
    <t>Guia publicada</t>
  </si>
  <si>
    <t>2. Realizar requerimiento a la DIT para la inclusión de las variables de discapacidad y generación de reportes en los sistema de información SIM y Cuéntame.</t>
  </si>
  <si>
    <t>Formato de Solicitud de Requerimiento</t>
  </si>
  <si>
    <r>
      <t xml:space="preserve">3. </t>
    </r>
    <r>
      <rPr>
        <b/>
        <sz val="9"/>
        <rFont val="Arial"/>
        <family val="2"/>
      </rPr>
      <t>Realizar</t>
    </r>
    <r>
      <rPr>
        <sz val="9"/>
        <rFont val="Arial"/>
        <family val="2"/>
      </rPr>
      <t xml:space="preserve"> pruebas de aceptación del reporte de beneficiarios con discapcidad a generar desde el sistema de información Cuéntame.</t>
    </r>
  </si>
  <si>
    <t>Escenario de Aceptación</t>
  </si>
  <si>
    <r>
      <t xml:space="preserve">4. </t>
    </r>
    <r>
      <rPr>
        <b/>
        <sz val="9"/>
        <rFont val="Arial"/>
        <family val="2"/>
      </rPr>
      <t>Realizar</t>
    </r>
    <r>
      <rPr>
        <sz val="9"/>
        <rFont val="Arial"/>
        <family val="2"/>
      </rPr>
      <t xml:space="preserve"> pruebas de aceptación del reporte de beneficiarios con discapcidad a generar desde el sistema de información SIM.</t>
    </r>
  </si>
  <si>
    <t xml:space="preserve">5. Validar mediante reportes la inclusión efectiva de los beneficiarios en condición de discapacidad con las categorías del Registro de Localización y Caracterización incluidas en los los sistemas de información (SIM y Cuéntame) y generar las alertas respectivas a las areas misionales. </t>
  </si>
  <si>
    <t>AR-2016-PLA-115</t>
  </si>
  <si>
    <t>Hallazgo No. 115. Consistencia, oportunidad y confiabilidad de la
información aplicativo CUÉNTAME (A)
El sistema de información CUÉNTAME presenta debilidades e inconsistencias relacionadas con actividades de entrada, almacenamiento, procesamiento y salida de Información (consultas y reportes), orientadas al apoyo eficaz y eficiente de los servicios de las direcciones Misionales del ICBF.</t>
  </si>
  <si>
    <t xml:space="preserve">falencias en el proceso de preinscripción de beneficiarios adelantado en la fase de alistamiento y deficiencias en las labores de seguimiento y control por parte de la administración y de la supervisión, que se requerían para garantizar el uso adecuado y eficiente de los recursos que financiaron el contrato, ocasionando que dichos recursos no beneficiaran a la población hacia la cual estaban destinados y por ende se genera un detrimento patrimonial en cuantía de $17.367.727. Hallazgo con alcance fiscal y presunta connotación disciplinaria. </t>
  </si>
  <si>
    <t xml:space="preserve">Mejorar loa sistemas de información que permitan de manera oportuna el registro y la consulta de actualizaciones y novedades que se presenten durante la prestación del servicio </t>
  </si>
  <si>
    <t>2. Realizar requerimiento a la DIT para la inclusión en el sistema Cuéntame de reportes en línea especificando las variables y filtros que permitan identificar, validar y hacer seguimiento a concurrencias y duplicados por parte del área misional y Regionales.</t>
  </si>
  <si>
    <t>3. Realizar pruebas de aceptación para la puesta en producción de los reportes en línea para identificar, validar y hacer seguimiento a concurrencias y duplicados.</t>
  </si>
  <si>
    <t>AR-2016-PLA-139</t>
  </si>
  <si>
    <t>Hallazgo No. 139. Registros en el SISBEN Contrato 70-0351- 2016 municipio
de La Unión (A-D-F)
Realizado el cruce de información entre la base de datos del aplicativo CUÉNTAME del ICBF donde se encuentran todos los beneficiarios atendidos por las distintas Entidades Administradoras del servicios, y la base de datos del SISBEN, se pudo detectar que existen un total de 20 usuarios que no aparecen sisbenizados y que fueron cobrados por la EAS en la ejecución de este contrato,(Ver Tabla Usuarios inexistentes en el SISBEN), de lo que se deduce que al operador se le cancelaron recursos por la atención de dichos usuarios en cuantía de $17.367.727 (Ver Tabla Liquidación). Es de Anotar que de estos usuarios 8 nunca fueron retirados, 5 fueron retirados a los cinco meses, 2 fueron retirados a los tres meses, 2 fueron retirados a los dos meses, 2 al mes de iniciado y 1 una vez iniciada la ejecución del contrato.</t>
  </si>
  <si>
    <t>AR-2016-PLA-140</t>
  </si>
  <si>
    <t>Hallazgo No. 140. Registros en el SISBEN Contrato 70-0292-2016- municipio
de Ovejas (A-D-F)
Realizado el cruce de información entre la base de datos del aplicativo CUÉNTAME del ICBF donde se encuentran todos los beneficiarios atendidos por las distintas Entidades Administradoras del servicios, y la base de datos del SISBEN, se pudo detectar que existen un total de 27 usuarios que no aparecen sisbenizados, ( Ver Tabla Usuarios inexistentes en el SISBEN), de lo que se deduce que al operador se le cancelaron recursos por la atención de dichos usuarios en cuantía de $ 17.770.509 (Ver Tabla Liquidación).</t>
  </si>
  <si>
    <t>falencias en el proceso de preinscripción de beneficiarios adelantado en la fase de alistamiento y deficiencias en las labores de seguimiento y control por parte de la administración y de la supervisión, que se requerían para garantizar el uso adecuado y eficiente de los recursos que financiaron el contrato, ocasionando que dichos recursos no beneficiaran a la población hacia la cual estaban destinados y por ende se genera detrimento patrimonial en cuantía de $17.770.509. Hallazgo administrativo con alcance fiscal y presunta connotación disciplinaria</t>
  </si>
  <si>
    <t>AR-2016-PLA-141</t>
  </si>
  <si>
    <t>Hallazgo No. 141. Usuarios en el SIMAT - Contrato 70-351 —2016 Municipio
de La Unión (A-D-F)
Realizado el cruce de información entre la base de datos del aplicativo CUÉNTAME del ICBF donde se encuentran todos los beneficiarios atendidos por las distintas Entidades Administradoras del servicios y la base de datos del Sistema Integrado de Matrículas SIMAT, certificada por la Secretaría de Educación, se establecieron coincidencias que permitieron determinar que 47 niños registrados como beneficiarios del contrato de Aporte 70-351-2016 , se encontraban matriculados en instituciones oíbles del Departamento, en la vigencia 2016.</t>
  </si>
  <si>
    <t>falencias en el proceso de preinscripción de beneficiarios adelantado en la fase de alistamiento y deficiencias en las labores de seguimiento y control por parte de la administración y de la supervisión, que se requerían para garantizar el uso adecuado y eficiente de los recursos que financiaron el contrato, ocasionando que dichos recursos no beneficiaran a la población hacia la cual estaban destinados y por ende se genera un detrimento patrimonial en cuantía de $46.346.462. Hallazgo con alcance fiscal y presunta connotación disciplinaria</t>
  </si>
  <si>
    <t>AR-2016-PLA-142</t>
  </si>
  <si>
    <t>Hallazgo No. 142. Usuarios en el SIMAT - Contrato 70-292 —2016 municipio
de Ovejas (A-D-F)
Realizado el cruce de información entre la base de datos del aplicativo CUÉNTAME del ICBF donde se encuentran todos los beneficiarios atendidos por las distintas Entidades Administradoras del servicios y la base de datos del Sistema Integrado de Matrículas SIMAT, certificada por la Secretaría de Educación Departamental, se establecieron coincidencias que permitieron determinar que 30 niños registrados como beneficiarios del contrato de Aporte 70- 292-2016, se encontraban matriculados en instituciones oficiales del Departamento, en la vigencia 2016.</t>
  </si>
  <si>
    <t>falencias en el proceso de preinscripción de beneficiarios adelantado en la fase de alistamiento y deficiencias en las labores de seguimiento y control por parte de la administración y de la supervisión, que se requerían para garantizar el uso adecuado y eficiente de los recursos que financiaron el contrato, ocasionando que dichos recursos no beneficiaran a la población hacia la cual estaban destinados y por ende se genera un detrimento patrimonial en cuantía de $21.719.511. Hallazgo con alcance fiscal y presunta connotación disciplinaria.</t>
  </si>
  <si>
    <t>AR2016-CGR-QUI-017</t>
  </si>
  <si>
    <t>QUINDIO</t>
  </si>
  <si>
    <t>Actualización Información expedientes Judiciales</t>
  </si>
  <si>
    <r>
      <rPr>
        <b/>
        <sz val="9"/>
        <rFont val="Arial"/>
        <family val="2"/>
      </rPr>
      <t xml:space="preserve">Hallazgo No. 17. Actualización Información expedientes Judiciales (A)  
</t>
    </r>
    <r>
      <rPr>
        <sz val="9"/>
        <rFont val="Arial"/>
        <family val="2"/>
      </rPr>
      <t xml:space="preserve">
Artículo 209 de la Constitución Política de Colombia, CONPES 3250 de 2003, Decreto 1795 de 2007 art.3, Decreto 987 del 14 de mayo de 2012 ARTÍCULO 6o, OFICINA ASESORA JURÍDICA. Son funciones de la Oficina Asesora Jurídica las siguientes: ..."12. Atender las diligencias de carácter extrajudicial, judicial y administrativo en las cuales deba ser parte el Instituto, y mantener actualizada la información sobre el estado de las demandas instauradas contra o por la Entidad...", Resolución 2859 de 2013 numeral 13 y Resolución 785 de 27 de enero de 2016 del ICBF "Por la cual se reestructura el comité de defensa judicial y conciliación del Instituto Colombiano de Bienestar Familiar, ICBF". PAR. 2°—Recomendaciones del comité.  Las recomendaciones formuladas por el comité de defensa judicial y conciliación del ICBF constituirán los parámetros dentro de los cuales deberán desarrollarse las actuaciones del representante o apoderado del ICBF. 
Con el fin de mitigar las fuentes de riesgo productoras de daños antijurídicos, las regionales, las áreas misionales o dependencias del ICBF deberán registrar las actuaciones en el aplicativo 'solución para su correspondiente seguimiento...". 
Se evidenció que en los expedientes de Demandas Judiciales Nos.: 2015-00011, 2015-00271, 201500456, 2015-00451, 2016-00116, no se encuentra actualizada la información documental generada en los despachos judiciales y en la entidad que permita hacer seguimiento y verificación del estado de los mismos en cada carpeta.</t>
    </r>
  </si>
  <si>
    <t xml:space="preserve">Lo anterior por debilidades de control, que no permiten un adecuado seguimiento y actualización de la información documental de los expedientes de las demandas instauradas contra la Entidad, genera incumplimiento en las labores de actualización de la información documental en los expedientes, originada en las diferentes instancias judiciales, con riesgo en la calidad de la información que permita una adecuada defensa judicial. </t>
  </si>
  <si>
    <t>Revisar  los expedientes de procesos judiciales de la Regional Vs los de los despachos judiciales con el fin de verificar que se encuentran actulizados o en su defecto la complementación necesaria.</t>
  </si>
  <si>
    <t>Consultar en los despachos judiciales los expedientes para la verificación con el expediente del Grupo Jurídico y realizar la complementación de los soportes documentales pendientes. Inicialmente los procesos de la muestra de la CGR (5):  Nos.: 2015-00011, 2015-00271, 201500456, 2015-00451, 2016-00116, para lo cual se realizada un acta de revision por  cada expediente</t>
  </si>
  <si>
    <t>Certificado de revisión de expedientes judiciales</t>
  </si>
  <si>
    <t>01/09/2017</t>
  </si>
  <si>
    <t>30/08/2018</t>
  </si>
  <si>
    <t xml:space="preserve">Revisar y actualizar la totalidad de los expedientes judiciales activos  que reposan en el Grupo Jurídico e igualarlos conforme a los que se encuentran en los despachos judiciales, para lo cual se realizara un acta de revision </t>
  </si>
  <si>
    <t>AR2016-CGR-QUI-024</t>
  </si>
  <si>
    <r>
      <rPr>
        <b/>
        <sz val="9"/>
        <rFont val="Arial"/>
        <family val="2"/>
      </rPr>
      <t xml:space="preserve">Hallazgo No. 24. Indicadores (A) - Quindío
</t>
    </r>
    <r>
      <rPr>
        <sz val="9"/>
        <rFont val="Arial"/>
        <family val="2"/>
      </rPr>
      <t xml:space="preserve">
Mediante contrato de aporte No.63-292-2016 financiado por el rubro presupuestal C-320-1504-4-0-131 HCB Integral Comunitario, suscrito el 14 de diciembre de 2016, por $389.917.463, con plazo de ejecución hasta el 31 de diciembre de 2016, para la atención de 128 unidades, con 12 usuarios cada una, con un total de 1.536 usuarios, número en el que se incrementaron las metas de la regional asociadas a la atención integral de la primera infancia, sin embargo, el avance de los indicadores se vio afectado ante la falta de claridad en la atención de los usuarios en esta modalidad. (Tabla No. 24)
Al analizar el expediente del contrato No. 63-292-2016, se determina que la dificultad de la Regional en el reporte de las metas en el mes de diciembre, radica en las siguientes inconsistencias: 
El contrato no fue destinado sólo a la transición de hogares comunitarios de bienestar de la modalidad tradicional a la integral, dentro de las 128 unidades, contempló el jardín social con 25 hogares, 12 usuarios para un total de 300 usuarios por $77.840.750 // El contrato tuvo como fecha de inicio el 16 de diciembre de 2016 y fecha de finalización el 31 de diciembre de 2016, período en el que la regional no atendió usuarios; sin embargo, el presupuesto del contrato presentado por la entidad administradora del servicio y aprobado por el comité operativo, además de la entrega de ración de vacaciones, contempla los conceptos salario y vacaciones de madres comunitarias para un mes de servicio, raciones para 5 días, aseo y material didáctico para medio mes, sin que en los documentos contractuales haya claridad en el período que se está cubriendo con este contrato.
La certificación de cobertura expedida por el contratista indica la atención de 128 hogares comunitarios de bienestar en la modalidad tradicional, no la integral que fue contratada, y no diligencia días de atención. En el expediente contractual, no reposan registros mensuales de asistencia RAM o actas de revisión de las mismas por parte de la supervisión que permitan determinar el período de atención, modalidades de atención. 
En el expediente contractual, no se evidencian directrices del ICBF sobre el uso que la entidad debió dar a los recursos para Fortalecimiento, por valor total de $51.787.776.
La cláusula décima primera del contrato, establece como requisito para el único desembolso, presentar al supervisor del contrato el listado de elementos que se pretende adquirir frente a la reposición de la dotación, sin que en el expediente contractual, repose documento soporte del cumplimiento de este requisito. El acta de primer comité técnico operativo del contrato de fecha 30 de diciembre de 2016, aprueba que la EAS realice en el mes de diciembre la causación contable de los recursos para dotación por $128.000.000, con plazo hasta el 30 de marzo de 2017 para que el ICBF realice la verificación de la adquisición y entrega a los agentes educativos, situación que no es acorde con los memorandos del 15 y 16 de diciembre de 2016 de la Dirección de Primera Infancia, que recomiendan que los contratos que cuenten con reposición de dotación deben garantizar que los elementos se encuentren en las unidades previamente al inicio de la atención. 
Adicionalmente, el indicador PA-10, reportado en el tablero de control a diciembre de 2016, registra un avance del 199%, como resultado de la realización de 1.056 visitas de verificación de cumplimiento de obligaciones contractuales y/o seguimiento, frente a 532 visitas programadas. Verificada la información soporte de este resultado, se encuentra no está debidamente soportada, la Dirección de Primera Infancia informó que en el 2016 se programaron 683 visitas y se reportaron en la NAS 515 Visitas, cifras que fueron corroboradas con la supervisora de contratos en la ruta NAS, presentándose una diferencia con el resultado del indicador a 31/12/2016. En respuesta dada a la observación, la entidad informa que las visitas programadas fueron 661 y realizaron 1028 visitas, valores que difieren de los datos anteriores.</t>
    </r>
  </si>
  <si>
    <t>Esta situación se debe a debilidades en la planeación de la prestación del servicio del proyecto HCB modalidad integral, control y seguimiento de la ejecución de las metas sociales y financieras del proyecto, así como en la supervisión a la ejecución contractual. La entidad presenta deficiencias en la organización del archivo electrónico de las actas de visita realizadas y en el cargue de la información en la ruta NAS. De otra parte, la regional no evidencia atención en la modalidad HCB, a pesar de la inversión económica realizada y genera riesgo de ineficacia en la inversión de los recursos. La Regional no logra medir en forma soportada, la gestión que realizó a través del equipo de supervisión de primera infancia.</t>
  </si>
  <si>
    <t xml:space="preserve">Adelantar las acciones pertinentes dirigidas a la armonizacion de la ejecución de los contratos con las metas sociales y financieras 
</t>
  </si>
  <si>
    <t xml:space="preserve">Establecer en los Comités de Contratación Regional, las directrices requeridas  a fin de armonizar la ejecución de los contratos con las metas sociales y financieras. 
</t>
  </si>
  <si>
    <t xml:space="preserve">Acta de Comité Regional de Contratación </t>
  </si>
  <si>
    <t xml:space="preserve">10
</t>
  </si>
  <si>
    <r>
      <rPr>
        <b/>
        <sz val="9"/>
        <rFont val="Arial"/>
        <family val="2"/>
      </rPr>
      <t xml:space="preserve">Hallazgo No. 24. Indicadores (A) - Quindío
</t>
    </r>
    <r>
      <rPr>
        <sz val="9"/>
        <rFont val="Arial"/>
        <family val="2"/>
      </rPr>
      <t xml:space="preserve">
Mediante contrato de aporte No.63-292-2016 financiado por el rubro presupuestal C-320-1504-4-0-131 HCB Integral Comunitario, suscrito el 14 de diciembre de 2016, por $389.917.463, con plazo de ejecución hasta el 31 de diciembre de 2016, para la atención de 128 unidades, con 12 usuarios cada una, con un total de 1.536 usuarios, número en el que se incrementaron las metas de la regional asociadas a la atención integral de la primera infancia, sin embargo, el avance de los indicadores se vio afectado ante la falta de claridad en la atención de los usuarios en esta modalidad. (Tabla No. 24)
Al analizar el expediente del contrato No. 63-292-2016, se determina que la dificultad de la Regional en el reporte de las metas en el mes de diciembre, radica en las siguientes inconsistencias: 
El contrato no fue destinado sólo a la transición de hogares comunitarios de bienestar de la modalidad tradicional a la integral, dentro de las 128 unidades, contempló el jardín social con 25 hogares, 12 usuarios para un total de 300 usuarios por $77.840.750 // El contrato tuvo como fecha de inicio el 16 de diciembre de 2016 y fecha de finalización el 31 de diciembre de 2016, período en el que la regional no atendió usuarios; sin embargo, el presupuesto del contrato presentado por la entidad administradora del servicio y aprobado por el comité operativo, además de la entrega de ración de vacaciones, contempla los conceptos salario y vacaciones de madres comunitarias para un mes de servicio, raciones para 5 días, aseo y material didáctico para medio mes, sin que en los documentos contractuales haya claridad en el período que se está cubriendo con este contrato.
La certificación de cobertura expedida por el contratista indica la atención de 128 hogares comunitarios de bienestar en la modalidad tradicional, no la integral que fue contratada, y no diligencia días de atención. En el expediente contractual, no reposan registros mensuales de asistencia RAM o actas de revisión de las mismas por parte de la supervisión que permitan determinar el período de atención, modalidades de atención. 
En el expediente contractual, no se evidencian directrices del ICBF sobre el uso que la entidad debió dar a los recursos para Fortalecimiento, por valor total de $51.787.776.
La cláusula décima primera del contrato, establece como requisito para el único desembolso, presentar al supervisor del contrato el listado de elementos que se pretende adquirir frente a la reposición de la dotación, sin que en el expediente contractual, repose documento soporte del cumplimiento de este requisito. El acta de primer comité técnico operativo del contrato de fecha 30 de diciembre de 2016, aprueba que la EAS realice en el mes de diciembre la causación contable de los recursos para dotación por $128.000.000, con plazo hasta el 30 de marzo de 2017 para que el ICBF realice la verificación de la adquisición y entrega a los agentes educativos, situación que no es acorde con los memorandos del 15 y 16 de diciembre de 2016 de la Dirección de Primera Infancia, que recomiendan que los contratos que cuenten con reposición de dotación deben garantizar que los elementos se encuentren en las unidades previamente al inicio de la atención. 
Adicionalmente, el indicador PA-10, reportado en el tablero de control a diciembre de 2016, registra un avance del 199%, como resultado de la realización de 1.056 visitas de verificación de cumplimiento de obligaciones contractuales y/o seguimiento, frente a 532 visitas programadas. Verificada la información soporte de este resultado, se encuentra no está debidamente soportada, la Dirección de Primera Infancia informó que en el 2016 se programaron 683 visitas y se reportaron en la NAS 515 Visitas, cifras que fueron corroboradas con la supervisora de contratos en la ruta NAS, presentándose una diferencia con el resultado del indicador a 31/12/2016. En respuesta dada a la observación, la entidad informa que las visitas programadas fueron 661 y realizaron 1028 visitas,
valores que difieren de los datos anteriores.</t>
    </r>
  </si>
  <si>
    <t xml:space="preserve">Aprobar en Primer Comité Técnico Operativo, el presupuesto presentado por las Entidades Administradoras del Servicio, siempre y cuando este sea acorde a la directriz establecida en el Comité Regional de Contratación. </t>
  </si>
  <si>
    <t xml:space="preserve">Acta de Primer Comité Técnico Operativo 
</t>
  </si>
  <si>
    <t xml:space="preserve">35
</t>
  </si>
  <si>
    <t xml:space="preserve">Elaborar listas de chequeo a fin de que estas sirvan como guía para el recibo de los documentos que deben presentar las Entidades Administradoras como requisito para los  desembolsos, sin lo cual no se efectuará el correspondiente pago. 
</t>
  </si>
  <si>
    <t xml:space="preserve">Lista de chequeo diligenciada 
</t>
  </si>
  <si>
    <t>100</t>
  </si>
  <si>
    <t xml:space="preserve">Efectuar seguimiento a la compra de dotación obtenida por la Entidad Administradora para la prestación del servicio, esto a fin de identificar que las unidades contratadas cuenten con la dotación. </t>
  </si>
  <si>
    <t xml:space="preserve">Acta de seguimiento 
</t>
  </si>
  <si>
    <t>AR2016-CGR-QUI-034</t>
  </si>
  <si>
    <r>
      <t xml:space="preserve">Hallazgo No. 34. Supervisión Contractual (A-D) - Quindío 
</t>
    </r>
    <r>
      <rPr>
        <sz val="9"/>
        <rFont val="Arial"/>
        <family val="2"/>
      </rPr>
      <t xml:space="preserve">Efectuada la revisión y análisis de los contratos suscritos y ejecutados por el ICBF en la vigencia 2016, Nos. 01, 03, 10, 67, 68, 69, 70, 71, 90, 91, 112, 114, 115, 116, 143, 157, 164, 170, 192, 193, 194, 197, 211, 212, 213, 214, 215, 217, 225, 229, 252, 254, 260, 263, 282, 291, 292, 295 y 297; se evidenció que en estos contratos objeto de la muestra, se presentaron deficiencias en la supervisión relacionadas con la falta de informes de supervisión, oportunidad en la entrega de estos, los certificados de supervisión proceso Gestión Financiera no reflejan los cupos no atendidos, actividad periódica de comprobación y evaluación, que al no hacerse adecuadamente dificulta el seguimiento y verificación del cumplimiento de la ejecución del objeto contractual, y con todas las obligaciones pactadas, de acuerdo a las especificaciones técnicas, administrativas, legales, presupuéstales y financieras establecidas en el contrato.
De otra parte, en los contratos de obra 63-225-2016 proceso SECOP # 63- SAMC0012016-OUIN-2016 y de ínterventoría 63-229-2016 proceso SECOP 63- MC014-2016, de acuerdo con el acta No. 01 del 20 de abril de 2016 levantada por el grupo Auditor, la supervisora del contrato y la Coordinadora del Grupo Jurídico del ICBF, se encuentra que en las carpetas de estos contratos no están los soportes documentales actas parciales aportadas por el interventor; informes con corte mensual correspondiente a las cantidades efectivamente ejecutadas de cada ITEM, informes mensuales de avance de obra e informe final, que evidencie el cumplimiento de las obligaciones pactadas. </t>
    </r>
  </si>
  <si>
    <t>Lo anterior por debilidades de la Administración en la supervisión y de los mecanismos de control, que no permiten un adecuado y oportuno seguimiento y verificación del cumplimiento de las obligaciones pactadas en el contrato y el cumplimiento de la correcta ejecución del objeto contractual.</t>
  </si>
  <si>
    <t>Adelantar las gestiones pertinentes a fin de allegar los informes de supervisión y/o  de interventoría al expediente contractual dentro del plazo establecido para tal efecto.</t>
  </si>
  <si>
    <t xml:space="preserve">Establecer en acta suscrita por el Coordinador del Grupo Jurídico, el supervisor de los contratos y/o el interventor,  las fechas en las cuales estos últimos deberán  remitir mediante memorando la información contractual a cada expediente de los contratos.  Esto a fin de que el supervisor y/o interventor  pueda expedir un certificado del envío de información al Grupo Jurídico para su archivo; certificado que se elaborará de forma trimestral.                                                                                              </t>
  </si>
  <si>
    <t xml:space="preserve">Certificado del supervisor y/o interventor del  contrato </t>
  </si>
  <si>
    <t>4</t>
  </si>
  <si>
    <t xml:space="preserve">Adelantar las gestiones pertinentes a fin de que se vea reflejado los cupos no atendidos en los  certificados de supervisión proceso Gestión Financiera, </t>
  </si>
  <si>
    <t xml:space="preserve">Plasmar dentro de los certificados de supervisión proceso Gestión Financiera, los cupos no atendidos a fin de hacer adecuadamente el seguimiento y verificación de la atención prestada a los beneficiarios del servicio. </t>
  </si>
  <si>
    <t>Certificados de supervisión proceso Gestión Financiera</t>
  </si>
  <si>
    <t>AR2016-CGR-QUI-048</t>
  </si>
  <si>
    <r>
      <t xml:space="preserve">Hallazgo No. 48. Cantidades de obra ejecutadas contrato No. 63-225-2016 (A-D-F) - Quindío
</t>
    </r>
    <r>
      <rPr>
        <sz val="9"/>
        <rFont val="Arial"/>
        <family val="2"/>
      </rPr>
      <t xml:space="preserve">El Artículo 209 de la Constitución Política de Colombia, el Artículo 39 de la Ley 610 de 2000, el Numeral 1 del Artículo 34 de la Ley 734 de 2002, y los Artículos 3, 4, 5 numeral 2 y artículo 23 de la Ley 80 de 1993.
</t>
    </r>
    <r>
      <rPr>
        <b/>
        <sz val="9"/>
        <rFont val="Arial"/>
        <family val="2"/>
      </rPr>
      <t xml:space="preserve">
</t>
    </r>
    <r>
      <rPr>
        <sz val="9"/>
        <rFont val="Arial"/>
        <family val="2"/>
      </rPr>
      <t>Como resultado de la visita especial técnica efectuada en fecha 2 de mayo de 2017 se estableció que los cuadros resumen anexos a las actas de recibo suscritas por el contratista de obra consorcio LAFI y por el interventor, documentos que sirvieron de soporte para el pago de obra ejecutada contrato 63-225-2016 presentan mayores cantidades pagadas y no ejecutadas en varias actividades por COP $ 16.142.368de acuerdo con la siguiente tabla: (Tabla No. 39)
Hallazgo con incidencia fiscal por $16.142.368 y presunta connotación disciplinaria.</t>
    </r>
  </si>
  <si>
    <t xml:space="preserve">Lo anterior por debilidades de control, interventoría y supervisión que no permiten un adecuado seguimiento y verificación de la ejecución del objeto contractual para el pago, lo que genera Incumplimiento en las labores control, interventoría y  supervisión. 
</t>
  </si>
  <si>
    <t>Llevar control de las medidas de la obra mediante memorias que incluya registro fotográfico.                                              Hacer análisis de cumplimiento de contratista e interventor de manera permanente y la calidad de ese cumplimiento</t>
  </si>
  <si>
    <t>Realizar seguimiento de las obras durante la ejecución del contrato.</t>
  </si>
  <si>
    <t xml:space="preserve">Informe de revisión incluyendo requerimientos, en caso de aplicar .   </t>
  </si>
  <si>
    <t>AR2016-CGR-QUI-049</t>
  </si>
  <si>
    <r>
      <t xml:space="preserve">Hallazgo No. 49. Estimación Precios Unitarios Contrato No. 63-225-2016 (AIP) - Quindío
</t>
    </r>
    <r>
      <rPr>
        <sz val="9"/>
        <rFont val="Arial"/>
        <family val="2"/>
      </rPr>
      <t xml:space="preserve">
Constatado en el cuadro resumen de las actas que originaron el pago de los desembolsos al contrato de obra 63-225-2016 en el fiem ONP12 "SUMINISTRO E INSTALACIÓN DE PUNTOS DE CABLEADO ESTRUCTURADO" ubicado en el área de asistencia técnica del ICBF Regional Armenia, se presenta un presunto sobrecosto en el valor unitario de cada punto, toda vez que está calculado en la suma de $1.400.000/und y el precio en el mercado para la época de los hechos se promediaba en $260.000/und dando origen a un presunto detrimento de $21.457.080, calculado como la diferencia entre lo pagado y lo aquí establecido.
Se propone dar inicio de una indagación preliminar de conformidad con el art. 39 de la Ley 610 de 2000, ante el riesgo de pérdida de recursos que genera la situación descrita, toda vez que el contrato no ha sido liquidado por las partes a la fecha de terminación de la fase de ejecución de la auditoría.</t>
    </r>
  </si>
  <si>
    <t xml:space="preserve">Lo anterior por debilidades de control, interventoría y supervisión que no permiten un adecuado seguimiento y verificación de la ejecución del objeto contractual para el pago, incumplimiento en las labores control, ínterventoría y supervisión, que generan un alto riesgo de pérdida de recursos públicos.
El contrato se realizó bajo un esquema de contratación de un listado de actividades a ejecutar y un presupuesto techo asignado; los items, análisis de precios unitarios, las respectivas cantidades de obra y la programación para cada sede a intervenir serán definidos por el contratista en conjunto con la interventoría técnica del proyecto y la Dirección Regional depndiendo del alcance de las mismas y la disponibilidad de recursos.
</t>
  </si>
  <si>
    <t xml:space="preserve">Elaborar contratos de obra  con  condiciones  específicas.
</t>
  </si>
  <si>
    <t>Verificar  las obras a ejecutarse durante el desarrollo del contrato</t>
  </si>
  <si>
    <t xml:space="preserve">Informe de revisión incluyendo requerimientos, en caso de aplicar.   </t>
  </si>
  <si>
    <t>AR2016-CGR-QUI-050</t>
  </si>
  <si>
    <t>Supervisión financiera</t>
  </si>
  <si>
    <r>
      <rPr>
        <b/>
        <sz val="9"/>
        <rFont val="Arial"/>
        <family val="2"/>
      </rPr>
      <t xml:space="preserve">Hallazgo No. 50. Legalización Informes Financieros (A-D-IP) - Quindío
</t>
    </r>
    <r>
      <rPr>
        <sz val="9"/>
        <rFont val="Arial"/>
        <family val="2"/>
      </rPr>
      <t xml:space="preserve">
En los contratos de aporte Nos. 063-067, 068, 069, 070, 071 de 2016 se observa que el supervisor autorizó el segundo y tercer desembolso (en algunos casos) sin que hubiesen sido legalizados y aprobados tal como se muestra en la siguiente tabla: (Tabla No. 40)
Se solicitará el inicio de una Indagación preliminar de conformidad con el artículo 39 de la Ley 610 de 2000, ante el riesgo de pérdida de recursos que genera la situación descrita, toda vez que no han sido liquidados por las partes a la fecha de terminación de la fase de ejecución de la auditoría, la CGR no conoció la información técnica, administrativa y financiera de ejecución de los programas requeridos para la legalización de los desembolsos, los contratos no han sido liquidados y se encontraban en trámite de proceso administrativo sancionatorio contractual, con excepción del contrato No. 63-071. Hallazgo con presunta connotación disciplinaria,</t>
    </r>
  </si>
  <si>
    <t>Lo anterior por debilidades de la administración en la supervisión y de los mecanismos de control en el proceso de legalización de cuentas que no permiten un adecuado y oportuno seguimiento y verificación del cumplimiento de las obligaciones financieras pactadas en el contrato y de la correcta ejecución del objeto contractual, incumplimiento en las obligaciones pactadas, de acuerdo con las especificaciones presupuéstales y financieras establecidas en estos contratos, condujeron a la terminación anticipada de los mismos, el 01 de agosto de 2016; y a la fecha 04 de mayo de 2017, el ICBF no ha podido establecer con certeza la cuantía ejecutada y los soporte de la ejecución de cada desembolso, que pueden conllevar a un riesgo de pérdida de recursos públicos.</t>
  </si>
  <si>
    <t xml:space="preserve">Adelantar las acciones tendientes a establecer las fechas de legalización de los desembolsos para llevar a cabo un oportuno seguimiento y verificación del cumplimiento de las obligaciones financieras pactadas dentro del contrato y evitar la terminación anormal de los contratos  </t>
  </si>
  <si>
    <t>Expedir certificación en la cual se reflejen las legalizaciones realizadas dentro de cada contrato, actividad que estará a cargo del supervisor y se realizará de manera trimestral</t>
  </si>
  <si>
    <t xml:space="preserve">Certificado expedido por el supervisor de contratos </t>
  </si>
  <si>
    <t>AR2016-CGR-QUI-104</t>
  </si>
  <si>
    <r>
      <t xml:space="preserve">Hallazgo No. 104. Reposición de dotación hogares comunitarios (A) - Quindío
</t>
    </r>
    <r>
      <rPr>
        <sz val="9"/>
        <rFont val="Arial"/>
        <family val="2"/>
      </rPr>
      <t>Los Lineamientos Técnicos Administrativo y Operativo Hogares Comunitarios, disponen que la reposición de dotación constituye un aporte se utilizará para reponer elementos de la dotación inicial que se encuentren deteriorados por el uso normal o que hayan cumplido su vida útil. La minuta de los contratos de aporte para la modalidad hogar comunitario, establece en la cláusula segunda, numeral 2.10 Obligaciones relacionadas con la dotación adquirida, numeral 2.101 "Adquirir, distribuir, conservar, custodiar y mantener en buen estado la dotación adquirida y recibida con los recursos aportados por el ICBF. 
En visita a tres hogares comunitarios de bienestar realizadas en el mes de abril de 2017, se observó que cada unidad cuenta con tres colchonetas recibidas en años anteriores al 2016, que se encuentran en mal estado, con el forro roto, situación que representa la principal inconformidad de las madres comunitarias. La entidad, en su respuesta, argumenta que los contratos para prestación del servicio en hogares comunitarios, iniciaron en octubre y diciembre de 2016, y febrero de 2017, y que la dotación se puede cambiar durante la ejecución del contrato. 
Al respecto, se analizó que las minutas contractuales establecen en el primer desembolso, los recursos para reposición de dotación, y entre las actividades de alistamiento, se encuentra el disponer de todos los elementos de dotación necesarios, por lo cual no es aceptable que a varios meses de transcurrida la ejecución de los contratos, no se encuentren dadas las condiciones para una óptima prestación del servicio a los niños y niñas objetivo del programa.</t>
    </r>
  </si>
  <si>
    <t>Establecer en el Primer Comité Técnico Operativo que se lleva a cabo con las entidades administradoras de servicio,  las fechas de reposición de dotación inicial que se encuentren deteriorados por el uso normal o que hayan cumplido su vida útil.</t>
  </si>
  <si>
    <t xml:space="preserve">Realizar seguimiento a la reposición de la dotación adquirida por las Entidades Administradoras para la prestación del servicio, actividad que será realizada por el Centro Zonal quien rendirá informe trimestral de las reposiciones efectuadas. </t>
  </si>
  <si>
    <t>informes entregados por los  Centros Zonales</t>
  </si>
  <si>
    <t>12</t>
  </si>
  <si>
    <t>AR2016-CGR-QUI-105</t>
  </si>
  <si>
    <r>
      <t xml:space="preserve">Hallazgo No. 105. Soportes contratos de Desarrollo Infantil en medio Familiar (A) - Quindío
</t>
    </r>
    <r>
      <rPr>
        <sz val="9"/>
        <rFont val="Arial"/>
        <family val="2"/>
      </rPr>
      <t>Los contratos de aporte No. 63-192-2016, 63-193-2016 y 63-194-2016 suscritos para la prestación de la modalidad Desarrollo Infantil en Medio Familiar, en la cláusula 2.7.10, determinaron que la entidad administradora del servicio debe contar con una sede administrativa en funcionamiento en el departamento donde se encuentre operando el servicio de atención integral a la primera infancia, en la cual repose toda la documentación técnica, administrativa, financiera y jurídica asociada a la ejecución del contrato, 
Mediante contratos No. 63-192-2016, 63-193-2016 y 63-194-2016 se ejecutó la modalidad de atención integral a la primera infancia, Desarrollo Infantil Familiar en el Departamento del Quindío en el período agosto a diciembre de 2016. Se determinó en visita especial, que la entidad contratista no posee en la sede administrativa del departamento del Quindio la información financiera de los contratos, los soportes de las compras de refrigerios y complementos alimentarios, así como su distribución, reposa en la sede principal del contratista, en la ciudad de Manizales, desde donde ejecutan los recursos aportados por el ICBF.</t>
    </r>
  </si>
  <si>
    <t xml:space="preserve">Presentar para la legalización de cuentas, la documentación original que hace parte del contrato (técnica, administrativa, contable, financiera y legal) por parte de las Entidades Administradoras del Servicio, de lo cual se dejará constancia en las actas de legalización. Así mismo en visitas de supervisión se verificará que   la Entidad Administradora  cuente con una sede administrativa en la cual reposará copia de esta información. </t>
  </si>
  <si>
    <t xml:space="preserve">Expedir certificación en la cual se especifique que las legalizaciones de las cuentas de los contratos de aporte se efectuaron con documentación original y que la Entidad Administradora cuenta en su sede administrativa con copia de la  información técnica, legal, administrativa, contable y financiera de los contratos. Actividad que será realizada por el supervisor de manera trimestral. </t>
  </si>
  <si>
    <t xml:space="preserve">Certificación del supervisor del contrato </t>
  </si>
  <si>
    <t>AR2016-CGR-QUI-106</t>
  </si>
  <si>
    <r>
      <rPr>
        <b/>
        <sz val="9"/>
        <rFont val="Arial"/>
        <family val="2"/>
      </rPr>
      <t xml:space="preserve">Hallazgo No. 106. Prestación del servicio modalidad Desarrollo Infantil Familiar (A) - Quindío
</t>
    </r>
    <r>
      <rPr>
        <sz val="9"/>
        <rFont val="Arial"/>
        <family val="2"/>
      </rPr>
      <t xml:space="preserve">
El manual operativo de la modalidad Desarrollo Infantil Familiar y los contratos de aporte No. 63-067-2016, 63-070-2016 y 63-071-2016, establecieron las condiciones de prestación del servicio para la modalidad en cuanto a las acciones de salud y nutrición, desarrollo de los encuentros grupales y cumplimiento de las obligaciones relacionadas con el talento humano. Las metas sociales del mes de julio de 2016 e indicadores de gestión, registran la atención de 3.065 usuarios de la modalidad Desarrollo Infantil Familiar, cifra que no refleja la realidad de los hechos ocurridos; en razón a que los contratos de aporte Nos. 63-067-2016, 63-070-2016 y 63-071-2016, fueron ejecutados durante el mes de julio de 2016 sin el cumplimiento de los requisitos establecidos en el manual operativo. 
Según se evidenció en actas de supervisión que reposan en los expedientes contractuales, no se cumplió con el tiempo de 4 horas de los encuentros grupales, no se suministró a los beneficiarios el refrigerio, ni se entregó el complemento alimentario de este mes; así mismo, el talento humano contratado por la entidad administradora del servicio no recibió el pago de salarios ni aportes a seguridad social. 
Se aclara que el operador recibió en el mes de abril de 2016, desembolsos del ICBF para operar hasta el mes de junio de 2016, sin embargo, desde el mes de abril presentó dificultades administrativas y jurídicas conocidas por el ICBF, que impidieron que tramitara los siguientes desembolsos para continuar operando.</t>
    </r>
  </si>
  <si>
    <t xml:space="preserve">Establecer  las acciones pertinentes a fin llevar un control financiero y técnico de los contratos, y  tomar las medidas conducentes para la  garantia de la  prestación de servicio de atención  a la Primera Infancia </t>
  </si>
  <si>
    <t>Expedir certificación semestral del estado financiero de los contrato y de las visitas de supervisión efectuadas, a fin de realizar seguimiento a la ejecución técnica y presupuestal del contrato, actividad que será realizada por el supervisor.</t>
  </si>
  <si>
    <t>2</t>
  </si>
  <si>
    <t>AR2016-CGR-QUI-107</t>
  </si>
  <si>
    <r>
      <rPr>
        <b/>
        <sz val="9"/>
        <rFont val="Arial"/>
        <family val="2"/>
      </rPr>
      <t xml:space="preserve">Hallazgo No. 107. Cuentas bancarias para manejo de los recursos (A-D) - Quindío
</t>
    </r>
    <r>
      <rPr>
        <sz val="9"/>
        <rFont val="Arial"/>
        <family val="2"/>
      </rPr>
      <t xml:space="preserve">
El manual operativo de la modalidad y los contratos de aporte No. 63-090-2016 y 63-091-2016 de 2016, establecen en la cláusula segunda numeral 2.8. Obligaciones relacionadas con la administración de recursos, subnumeral 2.8.10 que las entidades administradoras del servicio deben disponer de una cuenta bancaria para el manejo exclusivo de los recursos de cada contrato. 
En la revisión de los expedientes de los contratos de aporte No. 63-090-2016 y 63- 091-2016 suscritos para brindar atención a la primera infancia en la modalidad hogar comunitario de bienestar tradicional, se evidenció que la entidad contratista abrió las cuenta bancarias No. 311146XXX y 311146XXX para cada contrato respectivamente, al verificar los extractos bancarios se observó que la entidad transfirió los desembolsos efectuados por el ICBF a una misma cuenta bancaria No. 313029XXX a través de la cual realizó los pagos del contrato, de la cual en el expediente contractual no se evidencia seguimiento por parte del ICBF. 
Es así como la cuenta bancaria del contrato No. 090 a octubre 31 de 2016, fecha de terminación del contrato. registra un saldo de $0, aunque la EAS aún tenía pendiente realizar los pagos del último mes ejecutado como son nóminas, seguridad social, liquidación de contratos laborales y pagos a proveedores y la cuenta del contrato No. 091, recibió recursos de otros contratos que igualmente transfirió a la cuenta única del contratista.</t>
    </r>
  </si>
  <si>
    <t>Esto se debió a debilidades en la supervisión financiera de los contratos de aporte. 
Al no ser manejados los recursos en la cuenta bancaria exclusiva del contrato, se dificulta la trazabilidad y control del gasto efectuado en la inversión realizada con los recursos aportados por el ICBF a cada uno de los contratos, situación que posibilita riesgos de uso inadecuado de los desembolsos anticipados realizados por el ICBF. Hallazgo con presunta incidencia disciplinaria.</t>
  </si>
  <si>
    <t>Evidenciar el uso exclusivo de la cuenta bancaria para manejo de los recursos de aporte entregados a las Entidades Administradoras para la prestación del servicio, a fin de llevar la trazabilidad y control del gasto durante la ejecución  del contrato.</t>
  </si>
  <si>
    <t xml:space="preserve"> Reflejar en las actas de legalización el uso exclusivo de la cuenta,  lo cual será objeto de revisión y certificación por parte del supevisor del contrato de manera trimestral </t>
  </si>
  <si>
    <t>Certificado expedido por el supervisor del contrato</t>
  </si>
  <si>
    <t>AR2016-CGR-QUI-108</t>
  </si>
  <si>
    <r>
      <rPr>
        <b/>
        <sz val="9"/>
        <rFont val="Arial"/>
        <family val="2"/>
      </rPr>
      <t xml:space="preserve">Hallazgo No. 108. Adiciones por reemplazos (A) - Quindío 
</t>
    </r>
    <r>
      <rPr>
        <sz val="9"/>
        <rFont val="Arial"/>
        <family val="2"/>
      </rPr>
      <t xml:space="preserve">
Los lineamientos técnicos administrativos, operativos y financieros y el Manual operativo para la modalidad hogares comunitarios de bienestar tradicional, establecen la responsabilidad de la Entidad Administradora del Servicio, de recibir, registrar, administrar y custodiar los recursos, que por cualquier fuente reciba en virtud de su carácter de operador de la modalidad, y controlar que estos se destinen únicamente a los fines para los cuales fueron asignados. 
Los contratos de aporte No. 63-90-2016, 63-91-2016, 63-112-2016 y 63-116-2016, suscritos inicialmente para la prestación del servicio en el período febrero a octubre de 2016, fueron adicionados el 31 de octubre de 2016 con el fin de cubrir gastos en que incurrieron las entidades administradoras del servicio al contratar los reemplazos de madres comunitarias por incapacidades médicas y licencias de maternidad, sin que se observe que la supervisión del contrato haya verificado las gestiones de cobro ante las EPS realizados por las entidades contratistas y valores recibidos a favor, ni se hayan establecido compromisos futuros de reintegros de dineros al ICBF en caso de que la EPS reconozca y pague las incapacidades. Así mismo, en información adicional solicitada al ICBF y a la entidad contratista (contratos 90 y 91) no se allegó información clara sobre las gestiones de cobro y sus resultados. </t>
    </r>
  </si>
  <si>
    <t>Lo anterior muestra debilidades en la supervisión del ICBF y de control sobre la ejecución presupuestal de los recursos. 
Como consecuencia, el ICBF se ve obligado a realizar una financiación de la modalidad superior a la establecida en la canasta, lo cual puede generar una gestión ineficiente de los recursos adicionados.</t>
  </si>
  <si>
    <t xml:space="preserve">Adelantar las acciones pertinentes a fin de verificar la gestión eficiente de los recursos adicionados por concepto de reemplazos por incapacidades y/o licencias de maternidad, para lo cual se procederá a solicitar a las entidades administradoras del servicio copia de las gestiones realizadas ante la EPS para la obtención de pagos por incapacidades y/o licencias de maternidad  (recobros),  para así determinar la viabilidad de la solicitud de adición </t>
  </si>
  <si>
    <t xml:space="preserve">Expedir de manera semestral informe sobre las solicitudes de adición presentadas por las Entidades Administradoras del servicio respecto a pagos por reemplazos,  incapacidades y/o licencias de maternidad de madres comunitarias, esto a fin de evidenciar las gestiones realizadas por las Entidades Administradoras ante las EPS para el recobro de estos conceptos, previo a la adición. </t>
  </si>
  <si>
    <t>AR2016-CGR-QUI-112</t>
  </si>
  <si>
    <t>Atención hogares sustitutos discapacidad</t>
  </si>
  <si>
    <r>
      <rPr>
        <b/>
        <sz val="9"/>
        <rFont val="Arial"/>
        <family val="2"/>
      </rPr>
      <t xml:space="preserve">Hallazgo No. 112. Atención hogares sustitutos díscapacidad (A) - Quindío
</t>
    </r>
    <r>
      <rPr>
        <sz val="9"/>
        <rFont val="Arial"/>
        <family val="2"/>
      </rPr>
      <t xml:space="preserve">
Los lineamientos técnicos para la atención de niños, niñas, adolescentes y mayores de 18 años con derechos inobservados, amenazados o vulnerados, con discapacidad, establecen que la capacidad de atención por hogar sustituto es de uno (1) a máximo tres (3) niños, niñas o adolescentes o mayores de 18 años con discapacidad y establece algunos parámetros para determinar la capacidad de atención a niños, niñas o adolescentes por Hogar Sustituto. Así mismo establece que la Entidad Administradora del Servicio, deberá contar con el número de Hogares suficientes para la ubicación de los niños, niñas y adolescentes en cada uno de los cupos que contrata, de acuerdo con el número máximo permitido por hogar según se establece como "capacidad de atención" en un hogar sustituto, promoviendo que el cuidado y la atención prestada en la modalidad sea de calidad y se propicien condiciones adecuadas para el restablecimiento de sus derechos. 
En la verificación del expediente del contrato No.63-143-2016 cuyo objeto fue </t>
    </r>
    <r>
      <rPr>
        <i/>
        <sz val="9"/>
        <rFont val="Arial"/>
        <family val="2"/>
      </rPr>
      <t>"Brindar atención especializada a los niños, las niñas y los adolescentes que tienen un proceso administrativo de restablecimiento de derechos abierto a su favor, en la modalidad Hogar Sustituto ONG- Vulneración, ONG — Discapacidad de acuerdo con los lineamientos vigentes'</t>
    </r>
    <r>
      <rPr>
        <sz val="9"/>
        <rFont val="Arial"/>
        <family val="2"/>
      </rPr>
      <t>, se evidenció que el supervisor del contrato realizó requerimientos al contratista por encontrar en las visitas de supervisión hogares sustitutos con 4 o 5 usuarios, sobrecupo que afecta la calidad de la atención. Situación que aún se presenta en mayo de 2016, según se verificó en visita a la sede de la entidad administradora del servicio, en la cual en la base de datos suministrada se observa 7 madres sustitutas que tienen bajo su cuidado 4 y 5 beneficiarios.</t>
    </r>
  </si>
  <si>
    <t>La situación se presenta por la inobservancia de los lineamientos por parte del contratista en cuanto al número de hogares suficientes y capacidad de los mismos, lo que genera riesgos en la prestación de un servicio cualificado a los usuarios que contribuya al restablecimiento de derechos.</t>
  </si>
  <si>
    <t xml:space="preserve">Continuar con la apertura de hogares sustitutos de acuerdo a la necesidad de la poblacion. 
</t>
  </si>
  <si>
    <t xml:space="preserve">Informe trimestral  por parte de las coordinadoras de los Centros Zonales  de las aperturas de los Hogares Sustitutos de acuerdo a lo establecido en el lineamiento tecnico. </t>
  </si>
  <si>
    <t>Realizar estudio de caso con defensores de familia para la ubicación de los NNA que se encuentran en Hogares sustitutos de 4 a 5 beneficiarios y que dada su condición de permanencia en el hogar y discapcidad requieren una toma de decisiones partiendo del interes superior del NNA</t>
  </si>
  <si>
    <t>Realizar estudios de caso por parte de los defensores de familia en los 7 hogares sustitutos para la realización de análisis y toma de decisiones frente a la reubicación de los 4 a 5 beneficiarios en otros Hogares sustitutos.</t>
  </si>
  <si>
    <t>Acta de estudio de caso</t>
  </si>
  <si>
    <t>AR2016-CGR-QUI-113</t>
  </si>
  <si>
    <r>
      <rPr>
        <b/>
        <sz val="9"/>
        <rFont val="Arial"/>
        <family val="2"/>
      </rPr>
      <t xml:space="preserve">Hallazgo No. 113. Ejercicio de Derechos Personas con Discapacidad (A) - Quindío
</t>
    </r>
    <r>
      <rPr>
        <sz val="9"/>
        <rFont val="Arial"/>
        <family val="2"/>
      </rPr>
      <t xml:space="preserve">
...La auditoría estableció que durante la vigencia 2016 no se realizaron inversiones dirigidas a mejorar las condiciones de infraestructura de las instalaciones de la Regional y sus centros zonales, para facilitar el acceso de personas en condición de discapacidad, pese a que la infraestructura actual presenta deficiencias al respecto. En recorrido realizado por el ingeniero civil de la CGR, a la sede regional, se confirmaron las inconsistencias comunicadas por la organización de la sociedad civil, de acuerdo con la vista realizada el 3 de mayo de 2017 de la que se levantó acta de visita especial No. 04 y se evidenció: 
1. La no existencia de al menos un parqueadero exclusivo para visitantes en condición de discapacidad debidamente demarcado y adecuado para este tipo de personas. 
2. Los parqueaderos existentes no cuentan con rampas, ascensores o plataformas levadizas para uso de personas en condición de discapacidad. 
3. No se evidencia señales visuales auditivas o sensorias que permitan la identificación de los accesos para personas discapacitadas. 
4. El acceso a la recepción presenta un pequeño desnivel que dificulta el paso a personas en sillas de ruedas. 
5. Se observó que el segundo piso de la sede del bloque administrativo y dirección del ICBF Regional Quíndío donde está ubicado el auditorio no cuenta con un cuarto sanitario para uso de personas en condición de discapacidad. 
6. El primer piso del bloque administrativo no tiene acceso para discapacitados, igualmente carece de baño adaptado para las personas discapacitadas. 
7. En el bloque de los centros zonales Armenia norte y armenia sur cuenta con baño para este tipo de personal, sin embargo está siendo utilizado como batería sanitaria para funcionarias. 
8. Los baños del segundo y tercer piso dedicados a las personas en condición de discapacidad, presentan dificultad en el acceso debido a la inadecuada ubicación de neveras; así mismo el baño del tercer piso para dichas personas se encuentra inhabilitado por que está siendo utilizado como bodega. 
9. Como observación general en contra de las medidas que mitigan riesgos de salud todas las naves de las puertas de baños para discapacitados abren hacia dentro y no hacia afuera como lo indica la medida</t>
    </r>
  </si>
  <si>
    <t>Adecuar la infraestructuta Regional y capacitar al personal de vigilancia para mejorar y facilitar el acceso de las personas en situación de discapacidad.</t>
  </si>
  <si>
    <t>Realizar las obras y actividades necesarias para garantizar el acceso a personas con discapacidad a los espacios de atenciòn al publico en el 1 y 2 piso de la Sede Regional.</t>
  </si>
  <si>
    <t>Informe de avance de obras</t>
  </si>
  <si>
    <t>Gestionar la asignación de recursos ante la la Sede de Dirección General para la vigencia 2018, con el fin de realizar las adecuaciones necesarias para facilitar el acceso de las personas en condición de discapacidad.</t>
  </si>
  <si>
    <t>Elaborar justificación de las adecuaciones y el presupuesto necesarios para facilitar el acceso de las personas en condición de discapacidad y remitir al Grupo de Infraestructura - banco de proyectos de infraestructura para su riorizaciòn en vigencias futuras</t>
  </si>
  <si>
    <t>Oficio dirigido al Director Administrativo</t>
  </si>
  <si>
    <r>
      <rPr>
        <b/>
        <sz val="9"/>
        <rFont val="Arial"/>
        <family val="2"/>
      </rPr>
      <t xml:space="preserve">Hallazgo No. 132. Registros Contables (A) - Quindío
</t>
    </r>
    <r>
      <rPr>
        <sz val="9"/>
        <rFont val="Arial"/>
        <family val="2"/>
      </rPr>
      <t xml:space="preserve">
En la cuenta 550705 — Generales se registró erróneamente la obligación presupuestal No. 448116 del 10 de noviembre de 2016 por $27.424.895 correspondiente al pago de la factura 0355 en la ejecución del proyecto 0-320- 1504-7-0-102 — Apoyo y Fortalecimiento a la Família, por cuanto dicha erogación corresponde a gastos de inversión ordinaria, lo que genera diferencias con la cuenta 550706 — Asignación de Bienes y Servicios en ese valor. Situación que se presenta por inconsistencias en los registros de la Regional por deficiencias en el control de las operaciones.</t>
    </r>
  </si>
  <si>
    <t>Estas situaciones afectan las características de confiabilidad, razonabilidad, relevancia y comprensibilidad, restando confiabilidad a los registros de las operaciones financieras.</t>
  </si>
  <si>
    <t xml:space="preserve">Revisar de manera constante las cuentas que involucran los diferentes pasos que se realizan en el área financiera 
</t>
  </si>
  <si>
    <t>Revisión continua por parte de la Contadora de la Regional las obligaciones presupuestales y Movimientos contables que se realicen en el mes con el fin de detectar errores de contabilización.</t>
  </si>
  <si>
    <t>Certificación y Saldos y Movimientos de la PCI.</t>
  </si>
  <si>
    <t>28/02/2018</t>
  </si>
  <si>
    <t>AR2016-CGR-QUI-134</t>
  </si>
  <si>
    <r>
      <rPr>
        <b/>
        <sz val="9"/>
        <rFont val="Arial"/>
        <family val="2"/>
      </rPr>
      <t xml:space="preserve">Hallazgo No. 134. Información de los Procesos Judiciales en Sistema EKOGUI, ISOLUCIÓN Y SIRECI-F9 (A)   - Quindío
</t>
    </r>
    <r>
      <rPr>
        <sz val="9"/>
        <rFont val="Arial"/>
        <family val="2"/>
      </rPr>
      <t xml:space="preserve">
Se verificó según consta en acta de visita No.02 del 28 de abril de 2016, que en la Regional Quindío — ICBF no se realiza la actualización y registro de la información en los aplicativos !solución y EKOGUI, del estado de los procesos judiciales en contra de la entidad, que permita un adecuado seguimiento y de la defensa judicial de Demandas. Debilidades de control, que no permiten un adecuado registro y seguimiento en los aplicativos 'solución y EKOGUI de la información del estado de los procesos de las demandas instauradas contra la Entidad.</t>
    </r>
  </si>
  <si>
    <t>Incumplimiento en las labores de actualización y registro de la información en los aplicativos, del estado de los procesos judiciales en contra de la entidad, lo cual genera riesgo en la calidad de la información que permita una adecuada defensa judicial.</t>
  </si>
  <si>
    <t>Revisar permanentemente la asignación de procesos judiciales en el aplicativo E-kogui por parte de la Oficina Asesora Jurídica</t>
  </si>
  <si>
    <t>Verificar el registro de cada uno de los procesos judiciales en el aplicativo E-Kogui, para garantizar la actualización de la totalidad de los mismos</t>
  </si>
  <si>
    <t>Certificado de actualización del aplicativo EKOGUI suscrito por el abogado de Representación Judicial</t>
  </si>
  <si>
    <t>155</t>
  </si>
  <si>
    <t>AR2016-CGR-QUI-118</t>
  </si>
  <si>
    <r>
      <rPr>
        <b/>
        <sz val="9"/>
        <rFont val="Arial"/>
        <family val="2"/>
      </rPr>
      <t xml:space="preserve">Hallazgo No. 118. Construcciones en Curso (A) - Quindío
</t>
    </r>
    <r>
      <rPr>
        <sz val="9"/>
        <rFont val="Arial"/>
        <family val="2"/>
      </rPr>
      <t xml:space="preserve">
... La Regional Quindío del ICBF reporta a diciembre 31 de 2016 en la cuenta 161501 Construcciones en curso - Edificaciones valor de $7,524,746 que viene de la vigencia anterior y fue legalizado en noviembre de 2016, cifra que debe ser reclasificado al activo correspondiente.</t>
    </r>
  </si>
  <si>
    <t>Corresponde a cuatros diagnósticos de hogares infantiles de la Regional Quindío, los cuales ya están aceptados y la Dirección Administrativa se encuentra revisando la documentación requerida para la legalización de los mismos.</t>
  </si>
  <si>
    <t>Realizar los registros contables una vez la Dirección Administrativa remita los soportes correspondientes.</t>
  </si>
  <si>
    <t>Realizar la conciliación entre el almacén y contabilidad para establecer las diferencias  y realizar los ajustes correspondientes en caso de detectarse alguna</t>
  </si>
  <si>
    <t>Conciliación interáreas</t>
  </si>
  <si>
    <t>3</t>
  </si>
  <si>
    <t>23/12/2017</t>
  </si>
  <si>
    <t>AR-2016-SUC-015</t>
  </si>
  <si>
    <t>SUCRE</t>
  </si>
  <si>
    <t>Condenas en contra de la Entidad.</t>
  </si>
  <si>
    <r>
      <t xml:space="preserve">Hallazgo No. 15. Comunicación a la DIAN de las condenas en contra de la Entidad. (A)
</t>
    </r>
    <r>
      <rPr>
        <sz val="9"/>
        <rFont val="Arial"/>
        <family val="2"/>
      </rPr>
      <t xml:space="preserve">Se pudo verificar que el ICBF no ha comunicado a la Dirección de Impuestos y Aduanas Nacionales de Sincelejo la sentencia condenatoria en su contra proferida dentro del Proceso Civil 0708319000120100000704, por la suma de $4.725.240,19, fallo que fue proferido en segunda instancia por Tribunal Contencioso Administrativo de Antioquia y se encuentra ejecutoriado desde el 09 de octubre de 2015, fecha en la que estaba vigente la norma citada. Cabe aclarar que a la fecha de revisión del expediente no se ha hecho efectiva la cancelación del valor ordenado por el alto tribunal al demandado, no obstante el Instituto Colombiano de Bienestar Familiar ICBF profirió la Resolución No. 3098 de fecha 9 de mayo de 2017, mediante la cual se reconoce y ordena el pago de esta sentencia judicial. </t>
    </r>
  </si>
  <si>
    <t>Esto se presentó debido a que el área jurídica obvió este procedimiento por fallas en el sistema de Control interno, lo cual representa un riesgo para el patrimonio del Estado, porque se pierde la oportunidad efectiva de recuperar la cartera mediante el mecanismo de compensación en caso de resultar obligación por pagar en favor del Tesoro Público Nacional.</t>
  </si>
  <si>
    <t>Identificar de manera oportuna los procesos que se encuentren en segunda instancia, con el fin de reportarlos a la sede nacional y se aplique lo establecido en el procedimiento P1.GJ de 24/07/2017 versión 3 (Procedimiento para el pago de sentencias, laudos arbitrales, conciliaciones y tramite de acciones de repetición).</t>
  </si>
  <si>
    <t xml:space="preserve">Revisar mensualmente en los informes presentados por las apoderadas judiciales, si existe procesos en segunda instancia, con el fin de informar  oportunamente a la sede nacional, los posibles pagos de sentencia judicial en contra del ICBF.  </t>
  </si>
  <si>
    <t>Informe F9</t>
  </si>
  <si>
    <t>AR-2016-SUC-067
AR-2016-SUC-068
AR-2016-SUC-069
AR-2016-SUC-139
AR-2016-SUC-140</t>
  </si>
  <si>
    <t>67
68
69
139
140</t>
  </si>
  <si>
    <t>Hallazgo No. 67. Registros en el SISBEN Contrato 70-0144 —2016 San Juan de Betulia
Hallazgo No. 68. Registros en el SISBEN Contrato de Aporte 70-0112-2016 Los Palmitos (A-D-F)
Hallazgo No. 69. Registros en el SISBEN Contrato de Aporte No. 70-0361-2016 (A-D-F)
Hallazgo No. 139. Registros en el SISBEN Contrato 70-0351- 2016 municipio de La Unión (A-D-F)
Hallazgo No. 140. Registros en el SISBEN Contrato 70-0292-2016- municipio de Ovejas (A-D-F)</t>
  </si>
  <si>
    <t>Lo anterior, obedece a falencias en el proceso de preinscripción de beneficiarios adelantado en la fase de alistamiento y deficiencias en las labores de seguimiento y control por parte de la administración y de la supervisión, que se requerían para garantizar el uso adecuado y eficiente de los recursos que  financiaron el contrato, ocasionando que dichos recursos no beneficiaran a la población hacia la cual estaban destinados y por ende se generara:
H67: un detrimento patrimonial en cuantía de $17.634.122. Hallazgo con alcance fiscal y presunta connotación disciplinaria.
H68: detrimento patrimonial en cuantía de $17.726,682. Hallazgo con alcance fiscal y presunta connotación disciplinaria.
H69: detrimento patrimonial en cuantía de $24.878.707,2. Hallazgo con alcance fiscal y presunta connotación disciplinaria.
H139: detrimento patrimonial en cuantía de $17.367.727. Hallazgo con alcance fiscal y presunta connotación disciplinaria.
H140: detrimento patrimonial en cuantía de $17.770.509.</t>
  </si>
  <si>
    <t xml:space="preserve">
Generar acciones para validación de los criterios de focalización de los beneficiarios activos en los servicios de Primera Infancia." de acuerdo a la validación con la Dirección de Primera Infancia</t>
  </si>
  <si>
    <t xml:space="preserve">Solicitar a la entidad administradora del servicio, el soporte de identificación de los beneficiarios o niños y niñas encontrados en los hallazgos,  de acuerdo a los criterios de focalización vigente.
 </t>
  </si>
  <si>
    <t>Oficio</t>
  </si>
  <si>
    <t>Realizar informe del resultado del seguimiento y analisis de los niños y niñas presentados en el hallazgo.</t>
  </si>
  <si>
    <t xml:space="preserve">Revisar cuatrimestralmente  resultados de cruces de información de las bases de datos,  de acuerdo al procedimiento establecidos. </t>
  </si>
  <si>
    <t>Notificar los resultados a los operadores para la validación del cumplimiento de los criterios de entrada y dar los lineamientos frente a las acciones a seguir.</t>
  </si>
  <si>
    <t>Realizar reunión con las Entidades Administradoras del Servicio por Centro Zonal para analizar la continuidad en la prestación del servicio de aquellos beneficiarios identificados en las alertas enviadas a los operadores.</t>
  </si>
  <si>
    <t xml:space="preserve">AR-2016-SUC-070
AR-2016-SUC-071
AR-2016-SUC-072
AR-2016-SUC-073
AR-2016-SUC-074
AR-2016-SUC-075
AR-2016-SUC-076
AR-2016-SUC-077
AR-2016-SUC-078
AR-2016-SUC-079
AR-2016-SUC-080
AR-2016-SUC-081
AR-2016-SUC-082
AR-2016-SUC-083
AR-2016-SUC-084
AR-2016-SUC-085
AR-2016-SUC-086
AR-2016-SUC-087
AR-2016-SUC-088
AR-2016-SUC-089
AR-2016-SUC-141
AR-2016-SUC-142
</t>
  </si>
  <si>
    <t>70
71
72
73
74
75
76
77
78
79
80
81
82
83
84
85
86
87
88
89
141
142</t>
  </si>
  <si>
    <t>Hallazgo No. 70. Usuarios en el SIMAT- Contrato de Aporte No. 70-0361-2016 (A-D-F)
Hallazgo No. 71. Usuarios en el SIMAT- Contrato de Aporte No. 70-0259-2016 (A-D-F)
Hallazgo No. 72. Usuarios en el SIMAT- Contrato de Aporte No. 70-0307-2016 (A-D-F)
Hallazgo No. 73. Usuarios en el SIMAT y Condiciones de Modificación Contrato de Aporte No. 70-0365-2016 (A-D-F)
Hallazgo No. 74. Usuarios en el SIMAT — Contrato de Aporte 70-0112-2016 Los Palmitos (A-D-F)
Hallazgo No. 75. Usuarios en el SIMAT- Contrato 70-0114-2016 Sampúes (A-D-F).
Hallazgo No. 76. Usuarios en el SIMAT- Contrato 70-0122-2016 — Sincelejo (A-D-F).
Hallazgo No. 77. Usuarios en el SIMAT- Contrato 70-0144 —2016 San Juan de Betulia. (A-D-F).
Hallazgo No. 78. Usuarios en el SIMAT - Contrato 70-169 —2016 Sampués. (A-D-F)
Hallazgo No. 79. Usuarios en el SIMAT - Contrato 70-257-2016 Sincelejo Sucre. (A-D-F)
Hallazgo No. 80. Usuarios en el SIMAT - Contrato 70-270-2016 Sincelejo Sucre. (A-D-F).
Hallazgo No. 81. Registro en SIMAT- Contrato de Aporte No. 70-0152-2016 (A-D-F).
Hallazgo No. 82. Registro en SIMAT- Contrato de Aportes No. 70-0283-2016 (A-D-F)
Hallazgo No. 83. Registro en SIMAT- Contrato de Aportes No. 70-0306-2016 (A-D-F)
Hallazgo No. 84. Registro en SIMAT- Contrato de Aportes No. 70-0353-2016 (A-D-F)
Hallazgo No. 85. Registro en SIMAT- Contrato de Aportes No. 70-0499-2016 (A-D-F)
Hallazgo No. 86. Usuarios en el SIMAT- Contrato de Aporte No. 70-0260-2016 (A-D-F)
Hallazgo No. 87. Usuarios en el SIMAT- Contrato de Aporte No. 70-0266-2016 (A-D-F)
Hallazgo No. 88. Usuarios en el SIMAT- Contrato de Aporte No. 70-0486-2016 (A-D-F)
Hallazgo No. 89. Usuarios en el SIMAT- Contrato de Aporte No. 70-0293-2016 (A-D-F)
Hallazgo No. 141. Usuarios en el SIMAT - Contrato 70-351 —2016 Municipio de La Unión (A-D-F)
Hallazgo No. 142. Usuarios en el SIMAT - Contrato 70-292 —2016 municipio de Ovejas (A-D-F)</t>
  </si>
  <si>
    <t>Lo anterior, obedece a falencias en el proceso de preinscripción de beneficiarios adelantado en la fase de alistamiento y deficiencias en las labores de seguimiento y control que se requerían por parte de la administración y de la supervisión, para garantizar el uso adecuado y eficiente de los recursos que financiaron el contrato, ocasionando que dichos recursos no beneficiaran a la población hacia la cual
estaban destinados y por ende se generara: 
H70: un detrimento patrimonial en cuantía de $ 7,898.002,20. Hallazgo con alcance fiscal y presunta connotación
disciplinaria.
H71: se generará detrimento patrimonial en cuantía de $25.800.140,91. Hallazgo con alcance fiscal y presunta connotación disciplinaria.
H72: detrimento patrimonial al patrimonio público en cuantía de $22.552.017,84. Hallazgo con alcance fiscal y presunta connotación disciplinaria.
H73: detrimento patrimonial en cuantía de $64.587.302,50. Hallazgo con alcance fiscal y presunta connotación disciplinaria.
H74: detrimento patrimonial en cuantía de $4.692.357. Hallazgo con alcance fiscal y presunta connotación disciplinaria.
H75: detrimento patrimonial en cuantía de $10.427.440. Hallazgo con alcance fiscal y presunta connotación disciplinaria.
H76: detrimento patrimonial en cuantía de $4.692.352. Hallazgo con alcance fiscal y presunta connotación disciplinaria.
H77: detrimento patrimonial en cuantía de $18.477.073. Hallazgo con alcance fiscal y presunta connotación disciplinaria.
H78: detrimento patrimonial en cuantía de $11.470.180. Hallazgo con alcance fiscal y presunta connotación disciplinaria.
H79: detrimento patrimonial en cuantía de $1.561.144. Hallazgo con alcance fiscal y presunta connotación disciplinaria.
H80: detrimento patrimonial en cuantía de $79.325.630. Hallazgo con alcance fiscal y presunta connotación disciplinaria.
H81: detrimento fiscal a los recursos del ICBF por $9.674.305, no lográndose el beneficio para la comunidad más pobre e incumpliéndose los fines del Estado. Hallazgo con alcance fiscal y presunta connotación disciplinaria.
H82: detrimento fiscal a los recursos del ICBF por $13.191.400, no lográndose el beneficio para la comunidad más pobre e incumpliéndose los fines del Estado. Hallazgo con alcance fiscal y presunta connotación disciplinaria.
H83: detrimento fiscal a los recursos del ICBF por $15.631.463, no lográndose el beneficio para la comunidad más pobre e incumpliéndose los fines del Estado. Hallazgo con alcance fiscal y presunta connotación disciplinaria.
H84: detrimento fiscal a los recursos del ICBF por $23.261.046, no lográndose el beneficio para la comunidad más pobre e incumpliéndose los fines del Estado. Hallazgo con alcance fiscal y presunta connotación disciplinaria.
H85: detrimento fiscal a los recursos del ICBF por $1.096.068, no lográndose el beneficio para la comunidad más pobre e incumpliéndose los fines del Estado. Hallazgo a con alcance fiscal y presunta connotación disciplinaria.
H86: detrimento patrimonial en cuantía de $7.239.815. Hallazgo con alcance fiscal y presunta connotación disciplinaria.
H87: detrimento patrimonial en cuantía de $7.923.660. Hallazgo con alcance fiscal y presunta connotación disciplinaria.
H88: detrimento patrimonial en cuantía de $12.037.410. Hallazgo con alcance fiscal y presunta connotación disciplinaria.
H89: detrimento patrimonial en cuantía de $39.138.439. Hallazgo con alcance fiscal y presunta connotación disciplinaria.
H141: detrimento patrimonial en cuantía de $46.346.462. Hallazgo con alcance fiscal y presunta connotación disciplinaria.
H142: detrimento patrimonial en cuantía de $21.719.511. Hallazgo con alcance fiscal y presunta connotación disciplinaria.</t>
  </si>
  <si>
    <t>Generar acciones encaminadas a identificar los niños y niñas presentados en el hallazgo y analizar la situación de cada uno, de acuerdo a la atención presentada.</t>
  </si>
  <si>
    <t>Solicitar a la Secretaria Departamental y municipal de Educación, validación de atención (matricula activa) de los niños y niñas identificados en el hallazgo.</t>
  </si>
  <si>
    <t>Solicitar a entidades administradoras de servicio los documentos soportes de prestación de servicio de los niños identificados en el hallazgo con la base de datos del SIMAT.</t>
  </si>
  <si>
    <t>Identificar de manera oportuna los niños y niñas menores de 5 años y 11 meses que están siendo atendidos por el MEN y el ICBF en aras de garantizar el uso adecuado y eficiente de los recursos.</t>
  </si>
  <si>
    <t>Revisar trimestralmente los resultados de  cruces de información entre la matricula oficial SIMAT certificada por el MEN y beneficiarios atendidos en primera infancia en el CUENTAME, enviado por la Sede Nacional</t>
  </si>
  <si>
    <t>Notificar los resultados a los operadores para los respectivos ajustes y revisión de pagos</t>
  </si>
  <si>
    <t>AR-2016-SUC-090</t>
  </si>
  <si>
    <r>
      <t xml:space="preserve">Hallazgo No. 90. Complemento nutricional (A-D-F)
</t>
    </r>
    <r>
      <rPr>
        <sz val="9"/>
        <rFont val="Arial"/>
        <family val="2"/>
      </rPr>
      <t>Contrato de Aportes No. 70-0121-2016 suscrito por el ICBF- Regional Sucre y la Asociación identificada con NIT 823.004.XXX, de fecha 1 de febrero de 2016, por valor total de $168.421.896...De los recursos ejecutados y pagados, incluidos en el presupuesto de ejecución, tenemos dentro del componente Alimentación el rubro de Complemento Nutricional, el cual se ejecutó así: Tabla No. 105. Ejecución Presupuestal. En las facturas descritas, emitidas por el proveedor, nutricionales que fueron adquiridos son los siguientes: Tabla No. 106. Facturación Mensual...Contrato de Aportes No. 70-0352-2016 suscrito por el ICBF- Regional Sucre y la Asociación identificad con el NIT 823.004.xxx, de fecha 30 de mayo de 2016, por valor total de $205.017.235...Los recursos dentro del componente Alimentación el rubro de Complemento Nutricional, se ejecutaron así: Tabla no. 107. Ejecución de Recursos. En las facturas descritas arriba, emitidas por el proveedor, los complementos nutricionales que se adquirieron fueron los siguientes: Tabla No. 108. Facturación Mensual. De conformidad con cotizaciones efectuadas en diferentes establecimientos comerciales de abarrotes del Mercado Público del municipio de Sincelejo, en las mismas</t>
    </r>
    <r>
      <rPr>
        <sz val="9"/>
        <color indexed="10"/>
        <rFont val="Arial"/>
        <family val="2"/>
      </rPr>
      <t xml:space="preserve"> condiciones de tiempo, modo</t>
    </r>
    <r>
      <rPr>
        <sz val="9"/>
        <rFont val="Arial"/>
        <family val="2"/>
      </rPr>
      <t xml:space="preserve"> y lugar, se determinó diferencia de precios en estos complementos por $23.052.364, lo que representa un faltante de esos recursos a cargo del contratista.</t>
    </r>
  </si>
  <si>
    <t>Lo anteriormente expuesto se presentó debido a deficiencias en la labor de seguimiento y control por parte de la Administración y de la supervisión del
Contrato, lo que incide en forma directa en la  población beneficiaria, (niños, mujeres gestantes y lactantes) restándole recursos que pueden ser reinvertidos en la mejora de la calidad de la prestación del servicio, trayendo como consecuencia un detrimento fiscal a los recursos del ICBF por $43.084.805, no lográndose el beneficio para la comunidad más pobre e incumpliéndose los fines del Estado. Hallazgo con alcance fiscal y presunta connotación disciplinaria.</t>
  </si>
  <si>
    <t>Generar acciones tendientes a definir los conceptos contemplados en el valor del paquete alimentario estabelciido para la modalidad Desarrollo Infantil en Medio  Familiar</t>
  </si>
  <si>
    <t xml:space="preserve">
Verificar mediante la legalización de cuentas el cumplimiento de lo estabelcido en la actualización del manual operativo y la canasta , relacionado el valor y conceptos del paquete alimentario para la modalidad DIMF</t>
  </si>
  <si>
    <t xml:space="preserve">
Acta  de revisión
</t>
  </si>
  <si>
    <t>AR-2016-SUC-091</t>
  </si>
  <si>
    <r>
      <t xml:space="preserve">Hallazgo No. 91. Niños Beneficiarios Inexistentes (A-IP)
</t>
    </r>
    <r>
      <rPr>
        <sz val="9"/>
        <rFont val="Arial"/>
        <family val="2"/>
      </rPr>
      <t>Sin embargo, en los Contratos de Aportes Nos. 70-0112-2016, 70-0114-2016, 70-0121-2016, 70-0122-2016, 70-0128-2016, 70-0130-2016, 70-0131-2016, 70-0135-2016, 70-0144-2016, 70-0149-2016, 70-0152-2016, 70-01602016, 70-0169-2016, 70-0231-2016, 70-0251-2016, 70-0252-2016, 70-0257-2016, 70-0258-2016, 70-0259-2016, 70-0260-2016, 70-0263-2016, 70-0266-2016, 70-0270-2016, 70-0272-2016 , 70-0276-2016, 70-0283-2016, 70-0284-2016, 70-0292-2016, 70-0293-2016, 70-0300-2016, 70-306-2016-70-0307-2016, 70-0308-2016, 70-0317-2016, 70-0321-2016, 70-0329-2016, 70-0332-2016, 70-0336-2016, 70-0344-2016, 70-0351-2016, 70-0352-2016, 70-0353-2016, 70-0361-2016. 70-0365-2016, 70-0373-2016, 70-0486-2016, 70-0489-2016, 70-0499-2016 cuyos objetos están orientados a brindar atención a los niños en la primera infancia, madres gestantes y lactantes, suscritos durante la vigencia del 2016. se pudo determinar que en dichos contratos se cancelaron cupos a las Entidades Administradoras del Servicio por 6.678 niños presuntamente inexistentes. Lo anterior, se pudo establecer con base en el cruce de información efectuado entre la base de datos del aplicativo CUÉNTAME del ICBF donde se encuentran todos los beneficiarios atendidos por las distintas Entidades Administradoras del Servicio y la información reportada por la Registraduría Nacional del Estado Civil, la cual reportó que los números de identificación de los citados niños no existen para ningún tipo de documento.</t>
    </r>
  </si>
  <si>
    <t xml:space="preserve">Esta situación se ocasiona por la inobservancia por parte de las Entidades Administradoras del Servicio, de los lineamientos técnicos administrativos y parámetros definidos por el ICBF para la priorización de los beneficiarios del programa, falencias en el proceso de preinscripción de beneficiarios y deficiencias en las labores de seguimiento y control en las áreas de jurídica, técnica y de supervisión, para garantizar la real existencia de los niños beneficiarios de los programas y el uso adecuado y eficiente de los recursos públicos, Lo anterior podría generar un presunto detrimento al patrimonio del estado en cuantía indeterminada correspondiente a los pagos efectuados por concepto de los niños inexistentes atendidos dentro de los citados contratos de aporte. Hallazgo administrativo, sobre el cual se solicitará el inicio de una Indagación
Preliminar. </t>
  </si>
  <si>
    <t>Generar acciones encaminadas a identificar los niños y niñas presentados en el hallazgo y validar con RNEC</t>
  </si>
  <si>
    <t>Revisar los resultados de  cruces de información entre CUENTAME y RNEC de los niños y niñas del hallazgo, enviado por la Sede Nacional.</t>
  </si>
  <si>
    <t>Identificar de manera oportuna los niños y niñas menores de 5 años y 11 meses que están siendo atendidos que no cruzan con RNEC</t>
  </si>
  <si>
    <t>Revisar cuatrimestralmente  los resultados producto del  cruce de bases de datos, bajo los requisitos establecidos en la modalidad de atención.</t>
  </si>
  <si>
    <t>Notificar los resultados a los operadores para la validación del cumplimiento de los requisitos de la modalidad y dar los lineamientos frente a las acciones a seguir.</t>
  </si>
  <si>
    <t>Determinar la continuidad de los beneficiarios de acuerdo a lo establecido en los lineamientos  técnicos administrativos y parámetros definidos por el ICBF.</t>
  </si>
  <si>
    <t>AR-2016-SUC-092</t>
  </si>
  <si>
    <r>
      <t xml:space="preserve">Hallazgo No. 92. Contrato de Obra Pública No. 70-0442-2016 (A-D)
</t>
    </r>
    <r>
      <rPr>
        <sz val="9"/>
        <rFont val="Arial"/>
        <family val="2"/>
      </rPr>
      <t>En el Contrato de Obra Pública No. 70-0442-2016, celebrado bajo la modalidad de selección abreviada de menor cuantía, por $138.589.760, cuyo objeto es "Contratar, las obras de adecuación y mantenimiento correctivo de los inmuebles donde funcionan las sedes administrativas de la Regional sucre del Instituto colombiano de Bienestar Familiar ICBF", se evidenció que las propuestas presentadas dentro del proceso de selección estuvieron significativamente por debajo del presupuesto oficial dispuesto para la celebración del contrato, lo que indica que la entidad no realizó adecuadamente los análisis previos y los estudios de mercado, para determinar claramente su necesidad y establecer los ítems, cantidades y precio estimado de las obras que pretendía contratar. No obstante lo anterior, el contrato fue suscrito por el valor del presupuesto oficial determinado en los estudios previos y pliegos definitivos de condiciones, el cual excede en más del 100% la oferta económica del oferente seleccionado, documento que integra el contrato conforme a lo dispuesto en su cláusula vigésima novena. En la cláusula quinta, parágrafo primero, se condicionó que el valor del contrato sería hasta por el valor del presupuesto oficial de la contratación, el cual se ejecutaría como una bolsa de recursos de acuerdo con las necesidades de la entidad y a los bienes y servicios efectivamente ejecutados. En efecto, según acta final de obras del 9 de diciembre de 2016, se recibieron obras en cuantía de $138.589.760, suma concordante con el presupuesto oficial con las que se adelantó el proceso de selección; sin embargo, en dicha acta, se recibieron obras que sólo corresponden a algunos de los ítems contenidos en el presupuesto oficial y la propuesta económica del contratista, en tanto que la mayoría de los ítems contemplados en éstos no fueron desarrollados en la ejecución del contrato. Así mismo, se evidenció el recibo de "ítems no previstos" en cuantía de $42.927.133,65, dentro de los cuales se observan ítems evidentemente previsibles, que pudieron haberse considerado en los estudios previos y pliegos de condiciones e incorporarse al presupuesto oficial, pero que cuya justificación de necesidad y actividades de definición del precio se dejaron bajo la responsabilidad del contratista y posterior validación del interventor, de acuerdo con el procedimiento establecido en la cláusula séptima del contrato.</t>
    </r>
  </si>
  <si>
    <t>La situación evidenciada obedece a una posible improvisación de la actuación administrativa de la entidad en el proceso de contratación, ocasionada por la inobservancia del principio de planeación y genera violación al régimen de contratación estatal, el riesgo de que las obras ejecutadas en virtud del contrato no se adecuen a las necesidades y  prioridades que demanda el interés público, posibles sobrecostos y el consecuente riesgo de lesión al patrimonio público. Hallazgo con presunta connotación disciplinaria.</t>
  </si>
  <si>
    <t>Verificar que para la contratacion de obras civiles, los estudios de mercado se realicen con base a las necesidades reales, prioridades y de acuerdo al presupuesto destinado para la ejecucion de las obras.</t>
  </si>
  <si>
    <t xml:space="preserve">Remitir informe al grupo de infraestructura, con el resultado de las visitas a la sede administrativa de la regional y centro zonal boston, mediante las cuales se determinarán las necesidades reales en lo referente a las mejoras de infraestructura, reparaciones locativas para la vigencia 2018, con presupuesto estimado de precios gobernación, con el fin de ser revisado, retroalimentado y programado para la asignaciòn de recursos de los items priorizados. </t>
  </si>
  <si>
    <t>memorando de remisión con el informe de la  visita con todos los item, dirigido al Director Administrativo (gerente de proceso)</t>
  </si>
  <si>
    <t>AR-2016-SUC-093</t>
  </si>
  <si>
    <r>
      <t xml:space="preserve">Hallazgo No. 93. Publicación Contratos SECOP (A)
</t>
    </r>
    <r>
      <rPr>
        <sz val="9"/>
        <rFont val="Arial"/>
        <family val="2"/>
      </rPr>
      <t>Sucre: La Entidad Estatal está obligada a publicar en el SECOP los Documentos del Proceso y los actos administrativos del Proceso de Contratación, dentro de los tres (3) días siguientes a su expedición...."; sin embargo, la entidad omitió publicar y/o publicó extemporáneamente en el SECOP los documentos y actos administrativos de los contratos que a continuación se relacionan: Tabla No. 113. Publicación de documentos del proceso de contratación.</t>
    </r>
  </si>
  <si>
    <t>Lo anterior debido a la inobservancia u omisión en la aplicación de la norma y deficiencias en los mecanismos de control interno en el área jurídica de la entidad, lo que ocasiona que la ciudadanía y los órganos de control no tengan acceso oportuno a la información contractual de la entidad, no se cumpla cabalmente la función de publicidad del aplicativo, ni se genere valor agregado al control ciudadano.</t>
  </si>
  <si>
    <t xml:space="preserve">Verificar a través de los comites estrategicos regionales, el cumplimiento del termino establecido para la publicación de los contratos en SECOP </t>
  </si>
  <si>
    <t>Realizar seguimiento mensual , a través de los Comites Estratégicos, del cumplimiento de la norma, en cuanto a la publicación en SECOP</t>
  </si>
  <si>
    <t>Actas de Comité</t>
  </si>
  <si>
    <t>Asignar el recurso humano requerido para realizar las publicaciones de manera oportuna, cuando sobrepase el numero de contratos con fecha de suscripción proxima a vencer, dentro de los términos de la norma</t>
  </si>
  <si>
    <t>Correos</t>
  </si>
  <si>
    <t>AR-2016-SUC-137</t>
  </si>
  <si>
    <r>
      <t xml:space="preserve">Hallazgo No. 137. Gestión documental (A-01)
</t>
    </r>
    <r>
      <rPr>
        <sz val="9"/>
        <rFont val="Arial"/>
        <family val="2"/>
      </rPr>
      <t>Sucre: En los memorandos donde se comunica la designación de los supervisores, se establece que para el cumplimiento del encargo de la gestión de supervisión, los supervisores deben "remitir a la Oficina Jurídica todos los documentos que se obtengan durante la ejecución contractual, tales como: original del acta de iniciación, informes periódicos que presente el contratista, documentos y demás actuaciones que den en ejecución del mismo y/o que se requieran para adelantar su liquidación u otros trámites. Así mismo se les hace la siguiente advertencia "Se le recuerda que en su calidad de supervisor está en la obligación de consignar toda la documentación originada en desarrollo de la ejecución de los contratos". Sin embargo, en las carpetas oficiales de los contratos de aporte celebrados por la entidad en la vigencia auditada no reposan la totalidad de los documentos generados en la ejecución contractual, como tampoco poseen el inventario descriptivo de los documentos contenidos en cada carpeta o unidad de almacenamiento. De igual forma se evidenció que en los expedientes que contienen los informes técnicos y financieros de los contratos de aporte, no se encuentra la totalidad de la información que deben rendir los contratistas y que soportan los gastos.</t>
    </r>
  </si>
  <si>
    <t>Lo anterior, obedece a deficiencias en los mecanismos de control interno para la conformación y funcionamiento de los archivos, y a falencias en la gestión de supervisión, lo cual no permite disponer de la documentación organizada en forma oportuna y dificulta su acceso y consulta por parte de la entidad y los organismos de control que lo requieran. Hallazgo que será trasladado al Archivo General de la Nación.</t>
  </si>
  <si>
    <t xml:space="preserve">realizar el archivo de la documentacion generada durante la ejecucion de los contratos en sus expedientes contractuales, para lo cual se realizara un compromiso con los supervisores de los contratos garantizado ellos el envio de la documentacion debidamente organizada  (foliada y rotulada)  </t>
  </si>
  <si>
    <t>Remitir por parte de los centros zonales, a través de memorando al Grupo jurídico, la documentación que se genere de la ejecución del contrato y que debe reposar en las carpetas de los contratos de aporte, de acuerdo a lo establecido en la TRD</t>
  </si>
  <si>
    <t>memorando</t>
  </si>
  <si>
    <t>AR-2016-SUC-138</t>
  </si>
  <si>
    <t>AR-2017</t>
  </si>
  <si>
    <t>En comité estrategico regional, realizar seguimiento al cumplimiento del envio de la documentacion generada durante la ejecución de los contratos</t>
  </si>
  <si>
    <t>acta comité estrategico regional</t>
  </si>
  <si>
    <t>AR-2016-SUC-139</t>
  </si>
  <si>
    <t>AR-2018</t>
  </si>
  <si>
    <t>Proponer la mejora de la lista de chequeo al grupo de Gestión Documental, a fin de coordinar con  la Direccion de Contratacion de la Sede Nacional y definir los tipos documentales que harían parte del expediente.</t>
  </si>
  <si>
    <t>proyecto de lista de chequeo</t>
  </si>
  <si>
    <t xml:space="preserve">AR-2016-OAJ - 1 </t>
  </si>
  <si>
    <t xml:space="preserve">OFICINA ASESORA JURÍDICA </t>
  </si>
  <si>
    <t>Depósitos Judiciales ICBF - Calidad Demandante.</t>
  </si>
  <si>
    <r>
      <t xml:space="preserve">Hallazgo 1 A. Depósitos Judiciales 
</t>
    </r>
    <r>
      <rPr>
        <sz val="9"/>
        <color indexed="8"/>
        <rFont val="Arial"/>
        <family val="2"/>
      </rPr>
      <t>De acuerdo con el análisis de la información suministrada por el Banco Agrario de Colombia, mediante Oficio 000144 de 03-feb-2017, Base Depósitos Judiciales con corte a 31 de diciembre de 2016, en la categoría Instituto Colombiano de Bienestar Familiar NIT 8999992392 - Demandante, existen 14 títulos por $706.029.042, en estado Pendiente de Pago, los cuales no tienen asociado proceso jurídico de acuerdo al reporte SIRECI- FORMATO F9 con corte a 31 de diciembre de 2016, reportado a la CGR el 01 de marzo de 2017 y la base de datos del Sistema Único de Gestión e Información de la Actividad Litigiosa del Estado-EKOGUI suministrada por la entidad mediante Oficio S-2017-076548 del 14 de febrero de 2017.</t>
    </r>
  </si>
  <si>
    <t>Deficiencias de Control Interno al no existir una adecuada conciliación, control, seguimiento y el riesgo de prescripción de los derechos a favor del ICBF.</t>
  </si>
  <si>
    <t>Realizar acciones con el fin de verificar con el Banco Agrario de Colombia, que depósitos Judiciales del ICBF estan pendientes de pago.
(Hallazgos No. 1 y 125)</t>
  </si>
  <si>
    <r>
      <t xml:space="preserve">1. Solicitar al Banco Agrario de Colombia, la base de datos de depositos Judiciales ICBF.
</t>
    </r>
    <r>
      <rPr>
        <sz val="9"/>
        <color indexed="10"/>
        <rFont val="Arial"/>
        <family val="2"/>
      </rPr>
      <t xml:space="preserve">
NOTA: Tarea a desarrollar en conjunto con la Dirección Financiera.</t>
    </r>
  </si>
  <si>
    <t>Oficio de solicitud.</t>
  </si>
  <si>
    <t>2. Revisar la información del Banco Agrario de Colombia y  solicitar la información que se requiera de cada una de las regionales, con el fin de determinar si el proceso se encuentra debidamente registrado en SIRECI y ekogui. Si no esta registrado verificar proceso en el Juzgado.
(Hallazgos 1 y 125)</t>
  </si>
  <si>
    <t>Oficio a Regionales con las  observaciones de la OAJ.</t>
  </si>
  <si>
    <t>3. Elaborar  informe Semestral de Depositos Judiciales.
(Hallazgos 1 y 125)</t>
  </si>
  <si>
    <t>Informes Semestrales</t>
  </si>
  <si>
    <t>AR-2016-OAJ - 2 (A -IP)</t>
  </si>
  <si>
    <r>
      <rPr>
        <b/>
        <sz val="9"/>
        <rFont val="Arial"/>
        <family val="2"/>
      </rPr>
      <t>Hallazgo 2. Pago de Intereses de mora — Sentencias Judiciales. (A-IP)</t>
    </r>
    <r>
      <rPr>
        <sz val="9"/>
        <rFont val="Arial"/>
        <family val="2"/>
      </rPr>
      <t xml:space="preserve">
Durante la vigencia 2016, el ICBF reconoció y pagó sentencias judiciales en las que incurrió en intereses moratorios en el Proceso radicado N°50001333100220090008401 por valor de $52.591.102 y en el Proceso Radicado N° 2000-0016 por valor de $28.190.712</t>
    </r>
  </si>
  <si>
    <t>La situación detectada en el pago de las sentencias citadas, tiene origen en la inobservacia de los criterios normativos vigentes para el pago oportuno de las mismas.</t>
  </si>
  <si>
    <t>Realizar acciones tendientes a identificar las deficiencias administrativas en el trámite de documentación Judicial soporte del pago, por parte de las Direcciones regionales en virtud de la obligación del artículo 2.8.6.4.1. Decreto 1068 de 2015 y artículo 2° de la Resolución 269 de 2015, de remitir la información y documentos en el término de 15 días contados a partir de la ejecutoria para realizar el pago de sentencias, conciliaciones y laudos arbitrales.
(Hallazgos 2, 3, 4, 5, 6, 7, 9, 10, 11, 12, 13 y 14)</t>
  </si>
  <si>
    <t>Verificar el cumplimiento del término, cada vez que la Regional remita información y documentos para el trámite de pago de sentencias, conciliaciones y laudos arbitrales. En el evento de que no se cumpla, se registrará en ISOLUCIÓN dicho incumplimiento, para que cada Regional diligencie lo pertinente.</t>
  </si>
  <si>
    <t>Informe trimestral de Acciones de mejora en Isolucion</t>
  </si>
  <si>
    <t>AR-2016-OAJ - 3 (A-D -IP)</t>
  </si>
  <si>
    <r>
      <t xml:space="preserve">Hallazgo 3. Pago sentencia en contra en proceso radicado 2012-109
(A-D-IP)
</t>
    </r>
    <r>
      <rPr>
        <sz val="9"/>
        <rFont val="Arial"/>
        <family val="2"/>
      </rPr>
      <t>Se encontró que la suma de $ 80.257.132 fallada en contra del ICBF por el Juzgado Tercero Administrativo de Descongestión del Circuito de Medellín y confirmada por el ribunal Administrativo de Antioquía — Sala Primera de Decisión, de 12 de agosto de 2015, Sentencia ejecutoriada el 4 de septiembre de 2015, solo fue cancelada a la Demandante el 22 de julio de 2016, previa emisión de la Resolución 5550 de 14 de junio de 2016, debiendo en consecuencia asumir la Entidad el pago de intereses moratorios por $11.134.079</t>
    </r>
    <r>
      <rPr>
        <b/>
        <sz val="9"/>
        <rFont val="Arial"/>
        <family val="2"/>
      </rPr>
      <t xml:space="preserve">
</t>
    </r>
  </si>
  <si>
    <t>AR-2016-OAJ - 4 (A-D-IP)</t>
  </si>
  <si>
    <r>
      <t xml:space="preserve">Hallazgo 4. Pago sentencia en contra en proceso radicado 2012-521
(A-D- IP)
</t>
    </r>
    <r>
      <rPr>
        <sz val="9"/>
        <rFont val="Arial"/>
        <family val="2"/>
      </rPr>
      <t>Se encontró que la suma de $43.411.911 fallada en contra del ICBF por el Juzgado Catorce Administrativo del Circuito de Medellín y confirmada por el Tribunal Administrativo de Antioquia — Sala Segunda de Decisión de Descongestión, de 05 de agosto de 2015, Sentencia ejecutoriada el 1 de septiembre de 2015, solo fue cancelada a la Demandante el 16 de junio de 2016, previa emisión de la Resolución 5532 de 13 de junio de 2016, debiendo en consecuencia asumir la Entidad el pago de intereses moratorios por $6.458.049</t>
    </r>
  </si>
  <si>
    <t>AR-2016-OAJ - 5 (A-D-IP)</t>
  </si>
  <si>
    <r>
      <t xml:space="preserve">Hallazgo 5. Pago sentencia en contra en proceso radicado 2012-117
(A-D-IP)
</t>
    </r>
    <r>
      <rPr>
        <sz val="9"/>
        <rFont val="Arial"/>
        <family val="2"/>
      </rPr>
      <t>Se encontró que la suma de $ 39.572.917 fallada en contra del ICBF por el Juzgado Segundo Administrativo de Descongestión del Circuito de Medellín y confirmada por el Tribunal Administrativo de Antioquia — Sala Sistema Escrito, de 11 de febrero de 2016, Sentencia ejecutoriada el 26 de abril de 2016, solo fue cancelada a la Heredera de la Demandante el 12 de agosto de 2016, previa emisión de la Resolución 7928 de 9 de agosto de 2016, debiendo en consecuencia asumir la Entidad el pago de intereses moratorios por $3,400.333</t>
    </r>
  </si>
  <si>
    <t>AR-2016-OAJ - 6 (A-D-IP)</t>
  </si>
  <si>
    <r>
      <rPr>
        <b/>
        <sz val="9"/>
        <rFont val="Arial"/>
        <family val="2"/>
      </rPr>
      <t xml:space="preserve">Hallazgo 6. Pago sentencia en contra en proceso radicado 2012 — 208
(A-D-IP)
</t>
    </r>
    <r>
      <rPr>
        <sz val="9"/>
        <rFont val="Arial"/>
        <family val="2"/>
      </rPr>
      <t>Se encontró que la suma de $47.405.231 fallada en contra del ICBF por el Juzgado Tercero Administrativo de Descongestión del Circuito de Medellín el 28 de noviembre de 2013 y confirmada por el Tribunal Administrativo de Antioquía — Sala en Descongestión - Primera de Decisión, el 25 de marzo de 2015, Sentencia ejecutoriada el 24 de abril de 2015, solo fue cancelada al Demandante el 19 de abril de 2016, previa emisión de la Resolución 3058 de 14 del 12 de abril de 2016, debiendo en consecuencia asumir la Entidad el pago de intereses moratorios por $5.403.67</t>
    </r>
  </si>
  <si>
    <t>AR-2016-OAJ - 7 (A-D-IP)</t>
  </si>
  <si>
    <r>
      <t xml:space="preserve">Hallazgo 7. Pago sentencia en contra en proceso radicado 2012 — 617
(A-D-IP)
</t>
    </r>
    <r>
      <rPr>
        <sz val="9"/>
        <rFont val="Arial"/>
        <family val="2"/>
      </rPr>
      <t>Se encontró que la suma de $111.124.526 fallada en contra del ICBF por el Juzgado Sexto Administrativo del Circuito de Medellín el 6 de febrero de 2015 y confirmada por el Tribunal Administrativo de Antioquia — Sala Sistema Escrito, el 11 de marzo de 2016, Sentencia ejecutoriada el 31 de marzo de 2016, solo fue cancelada al Demandante el 13 de septiembre de 2016, previa emisión de la Resolución 8860 de 31 de agosto de 2016, debiendo en consecuencia asumir la Entidad el pago de intereses moratorios por $3.154.17</t>
    </r>
  </si>
  <si>
    <t>AR-2016-OAJ - 9 (A-D-IP)</t>
  </si>
  <si>
    <r>
      <t xml:space="preserve">Hallazgo 9. Pago sentencia en contra en proceso radicado 2012- 163
(A-D-IP)
</t>
    </r>
    <r>
      <rPr>
        <sz val="9"/>
        <rFont val="Arial"/>
        <family val="2"/>
      </rPr>
      <t>Se encontró que la suma de $131.761.548 fallada en contra del ICBF por el Juzgado Catorce Administrativo del Circuito de Medellín el 12 de diciembre de 2014, y confirmada por el Tribunal Administrativo de Antioquía — Sala Primera de Decisión en Descongestión, el 23 de julio de 2015, Sentencia ejecutoriada el 10 de agosto de 2015, solo fue cancelada al Demandante el 11 de octubre de 2016, previa emisión de la Resolución 4649 de 26 de mayo de 2016, debiendo en consecuencia asumir la Entidad el pago de intereses moratorios por $18.245.280</t>
    </r>
    <r>
      <rPr>
        <b/>
        <sz val="9"/>
        <rFont val="Arial"/>
        <family val="2"/>
      </rPr>
      <t xml:space="preserve">
</t>
    </r>
  </si>
  <si>
    <t>Deficiencias de gestión en la documentación judicial soporte del pago</t>
  </si>
  <si>
    <t>AR-2016-OAJ - 10 (A-D-IP)</t>
  </si>
  <si>
    <r>
      <t xml:space="preserve">Hallazgo 10. Pago sentencia en contra en proceso radicado 2012-180
(A-13-IP)
</t>
    </r>
    <r>
      <rPr>
        <sz val="9"/>
        <rFont val="Arial"/>
        <family val="2"/>
      </rPr>
      <t>Se encontró que de $44.309.822, fallada en contra del ICBF por el Juzgado Cuarto Administrativo de Descongestión del Circuito de Medellín el 31 de marzo de 2014, y confirmada por el Tribunal Administrativo de Antioquia — Sala Segunda de Decisión en Descongestión, el 25 de marzo de 2015, Sentencia ejecutoriada el 8 de mayo de 2015, solo fue cancelada al Demandante el 19 de mayo de 2016, previa emisión de la Resolución 4278 de 16 de mayo de 2016, debiendo en consecuencia asumir la Entidad el pago de intereses moratorios por $6.570.814</t>
    </r>
  </si>
  <si>
    <t>Deficiencias de gestión en la documentación udicial soporte del
pago</t>
  </si>
  <si>
    <t>AR-2016-OAJ - 11 (A-D-IP)</t>
  </si>
  <si>
    <r>
      <rPr>
        <b/>
        <sz val="9"/>
        <rFont val="Arial"/>
        <family val="2"/>
      </rPr>
      <t>Hallazgo 11. Pago sentencia en contra en proceso radicado 2012-162
(A-13-IP)</t>
    </r>
    <r>
      <rPr>
        <sz val="9"/>
        <rFont val="Arial"/>
        <family val="2"/>
      </rPr>
      <t xml:space="preserve">
Se encontró que la suma de $39.697.038, fallada en contra del ICBF por el Juzgado Tercero Administrativo de Descongestión del Circuito de Medellín el 30 de abril de 2014, y confirmada por el Tribunal Administrativo de Antioquia — Sala Primera de Descongestión, el 29 de julio de 2015, Sentencia ejecutoriada el 24 de agosto de 2015, solo fue cancelada al Demandante el 13 de octubre de 2016, previa emisión de la Resolución 7592 de 29 de julio de 2016, debiendo en consecuencia asumir la Entidad el pago de intereses moratorios por $5.103.574</t>
    </r>
  </si>
  <si>
    <t>AR-2016-OAJ - 12 (A-D-IP)</t>
  </si>
  <si>
    <r>
      <rPr>
        <b/>
        <sz val="9"/>
        <rFont val="Arial"/>
        <family val="2"/>
      </rPr>
      <t>Pago sentencia en contra en proceso radicado 2012-169
(A-D-IP)</t>
    </r>
    <r>
      <rPr>
        <sz val="9"/>
        <rFont val="Arial"/>
        <family val="2"/>
      </rPr>
      <t xml:space="preserve">
Se encontró que la suma de $ 58.207.512, fallada en contra del ICBF por el Juzgado Segundo Administrativo de Descongestión del Circuito de Medellín el 31 de octubre de 2013, y confirmada por el Tribunal Administrativo de Antioquia — Sala Segunda de Decisión en Descongestión, el 12 de marzo de 2015, Sentencia ejecutoriada el 25 de mayo de 2015, solo fue cancelada al Demandante el 1° de agosto de 2016, previa emisión de la Resolución 2177 de 11 de marzo de 2016, debiendo en consecuencia asumir la Entidad el pago de intereses
moratorios por $7.986.279</t>
    </r>
  </si>
  <si>
    <t>Deficiencias de gestión en la documentación
judicial soporte del pago.</t>
  </si>
  <si>
    <t>AR-2016-OAJ - 13 (A-D-IP)</t>
  </si>
  <si>
    <r>
      <rPr>
        <b/>
        <sz val="9"/>
        <rFont val="Arial"/>
        <family val="2"/>
      </rPr>
      <t xml:space="preserve">Pago Sentencia en Contra en Proceso Radicado 2012-155
(A-D-IP)
</t>
    </r>
    <r>
      <rPr>
        <sz val="9"/>
        <rFont val="Arial"/>
        <family val="2"/>
      </rPr>
      <t xml:space="preserve">
Se encontró que la suma de $ 40.066.038, fallada en contra del ICBF por el Juzgado Tercero Administrativo de Descongestión del Circuito de Medellín el 26 de septiembre de 2013, y confirmada por el Tribunal Administrativo de Antioquía — Sala Primera de Decisión en Descongestión, el 20 de agosto de 2015, Sentencia ejecutoriada el 4 de septiembre de 2015, solo fue cancelada a la Demandante el 11 de octubre de 2016, previa emisión de la Resolución 4874 de 27 de mayo de 2016, debiendo en consecuencia asumir la Entidad el pago de intereses moratorios por $5.087.832</t>
    </r>
  </si>
  <si>
    <t>Deficiencias de gestión en la
documentación judicial soporte del pago.</t>
  </si>
  <si>
    <t>AR-2016-OAJ - 14 (A-D-IP)</t>
  </si>
  <si>
    <r>
      <rPr>
        <b/>
        <sz val="9"/>
        <rFont val="Arial"/>
        <family val="2"/>
      </rPr>
      <t xml:space="preserve">Hallazgo 14. Pago Sentencia en Contra en Proceso Radicado 2012-120
(A-D-IP)
</t>
    </r>
    <r>
      <rPr>
        <sz val="9"/>
        <rFont val="Arial"/>
        <family val="2"/>
      </rPr>
      <t xml:space="preserve">
Se encontró que la suma de $ 44.956.781, fallada en contra del ICBF por el Juzgado Veinte Administrativo del Circuito de Medellín el 31 de mayo de 2013, y confirmada por el Tribunal Administrativo de Antioquia — Sala Segunda de Decisión en Descongestión, el 8 de abril de 2015, Sentencia ejecutoriada el 8 de mayo de 2015, solo fue cancelada a la Demandante el 1n de agosto de 2016, previa emisión de la Resolución 1643 de 26 de febrero de 2016, debiendo en consecuencia asumir la Entidad el pago de intereses moratorios por $7.081.989</t>
    </r>
  </si>
  <si>
    <t xml:space="preserve">AR-2016-OAJ - 15 </t>
  </si>
  <si>
    <r>
      <t xml:space="preserve">Hallazgo 15. Comunicación a la DIAN de las condenas en contra de la
Entidad. (A)
</t>
    </r>
    <r>
      <rPr>
        <sz val="9"/>
        <rFont val="Arial"/>
        <family val="2"/>
      </rPr>
      <t xml:space="preserve">Se pudo verificar que el ICBF no ha comunicado a la Dirección de Impuestos y Aduanas Nacionales de Sincelejo la sentencia condenatoria en su contra proferida dentro del Proceso Civil 0708319000120100000704, por la suma de $4.725.240,19, fallo que fue proferido en segunda instancia por Tribunal Contencioso Administrativo de Antioquia y se encuentra ejecutoriado desde el 09 de octubre de 2015. Cabe aclarar que a la fecha de revisión del expediente no se ha hecho efectiva la cancelación del valor ordenado por el alto tribunal al demandado, no obstante el Instituto Colombiano de Bienestar Familiar ICBF profirió la Resolución No. 3098 de fecha 9 de mayo de 2017, mediante la cual se reconoce y ordena el pago de esta sentencia judiciaL
</t>
    </r>
  </si>
  <si>
    <t>El área jurídica obvió el procedimiento por fallas en el sistema de Control interno, lo cual representa un riesgo para el patrimonio del Estado, porque se pierde la oportunidad efectiva de recuperar la cartera mediante el mecanismo de compensación en caso de resultar obligación por pagar en favor del Tesoro Público Nacional.</t>
  </si>
  <si>
    <t>Generar comunicación a la DIAN</t>
  </si>
  <si>
    <t>OFICIAR A LA DIAN</t>
  </si>
  <si>
    <t xml:space="preserve">AR-2016-OAJ - 125 </t>
  </si>
  <si>
    <t>Depósitos Judiciales ICBF Consignada Calidad Demandado</t>
  </si>
  <si>
    <r>
      <t xml:space="preserve">Hallazgo 125. Depósitos Judiciales ICBF — Consignante - Calidad
Demandado. (A)
</t>
    </r>
    <r>
      <rPr>
        <sz val="9"/>
        <rFont val="Arial"/>
        <family val="2"/>
      </rPr>
      <t>Analizada la información suministrada por el Banco Agrario de Colombia, mediante Oficio 000144 de 03-feb-2017, Base Depósitos Judiciales con corte al 31 de diciembre de 2016, Instituto Colombiano de Bienestar Familiar NIT 8999992392- Calidad Demandado, presenta 5 títulos judiciales por $25.194.709, en estado pendiente De Pago, donde el Consignante es el ICBF, los cuales no tienen asociado proceso jurídico de acuerdo al reporte Sireci- Formato F9 con corte a 31 de diciembre de 2016, reportado a la CGR el 01 de marzo de 2017 y la base de datos del Sistema Único de Gestión e Información de la Actividad Litigiosa del Estado-EKOGUI suministrada por la entidad mediante Oficio S-2017-076548 del 14 de febrero de 2017, subestimando la cuenta 142503 Depósitos Judiciales Entregados en Garantía y la cuenta 320801 Capital Fiscal — Nación</t>
    </r>
  </si>
  <si>
    <t>Deficiencias de Control Interno al no existir una adecuada conciliación, control, seguimiento y el riesgo de prescripción de los derechos a favor del ICBF de acuerdo con lo establecido en el Decreto 272 de 2015 e incumple lo establecido en el Artículo 3 de la Ley 87 de 1993 y la Resolución 357 de 2008 de la CGN.</t>
  </si>
  <si>
    <r>
      <t xml:space="preserve">Hallazgo 125. Depósitos Judiciales ICBF — Consignante - Calidad
Demandado. (A)
</t>
    </r>
    <r>
      <rPr>
        <sz val="9"/>
        <rFont val="Arial"/>
        <family val="2"/>
      </rPr>
      <t>Analizada la información suministrada por el Banco Agrario de Colombia, mediante Oficio 000144 de 03-feb-2017, Base Depósitos Judiciales con corte al 31 de diciembre de 2016, Instituto Colombiano de Bienestar Familiar NIT 8999992392- Calidad Demandado, presenta 5 títulos judiciales por $25.194.709, en estado endiente De Pago, donde el Consignante es el ICBF, los cuales no tienen asociado proceso jurídico de acuerdo al reporte Sireci- Formato F9 con corte a 31 de diciembre de 2016, reportado a la CGR el 01 de marzo de 2017 y la base de datos del Sistema Único de Gestión e Información de la Actividad Litigiosa del Estado-EKOGUI suministrada por la entidad mediante Oficio S-2017-076548 del 14 de febrero de 2017, subestimando la cuenta 142503 Depósitos Judiciales Entregados en Garantía y la cuenta 320801 Capital Fiscal — Nación</t>
    </r>
  </si>
  <si>
    <r>
      <t>3. Elaborar</t>
    </r>
    <r>
      <rPr>
        <b/>
        <sz val="9"/>
        <color indexed="10"/>
        <rFont val="Arial"/>
        <family val="2"/>
      </rPr>
      <t xml:space="preserve"> </t>
    </r>
    <r>
      <rPr>
        <sz val="9"/>
        <rFont val="Arial"/>
        <family val="2"/>
      </rPr>
      <t>informe Semestral de Depositos Judiciales.
(Hallazgos 1 y 125)</t>
    </r>
  </si>
  <si>
    <t xml:space="preserve">AR-2016-OAJ - 126 </t>
  </si>
  <si>
    <r>
      <rPr>
        <b/>
        <sz val="9"/>
        <rFont val="Arial"/>
        <family val="2"/>
      </rPr>
      <t xml:space="preserve">Hallazgo 126. Provisión contable procesos jurídicos (A)
</t>
    </r>
    <r>
      <rPr>
        <sz val="9"/>
        <rFont val="Arial"/>
        <family val="2"/>
      </rPr>
      <t xml:space="preserve">
En la revisión de los procesos judiciales en contra del ICBF, de acuerdo con el
reporte SIRECI- FORMATO F9 con corte a 31 de diciembre de 2016, reportado a la CGR el 01 de marzo de 2017 y la base de datos del Sistema Único de Gestión e Información de la Actividad Litigiosa del Estado-EKOGUI suministrada por la entidad mediante Oficio S-2017-076548 del 14 de febrero de 2017, se evidenció que los procesos relacionados a continuación, tiene sentencia desfavorable en primera instancia, sin que sobre los mismos se realizara la correspondiente provisión contable Lo que subestima la cuenta 271005 Litigios en $5.576.710.798 y sobreestima el patrimonio en la misma cuantía.</t>
    </r>
  </si>
  <si>
    <t>Falta de control y seguimiento del área Jurídica, con lo cual se corre el riesgo que se condene a la entidad al pago de acreencias, sin tener la correspondiente provisión para el pago de estas sentencias y denota debilidades en el registro y control de las operaciones a efectos de contar con una información confiable y razonable, así como en los sistemas de información.</t>
  </si>
  <si>
    <t>1. Realizar verificación de la Información registrada por las Regionales en SIRECI- FORMATO F9 y Sistema Único de Gestión e Información de la Actividad Litigiosa del Estado-EKOGUI, con el fín de contar con información confiable y razonable para un control y seguimiento mas efectivo. 
(Hallazgos 126 y 127)</t>
  </si>
  <si>
    <t>Revisar la información que suministren las Regionales, y verificar que los procesos que se determine profirieron sentencia, estén provisionados.</t>
  </si>
  <si>
    <t>Informes trimestrales</t>
  </si>
  <si>
    <t>2. Socializar la resolución No. 5050 del 28 de junio de 2017 en las regionales.</t>
  </si>
  <si>
    <t>Realizar videoconferencia para la socialización de la resolución  No. 5050 del 28 de junio de 2017</t>
  </si>
  <si>
    <t>Videoconferencia</t>
  </si>
  <si>
    <t xml:space="preserve">AR-2016-OAJ - 127 </t>
  </si>
  <si>
    <r>
      <rPr>
        <b/>
        <sz val="9"/>
        <rFont val="Arial"/>
        <family val="2"/>
      </rPr>
      <t xml:space="preserve">Hallazgo 127. Reconocimiento de obligaciones (A)  
</t>
    </r>
    <r>
      <rPr>
        <sz val="9"/>
        <rFont val="Arial"/>
        <family val="2"/>
      </rPr>
      <t xml:space="preserve">
A 31 de diciembre de 2016 la Subcuenta 246002 —Créditos Judiciales — Sentencias, se encuentra subestimada en $77.354.786, con efecto en la Subcuenta 580812- Otros gastos ordinarios- Sentencias y por cierre de las cuentas de resultados, se sobreestima el patrimonio, debido a que no se realiza provisión para contingencia oportunamente ni se efectúa el registro contable de la cuenta por pagar al tercero identificado con NIT 813006285 a pesar de que en fallo de segunda instancia del 18 de octubre de 2016 proferido por el Tribunal Administrativo de Descongestión con sede en Bogotá, se "CONDENA al Instituto Colombiano De Bienestar Familiar, ICBF, a reconocer y pagar a la demandante Cooperativa De Trabajo Asociado Unidos En Salud "UNISALUD, por concepto de parafiscales de los meses de marzo, abril, mayo, junio, julio, agosto y septiembre de 2006, por la suma de $48.426.807, con los intereses moratorios". Es así como el ICBF para dar cumplimiento ala sentencia judicial reconoce y ordena el pago por $77.354.786 mediante Resolución 1066 del 24 de febrero de 2017. Lo anterior conlleva a que no se refleje contablemente de manera oportuna la realidad jurídica y económica de las decisiones judiciales.</t>
    </r>
  </si>
  <si>
    <t>No se realiza provisión para contingencia oportunamente ni se efectúa el registro contable de las cuenta por pagar a terceros</t>
  </si>
  <si>
    <t>1. Realizar verificación de la Información registrada por las Regionales en SIRECI- FORMATO F9 y Sistema Único de Gestión e Información de la Actividad Litigiosa del Estado-EKOGUI, con el fín de contar con información confiable para realizar provisión para contingencia oportuna, así como el registro contable de las cuentas por pagar a terceros.
(Hallazgos 126 y 127)</t>
  </si>
  <si>
    <t xml:space="preserve">AR-2016-OAJ - 134 </t>
  </si>
  <si>
    <r>
      <rPr>
        <b/>
        <sz val="9"/>
        <rFont val="Arial"/>
        <family val="2"/>
      </rPr>
      <t>Hallazgo 134. Información de los Procesos Judiciales en Sistema
EKOGUI, ISOLUCIÓN Y SIRECI-F9 (A)</t>
    </r>
    <r>
      <rPr>
        <sz val="9"/>
        <rFont val="Arial"/>
        <family val="2"/>
      </rPr>
      <t xml:space="preserve">
Revisada la información reportada en el SIRECI formato F9 Relación de procesos judiciales y la base de datos suministrada por el ICBF del Sistema Único de Gestión e información de la actividad litigiosa del estado-EKOGUI de la —ANDJE-, mediante Oficio S-2017-076548 del 14 de febrero de 2017, se presentan las siguientes situaciones:
a. Los procesos judiciales relacionados a continuación se encuentran registrados en el Sistema Ekogui pero no se reportan en la rendición de la cuenta formato F9 SIRECI
b. Procesos judiciales que se encuentran reportados en la rendición de la cuenta formato F9 (1.292 procesos) y no se evidencia su registro en el Sistema EKogui (Se adjunta relación detallada en un CD).
No se aportan pruebas en las cuales el ICBF ponga en conocimiento de la ANDJE las inconsistencias en el sistema para que sean subsanados, denotando falta de control por parte de la Oficina de Control interno y de la Oficina Asesora Jurídica y que requiere hacer las correcciones pertinentes en los dos sistemas.</t>
    </r>
  </si>
  <si>
    <t>Debilidades en el registro y control de la información judicial, así como, ausencia de mecanismos de control interno en la información reportada, impidiendo contar con una información veraz y confiable.</t>
  </si>
  <si>
    <t xml:space="preserve">Realizar verificación de la Información registrada por las Regionales en SIRECI- FORMATO F9 y Sistema Único de Gestión e Información de la Actividad Litigiosa del Estado-EKOGUI,  frente a la información de la Rama Judicial, para contar con información veraz y confiable de los Procesos Judiciales. </t>
  </si>
  <si>
    <t>Revisar la información que suministren las Regionales, y verificar que las actuaciones realizadas en los Procesos Judiciales estén actualizadas y sea confiable.</t>
  </si>
  <si>
    <t>AR2016-CGR-SG-114</t>
  </si>
  <si>
    <t>SUBDIRECCIÓN GENERAL</t>
  </si>
  <si>
    <r>
      <rPr>
        <b/>
        <sz val="9"/>
        <color theme="1"/>
        <rFont val="Arial"/>
        <family val="2"/>
      </rPr>
      <t xml:space="preserve">Hallazgo No. 114. Clasificación Funcional e Inclusión Efectiva de Personas en Situación de Discapacidad y su reflejo en los aplicativos institucionales. (A)  
</t>
    </r>
    <r>
      <rPr>
        <sz val="9"/>
        <color theme="1"/>
        <rFont val="Arial"/>
        <family val="2"/>
      </rPr>
      <t xml:space="preserve">
El Conpes 166 de 2013 evidencia : a... la necesidad de rediseñar la politica pública de discapacidad, y que ésta se base en "los principios de respeto de la dignidad inherente, la autonomía individual, incluida la libertad de tomar las propias decisiones, la independencia de las personas, la no discriminación, la participación e inclusión plena y efectiva en la sociedad, el respeto por la diferencia y la aceptación de las personas con discapacidad como parte de la diversidad y la condición humana, la igualdad de oportunidades la accesibilidad, la igualdad entre el hombre y la mujer y el respeto a la evolución de las facultades de los niños y las niñas con discapacidad y de su derecho a preservar su identidad" ". (subrayado y negrita fuera de texto)....  
... El ICBF en su reporte de cobertura de personas en situación de discapacidad a nivel nacional y regional, no identifica, reporta ni discrimina la inclusión real y efectiva en los programas que implementa; el aplicativo institucional CUÉNTAME para la vigencia 2016 no contaba con un diseño que le permitiera suministrar información detallada por tipo de discapacidad; la entidad tan solo allega a la CGR cifras globales de cobertura....  
... No desconoce la comisión auditora la inclusión de personas en situación de discapacidad y de familias de los mismos, lo que no logra el ICBF en reportar datos ciertos por tipo de discapacidad. Lo anterior impide un adecuado direccionamiento y ejecución de los programas misionales del Instituto, teniendo en cuenta la visión y propósitos de la ley 1618 ya mencionada.</t>
    </r>
  </si>
  <si>
    <t>Construcción de Guía para el registro de información de las variables de discapacidad en los sistemas de información del ICBF</t>
  </si>
  <si>
    <t>Documento Guía para el registro de información de las variables de discapacidad en los sistemas de información del ICBF</t>
  </si>
  <si>
    <t>AR-2016-SAN-016</t>
  </si>
  <si>
    <t>AR-VF-2016</t>
  </si>
  <si>
    <t>SANTANDER</t>
  </si>
  <si>
    <t>Prescripción Acción de Cobro Coactivo</t>
  </si>
  <si>
    <r>
      <t xml:space="preserve">Hallazgo 16. Prescripción Acción de Cobro Coactivo (A-D).
</t>
    </r>
    <r>
      <rPr>
        <sz val="9"/>
        <rFont val="Arial"/>
        <family val="2"/>
      </rPr>
      <t xml:space="preserve">La prescripción es un modo de extinguir las obligaciones y su acaecimiento afecta la exigibilidad de la obligación, lo que ocasiona que una vez ha operado la prescripción de la obligación, ésta ya no es exigible, estamos frente a una acción natural en los términos del artículo 1527 del Código Civil, que implica que no le sea posible al acreedor acudir a medidas coercitivas para la satisfacción de su crédito.
</t>
    </r>
    <r>
      <rPr>
        <b/>
        <sz val="9"/>
        <rFont val="Arial"/>
        <family val="2"/>
      </rPr>
      <t xml:space="preserve">
</t>
    </r>
    <r>
      <rPr>
        <sz val="9"/>
        <rFont val="Arial"/>
        <family val="2"/>
      </rPr>
      <t xml:space="preserve">No obstante la regulación descrita, la información presentada por ICBF Regional Santander, sobre los procesos de cobro coactivo a 31 de diciembre de 2016, se observó que del período comprendido entre el 22 de julio de 2004 y el 31 de diciembre de 2016, se encuentran 93 procesos coactivos con más de cinco (5) años de notificación del mandamiento de pago por $187.426.744, los cuales a la fecha no se han hecho efectivos, ni se ha declarado la prescripción de la acción de cobro de conformidad con los artículos 817 y 818 del Estatuto Tributario, ni el consecuente archivo de dichos procesos, a pesar de que estas obligaciones perdieron su exigibilidad, por cuanto continúan registradas en la información contable de la Entidad.
</t>
    </r>
    <r>
      <rPr>
        <b/>
        <sz val="9"/>
        <rFont val="Arial"/>
        <family val="2"/>
      </rPr>
      <t>Tabla No. 9. Procesos con mandamiento mayor a 5 años.</t>
    </r>
  </si>
  <si>
    <t>Lo anterior, debido a la falta de gestión administrativa en el desarrollo de los procedimientos de manera oportuna y eficaz para la recuperación de dichos recursos, a la no verificación de la exigibilidad de las obligaciones y la irrecuperabilidad de la cartera (ver la siguiente tabla). Hallazgo Administrativo con presunta incidencia disciplinaria.</t>
  </si>
  <si>
    <t xml:space="preserve">1. Diagnosticar del estado de los procesos.  </t>
  </si>
  <si>
    <t xml:space="preserve">1. Realizar un diagnostico de los procesos señalados como prescritos, destacando la gestión hecha en cada uno y las posibles razones por las cuales fue presuntamente acaecida la prescripción.  </t>
  </si>
  <si>
    <t>1. Diagnóstico</t>
  </si>
  <si>
    <t xml:space="preserve">
Se solicita revisar la fecha de terminación </t>
  </si>
  <si>
    <t>2. Emitir declaratoria de prescripción de los procesos afectados.</t>
  </si>
  <si>
    <t>1. Proceder a declarar la prescripción, si hay lugar a ello, de los procesos coactivos que se encuentran afectados por prescripción conforme al diagnóstico hecho.</t>
  </si>
  <si>
    <t>1. Certificación de los autos de declaratoria de prescripción</t>
  </si>
  <si>
    <t>Lo anterior, debido a la falta de gestión administrativa en el desarrollo de los procedimientos de manera oportuna y eficaz para la recuperación de dichos
recursos, a la no verificación de la exigibilidad de las obligaciones y la irrecuperabilidad de la cartera (ver la siguiente tabla). Hallazgo Administrativo con presunta incidencia disciplinaria.</t>
  </si>
  <si>
    <t xml:space="preserve">3. Someter los procesos declarados prescritos  ante el Comité que corresponda para dar de baja contablemente los procesos. </t>
  </si>
  <si>
    <r>
      <t xml:space="preserve">1. Realizar comité con el fin de dar cumplimiento de la normativa nacional y regulación interna del ICBF, en especial la contenida en el Decreto 445 de 2017, a dar de baja contablemente los procesos coactivos con miras a sanear las cuentas del ICBF. </t>
    </r>
    <r>
      <rPr>
        <sz val="9"/>
        <color indexed="10"/>
        <rFont val="Arial"/>
        <family val="2"/>
      </rPr>
      <t xml:space="preserve">
</t>
    </r>
  </si>
  <si>
    <t xml:space="preserve">1. Acta Comité </t>
  </si>
  <si>
    <t xml:space="preserve">
Se recomienda separar la actividad por unidad de medida</t>
  </si>
  <si>
    <r>
      <t xml:space="preserve">2. Realizar certificación de la baja contable,  en cumplimiento de la normativa nacional y regulación interna del ICBF, en especial la contenida en el Decreto 445 de 2017, a dar de baja contablemente los procesos coactivos con miras a sanear. las cuentas del ICBF. 
</t>
    </r>
    <r>
      <rPr>
        <sz val="9"/>
        <color indexed="10"/>
        <rFont val="Arial"/>
        <family val="2"/>
      </rPr>
      <t xml:space="preserve">
</t>
    </r>
  </si>
  <si>
    <t xml:space="preserve">1. Certificación del coordinador financiero de los registro de baja contable. </t>
  </si>
  <si>
    <t>ok, se  separa la actividad</t>
  </si>
  <si>
    <t>AR-2016-SAN-025</t>
  </si>
  <si>
    <t>Plan de Acción</t>
  </si>
  <si>
    <r>
      <t xml:space="preserve">Hallazgo 25. Plan de Acción (A).
</t>
    </r>
    <r>
      <rPr>
        <sz val="9"/>
        <rFont val="Arial"/>
        <family val="2"/>
      </rPr>
      <t xml:space="preserve">El ICBF Regional Santander, en la vigencia 2016, presentó incumplimiento en la consecución de las metas propuesta para los siguientes objetivos </t>
    </r>
    <r>
      <rPr>
        <b/>
        <sz val="9"/>
        <rFont val="Arial"/>
        <family val="2"/>
      </rPr>
      <t>Tabla No. 26. Cumplimiento Plan de Accion Primera Infancia</t>
    </r>
    <r>
      <rPr>
        <sz val="9"/>
        <rFont val="Arial"/>
        <family val="2"/>
      </rPr>
      <t xml:space="preserve"> (…).
Respecto del Indicador M1-PM1-01, podemos decir que se incumplió debido a las bajas coberturas en los municipios: Contratación, el Guacamayo y Suáita; por Unidades de Servicio cerradas en la modalidad Tradicional en los municipios de
Sabana de Torres, Suáita, Chima, Guapota, Landázuri, Peñón, Puente Nacional, Aguada; seis (6) Hogares cerrados por renuncia de las Madres Comunitarias y 2 hogares por incapacidad de las Madres. 
En el indicador M4-PM1-04 Prevalencia de malnutrición en el Departamento de Santander, así como, presencia de hábitos poco saludables, a falta de planes de atención colectivos e individuales y promoción de actividad física y estilos de vida
saludables.</t>
    </r>
  </si>
  <si>
    <t>Lo anterior debido a que las Entidades Administradoras de Servicios EAS, al igual que los Supervisores en los Centros Zonales no realizan el cargue de la información oportunamente y con la calidad de datos requerida en el aplicativo
CUÉNTAME, así como, en el Sistema de Información Misional SIM, en cada uno de los programas y actividades.
Por lo anterior, se evidencia que los resultados de las metas del ICBF Regional
Santander impactan negativamente en la calidad y cobertura de la atención y
cuidado de los niños y niñas, así corno, sus derechos a la educación inicial. 
Que igualmente, repercuten en el cumplimiento de la Estrategia de Atención Integral a la Primera Infancia "De Cero a siempre", establecida por el Gobierno Nacional en el Plan Nacional de Desarrollo 2014-2018 "Todos por un nuevo Pais".</t>
  </si>
  <si>
    <t xml:space="preserve">1.  Realizar  seguimiento a las unidades cerradas en la modalidad de hogares comunitarios. 
</t>
  </si>
  <si>
    <t>1. Hacer el boletin con reporte emitido desde el aplicativo SIM  de la UDS cerradas en la modalidad tradicional.</t>
  </si>
  <si>
    <t xml:space="preserve">1. Boletin de  alertas mensual (Grupo planeación y Sistemas)
</t>
  </si>
  <si>
    <t>Se recomienda a la Regional aclarar ¿cada cuánto se obtendrá el boletín?</t>
  </si>
  <si>
    <t>2. Realizar análisis  de  UDS cerradas en  comité  estrategico ampliado (presencial  o via Lync).</t>
  </si>
  <si>
    <t xml:space="preserve">1. Actas de  comité  estrategico  regional ampliado, cada dos meses.
</t>
  </si>
  <si>
    <t>Se recomienda a la Regional aclarar ¿cada cuánto se realizará comité estrategico regional ampliado?</t>
  </si>
  <si>
    <t>3. Consolidar los informes enviados por cada CZ   donde se relacionan las UDS cerradas, identificando acciones con respecto a  la reapertura de UDS o liberacion de recursos y unidades.</t>
  </si>
  <si>
    <r>
      <t xml:space="preserve">1. Informes regional bimensuales
</t>
    </r>
    <r>
      <rPr>
        <sz val="9"/>
        <color indexed="10"/>
        <rFont val="Arial"/>
        <family val="2"/>
      </rPr>
      <t>.</t>
    </r>
    <r>
      <rPr>
        <sz val="9"/>
        <rFont val="Arial"/>
        <family val="2"/>
      </rPr>
      <t xml:space="preserve">
</t>
    </r>
  </si>
  <si>
    <t xml:space="preserve">Se recomienda a la Regional aclarar ¿cada cuánto se realizarán los informes?.
Ej. Bimensual, trimestral etc.
</t>
  </si>
  <si>
    <t xml:space="preserve">4. Realizar seguimiento a las acciones a tomar por parte de los centros zonales correspondiente a liberación de recursos y/o reapertura del hogar. </t>
  </si>
  <si>
    <t xml:space="preserve">1. Informe mensual de reapetura de hogares y liberaciones.
</t>
  </si>
  <si>
    <t>ok</t>
  </si>
  <si>
    <t>2. Hacer Promocion la Actividad Física y estilos de vida saludable en los Planes de Intervención Colectiva.</t>
  </si>
  <si>
    <t>1. Elaborar los Planes de Intervención Colectiva en cada uno de los Centros Zonales donde se incluyan la actividad fisica.</t>
  </si>
  <si>
    <t xml:space="preserve">1. Planes de Intervención Colectiva, uno por cada centro zonal.
</t>
  </si>
  <si>
    <t>Se recomienda a la Regional aclarar ¿cada cuánto se realizarán los Planes de Intervención Colectiva? O se refiere a uno por CZ.</t>
  </si>
  <si>
    <t xml:space="preserve">2. Realizar seguimiento mensual del 10%   de las 159 EAS existentes en la regional, en el tema de  jornadas de promoción de la actividad física y estilos de vida saludable de acuerdo a lo establecido en los planes de intervención colectiva. 
</t>
  </si>
  <si>
    <t xml:space="preserve">1.  Informe mensual consolidado del 10% de las EAS existente en cada centro zonal.   
</t>
  </si>
  <si>
    <t xml:space="preserve">80
</t>
  </si>
  <si>
    <t xml:space="preserve"> actividad 2: Se recomienda la Regional aclarar el 10% sobre el total de las EAS para determinar si ese 10% alcanza a cubrir el seguimiento. 
Ej. Son 80 EAS y se realizará un 10% de jornadas de promoción de la actividad física y estilos de vida saludable... 
Unidad de medida:Se recomienda a la Regional analizar: a que se refiere cuando dice informe consolidado del 10% por centro zonal?, es decir es un 2% por CZ.
cantidad unidad de medida:
Se recomienda la Regional aclarar ese 80 a que se refiere a las EAS etc. 
</t>
  </si>
  <si>
    <t>3. Realizar articulación intersectorial con las entidades responsables para la promoción de la actividad física y estilos de vida saludable.</t>
  </si>
  <si>
    <t>1. Realizar reunion con las entidades responsables de recreación y deportes  para la implementación de estrategias que promocionen la actividad física y estilos de vida saludable.</t>
  </si>
  <si>
    <t>1. Acta de reunión</t>
  </si>
  <si>
    <t>AR-2016-SAN-033</t>
  </si>
  <si>
    <t xml:space="preserve">Ejecución de Recursos Presupuestales </t>
  </si>
  <si>
    <r>
      <t xml:space="preserve">Hallazgo 33. Ejecución de Recursos Presupuestales (A).
</t>
    </r>
    <r>
      <rPr>
        <sz val="9"/>
        <rFont val="Arial"/>
        <family val="2"/>
      </rPr>
      <t xml:space="preserve">
En el análisis efectuado a la ejecución presupuestal del ICBF Regional Santander, vigencia 2016, se observó que la Entidad dejó de ejecutar $892.112.480, valor que corresponde a los recursos no ejecutados de los contratos de Aportes suscritos en la vigencia en comento.</t>
    </r>
  </si>
  <si>
    <t>lo anterior, debido a la inoportunidad en la labor de supervisión en la ejecución de los contratos de Aportes y la liberación oportuna de los recursos no ejecutados para su respectiva reasignación en los diferentes proyectos y programas misionales de la Institución, restándole recursos a los mismos y por ende afectando a la población pobre calificada como potenciales beneficiarios de los programas institucionales de la Regional Santander del ICBF.</t>
  </si>
  <si>
    <t xml:space="preserve">1. Realizar seguimiento y control a los saldos de compromisos no ejecutados. </t>
  </si>
  <si>
    <t>1. Analizar, identificar y liberar los saldos de compromisos no ejecutados.</t>
  </si>
  <si>
    <t>1. Certificacion de liberación de recursos no ejecutados del periodo Enero-Junio</t>
  </si>
  <si>
    <t>2. Certificacion de liberación de recursos no ejecutados del periodo Julio-Octubre.</t>
  </si>
  <si>
    <t>AR-2016-SAN-037</t>
  </si>
  <si>
    <t xml:space="preserve">Supervisión Contratos de Aporte </t>
  </si>
  <si>
    <r>
      <t xml:space="preserve">Hallazgo 37. Supervisión Contratos de Aporte (A).
</t>
    </r>
    <r>
      <rPr>
        <sz val="9"/>
        <rFont val="Arial"/>
        <family val="2"/>
      </rPr>
      <t>En los Centros Zonales Antonia Santos, Yariguíes, Socorro y San Gil del ICBF Regional Santander, existen deficiencias en el cumplimiento de las funciones de supervisión sobre la ejecución técnica, administrativa, financiera y jurídica del contrato, específicamente en las facultades de inspección, vigilancia y control, establecidas en el Manual de Supervisión de Contratos y Convenios del ICBF, toda vez que dichos Centros Zonales, no realizaron visitas en terreno a la totalidad de las Unidades de Servicios - UDS de su jurisdicción, correspondientes a los contratos de aportes de la muestra, suscritos por el ICBF Regional Santander en la vigencia 2016, tales como: Nos. 162, 164, 165, 169, 170, 173, 174, 177, 178, 184, 185, 189, 190, 191, 192, 193, 197, 198, 201, 202, 203, 207, 208, 209, 210, 211, 212, 228, 243, 258, 259, 263, 266, 267, 282, 286, 287, 288, 289, 290, 292, 433, 437, 501, 594, 702, 714, 752, 754, 761, 762, 765, 767, con el fin de verificar el cumplimiento de obligaciones contractuales, lineamientos técnicos y seguimiento a la calidad de la prestación del servicio.</t>
    </r>
  </si>
  <si>
    <t>Lo anterior debido a falencias en el proceso de supervisión a los Contratos de
Aportes de la muestra, suscriptos por la Regional en la vigencia 2016, situación
que ocasiona que no se tenga una verificación rigurosa por parte del ICBF Regional Santander, tanto de las obligaciones específicas de los contratos, como del cumplimiento de los lineamientos técnicos y manuales operativos que hacen parte integral del acuerdo contractual para la prestación de los servicios, así como, la correcta ejecución de los recursos y la cabal atención de los beneficiarios, deficiencia que no garantiza cobertura acorde con el desarrollo de la gestión misional del Instituto, como tampoco, la calidad, oportunidad y eficiencia en la atención integral a la Primera Infancia de la Región.</t>
  </si>
  <si>
    <t xml:space="preserve">1. Realizar acciones de seguimiento y control a las modalidades de Educación inicial.
</t>
  </si>
  <si>
    <t xml:space="preserve">1.Realizar visitas mensuales de Supervisión a las EAS y  unidades de servicio (UDS) asignadas por la sede nacional.
</t>
  </si>
  <si>
    <r>
      <t>1. Actas mensuales de visita</t>
    </r>
    <r>
      <rPr>
        <sz val="9"/>
        <color indexed="40"/>
        <rFont val="Arial"/>
        <family val="2"/>
      </rPr>
      <t xml:space="preserve">.
</t>
    </r>
    <r>
      <rPr>
        <sz val="9"/>
        <rFont val="Arial"/>
        <family val="2"/>
      </rPr>
      <t xml:space="preserve">
</t>
    </r>
  </si>
  <si>
    <t>Se recomienda a la Regional analizar si un archivo de excel es un soporte que ataque la causa raíz, si bien es cierto que es necesario elaborar un cronograma de visitas para el proceso de supervisión a los contratos, un archivo de excel no estaría atacando la calidad, oportunidad y eficiencia en la prestación  en la Atención Integral a la Primera Infancia y más cuando se habla de falencias en el proceso de supervisión a los contratos de aporte.  
no es claro cantidad unidad de medida 1600?</t>
  </si>
  <si>
    <r>
      <t>2. Remitir cada dos meses las actas de los comités técnicos operativos realizados al 10%  del total de los Contratos por cada centro zonal, donde se evidencie los hallazgos de supervisión y se establezcan compromisos por parte de la EAS</t>
    </r>
    <r>
      <rPr>
        <sz val="9"/>
        <color indexed="40"/>
        <rFont val="Arial"/>
        <family val="2"/>
      </rPr>
      <t>.</t>
    </r>
  </si>
  <si>
    <t xml:space="preserve">1. Actas comites tecnicos
</t>
  </si>
  <si>
    <t>Se recomienda a la Regional analizar si un archivo de excel de seguimiento se soporta en que se ataca la causa raíz de falencias en el proceso de supervisión, cuando ni siquiera se ha nombrado los soportes de cumplimiento de las funciones de supervisión sobre la ejecución técnica, administrativa, financiera y jurídica del contrato.</t>
  </si>
  <si>
    <t>3.Brindar asistencia técnica, cada dos meses,  a las EAS en los componentes de atención que requieran mejora, de acuerdo a los resultados de las visitas de supervisión</t>
  </si>
  <si>
    <t>1. Actas que evidencien la  asistencia tecnica realizada</t>
  </si>
  <si>
    <t>se incluyo nueva  ??</t>
  </si>
  <si>
    <t>AR-2016-SAN-038</t>
  </si>
  <si>
    <r>
      <t xml:space="preserve">Hallazgo 38. Contrato Familias con Bienestar (A).
</t>
    </r>
    <r>
      <rPr>
        <sz val="9"/>
        <rFont val="Arial"/>
        <family val="2"/>
      </rPr>
      <t>1. Inexistencia de un plan de trabajo concreto para la ejecución del contrato y cronograma de actividades a desarrollar en el mismo; de tal forma que se pueda hacer un seguimiento a las actividades propuestas y el cumplimiento de las mismas.
2. El período de ejecución del contrato fue del 8 de abril al 15 de diciembre del  2016, dentro de este período se encuentra la etapa de focalización de las familias beneficiarias del programa, para este caso fueron 5.530, las cuales debieron ser ubicadas en los municipios de: Girón, Playón, Rionegro, San Vicente, Bucaramanga, Málaga Capitanejo, San Gil, Socorro, Gambita, Vetas,
Floridablanca, Piedecuesta, Barbosa, Landázuri, Vélez, Guepsa, Sabana de Torres, Barrancabermeja, Cimitarra y Puerto Wilches; el proceso de focalización de las familias requirió de tiempo, en razón a la ubicación geográfica de algunos municipios y en algunos casos a la ubicación de las familias, no obstante lo anterior, el nuevo contrato que se suscribe en el 2017 para desarrollar el objeto contractual descrito anteriormente, contempla el proceso de focalización de las familias, proceso que ya fue realizado en el contrato en comento, la ejecución de dicho proceso conlleva la asignación de tiempo (varios meses) y de recursos económicos, hecho que no se tiene en cuenta en el siguiente contrato, razón por la cual se concluye que el programa no tiene continuidad, además, el cupo asignado para cada municipio es bajo si se tiene en cuenta el número de familias que requieren del programa.</t>
    </r>
  </si>
  <si>
    <t>Lo anterior refleja deficiencias en la planeación de los programas institucionales, así mismo, falta de eficiencia y economía en el manejo de los recursos institucionales puesto a disposición de la Entidad, situación afecta las finanzas de la institución al ejecutar programas con poco impacto social.</t>
  </si>
  <si>
    <r>
      <t xml:space="preserve">1. Realizar el proceso de liquidación del contrato 437 de 2016.
</t>
    </r>
    <r>
      <rPr>
        <sz val="9"/>
        <color indexed="10"/>
        <rFont val="Arial"/>
        <family val="2"/>
      </rPr>
      <t xml:space="preserve">
</t>
    </r>
  </si>
  <si>
    <r>
      <t xml:space="preserve">1. </t>
    </r>
    <r>
      <rPr>
        <sz val="9"/>
        <rFont val="Arial"/>
        <family val="2"/>
      </rPr>
      <t xml:space="preserve">Remitir al grupo jurídico los documentos referentes del  contrato 437-2016, por parte de los supervisores de los cz.
</t>
    </r>
  </si>
  <si>
    <t xml:space="preserve">1. Oficios de los cz remitiendo la información del contrato 437- 2016
</t>
  </si>
  <si>
    <t xml:space="preserve">Accion de mejora: Se recomienda la Regional Santander revisar nuevamente la acción de mejora toda vez que aunque el hallazgo fue encontrado en esos contratos a la fecha de la auditoria Regular, la documentación a esta fecha (Agosto 2017)  ya debería reposar en su totalidad,  es decir un oficio remisorio con toda la información de los contratos 2016 es una obligación de cada supervisor. 
</t>
  </si>
  <si>
    <r>
      <t xml:space="preserve">2. </t>
    </r>
    <r>
      <rPr>
        <sz val="9"/>
        <rFont val="Arial"/>
        <family val="2"/>
      </rPr>
      <t>Realizar liquidación del contrato 437-2016 del programa Familias con Bienestar.</t>
    </r>
  </si>
  <si>
    <r>
      <t>1.  Acta de liquidación firmada por las partes</t>
    </r>
    <r>
      <rPr>
        <sz val="9"/>
        <color indexed="40"/>
        <rFont val="Arial"/>
        <family val="2"/>
      </rPr>
      <t xml:space="preserve">
</t>
    </r>
  </si>
  <si>
    <t xml:space="preserve">1
</t>
  </si>
  <si>
    <t xml:space="preserve">Se recomienda la Regional Santander revisar nuevamente la acción de mejora toda vez que aunque el hallazgo fue encontrado en esos contratos a la fecha de la auditoria Regular, la documentación a esta fecha (Agosto 2017)  ya debería reposar en su totalidad,  es decir un oficio remisorio con toda la información de los contratos 2016 es una obligación de cada supervisor. 
</t>
  </si>
  <si>
    <t>2. Fortalecer a los supervisores del contrato de la modalidad familias con bienestar para la paz, con el fin de evitar que la situación que generó el hallazgo se vuelva a presentar.</t>
  </si>
  <si>
    <t>1. Socializar el Manual del Supervisor, Lineamiento y Manual Operativo de la Modalidad Familias con Bienestar para la Paz 2017.</t>
  </si>
  <si>
    <r>
      <t>2. Elaborar Informe de Seguimiento al Plan  y Cronograma de Trabajo para el contrato de la vigencia 2017 de la modalidad.</t>
    </r>
    <r>
      <rPr>
        <sz val="9"/>
        <color indexed="40"/>
        <rFont val="Arial"/>
        <family val="2"/>
      </rPr>
      <t xml:space="preserve">
</t>
    </r>
    <r>
      <rPr>
        <sz val="9"/>
        <rFont val="Arial"/>
        <family val="2"/>
      </rPr>
      <t xml:space="preserve">
</t>
    </r>
    <r>
      <rPr>
        <sz val="9"/>
        <color indexed="10"/>
        <rFont val="Arial"/>
        <family val="2"/>
      </rPr>
      <t>.</t>
    </r>
  </si>
  <si>
    <t>1. Dos  Informes de seguimiento al plan y cronograma de trabajo, por los 8 cz</t>
  </si>
  <si>
    <t xml:space="preserve">
Se recomienda que la unidad de medida se refleje el seguimiento a los planes de trabajo y el conograma, pues si bien es cierto que se plasma en las actas de comité técnico operativo regional, ¿cuál sería el seguimiento a los compromisos y avances establecidos en dichas actas?.</t>
  </si>
  <si>
    <t>3. Realizar comités técnicos operativos regionales, como seguimiento al plan de trabajo general.</t>
  </si>
  <si>
    <t>1.Actas de comité técnico operativo regional</t>
  </si>
  <si>
    <t xml:space="preserve">2
</t>
  </si>
  <si>
    <r>
      <t>4.</t>
    </r>
    <r>
      <rPr>
        <sz val="9"/>
        <rFont val="Arial"/>
        <family val="2"/>
      </rPr>
      <t xml:space="preserve"> Hacer seguimiento a los compromisos adquiridos en los comites tecnicos operativos regionales</t>
    </r>
    <r>
      <rPr>
        <sz val="9"/>
        <color indexed="8"/>
        <rFont val="Arial"/>
        <family val="2"/>
      </rPr>
      <t xml:space="preserve">
</t>
    </r>
  </si>
  <si>
    <t xml:space="preserve">1. Informe de seguimiento a los compromisos adquiridos 
</t>
  </si>
  <si>
    <r>
      <t xml:space="preserve">3. Realizar seguimiento a la entrega de la  documentación en el area jurídica, de la planeación y ejecución de la modalidad vigencia  2017.
</t>
    </r>
    <r>
      <rPr>
        <sz val="9"/>
        <color indexed="10"/>
        <rFont val="Arial"/>
        <family val="2"/>
      </rPr>
      <t xml:space="preserve">
</t>
    </r>
  </si>
  <si>
    <t>1. Revisar carpeta de la modalidad que reposa en el archivo del grupo juridico</t>
  </si>
  <si>
    <t>1.informe</t>
  </si>
  <si>
    <t xml:space="preserve">Se recomienda a la Regional verificar  la acción de medida ya que no se refleja una acción encaminada a la causa raíz: "deficiencias en la planeación de los programas institucionales, así mismo, falta de eficiencia y economía en el manejo de los recursos institucionales puesto a disposición de la Entidad, situación afecta las finanzas de la institución al ejecutar programas con poco impacto social", es decir un seguimiento a la planeación y ejecución de la modalidad vigencia 2017, no garantiza la continuidad y los recursos que permita que los programas tengan un poco más de impacto social.
</t>
  </si>
  <si>
    <t xml:space="preserve">2. Remitir memorando a la subdirección de familias y comunidades sobre la solicitud de la CGR de dar continuidad a las familias de una vigencia a otra. </t>
  </si>
  <si>
    <t>1. Memorando</t>
  </si>
  <si>
    <t xml:space="preserve">Se recomienda a la Regional verificar  la acción de medida ya que no se refleja una acción encaminada a la causa raíz: "deficiencias en la planeación de los programas institucionales, así mismo, falta de eficiencia y economía en el manejo de los recursos institucionales puesto a disposición de la Entidad, situación afecta las finanzas de la institución al ejecutar programas con poco impacto social", es decir un seguimiento a la planeación y ejecución de la modalidad vigencia 2017, no garantiza la continuidad y los recursos que permita que los programas tengan un poco más de impacto social.
Se recomienda a la Regional analizar la unidad de medida, ya que un memorando no garantiza la continuidad del progama y que los recursos sean suficientes para tener mayor cobertura de familias.
SE MANTIENEN  EN LA UNIDAD DE  MEDIDA ????
</t>
  </si>
  <si>
    <t>3-Realizar proceso de priorización municipal, para la vigencia 2018, solicitando recursos según necesidades de cobertura para los municipios por centro zonal</t>
  </si>
  <si>
    <t>1. Informe de justificación de la direccion regional  a la Dirección de familias y comunidades</t>
  </si>
  <si>
    <t>AR-2016-SAN-042</t>
  </si>
  <si>
    <t>Hogares Comtaritarios de Bienestar</t>
  </si>
  <si>
    <r>
      <t xml:space="preserve">Hallazgo 42. Hogares Comtaritarios de Bienestar (A).
</t>
    </r>
    <r>
      <rPr>
        <sz val="9"/>
        <rFont val="Arial"/>
        <family val="2"/>
      </rPr>
      <t>Se presenta inequidad en la atención de los niños y niñas menores de cinco (5) años de familias en situación de vulnerabilidad que hacen parte del programa de Primera Infancia en las diferentes modalidades de Hogares Comunitarios de Bienestar — HCB, en el marco de la estrategia "De Cero A Siempre", a quienes el ICBF Regional Santander presta los servicios a través de Operadores
(contratistas), por cuanto la infraestructura y los ambientes pedagógicos de los HCB tradicionales y agrupados, son precarias, carecen de espacios recreativos adecuados para los niños, bibliotecas, material didáctico, salón de conferencias, entre otros, en aquellos hogares construidos por la administración municipal no se les hace mantenimiento, estos presentan deterioro en las paredes, pisos, baños, además no cuentan con unidades sanitarias para niños y las que existen requieren cambio, en algunos casos son inmuebles ubicados en zonas de alto riesgo: para esta población no existe un grupo interdisciplinario de profesionales para atender sus requerimientos.
• Precarias condiciones de saneamiento ambiental, por cuanto en algunos hogares de bienestar no se han implementado políticas de saneamiento ambiental, es así como en el municipio de Barrancabermeja, existe un HCB que se encuentra ubicado a menos de 100 mts, de un canal de aguas lluvias que por su contaminación expiden malos olores y agente de enfermedades que afectan la salud de los menores.
• En los HCB Agrupados la estrechez de las puertas de acceso a las instalaciones imposibilita una evacuación rápida y segura de los niños y niñas que son atendidos en caso de emergencia.
• Incumplimiento de la política de cero papel, por cuanto, los operadores deben imprimir dos o tres veces los mismos documentos, y en los casos de las Madres Comunitarias los costos de esta papelería deben ser asumidos con
recursos propios de las mismas Madres.
Las compras de material didáctico para los HCB no están soportadas en las necesidades propias de cada hogar. En la vigencia del 2016 se dotaron a los Hogares de Bienestar con Kits cuyo contenido son figuras de madera, los cuales no son aptos para el uso de los niños, por el contrario representan un riesgo para estos, por su tamaño, razón por la cual en la mayoría de los hogares visitados, a estos elementos no les han dado uso alguno.</t>
    </r>
  </si>
  <si>
    <t>Falta de capacitación a las Madres Comunitarias en lo referente al manejo de los aplicativos como es el caso del sistema CUÉNTAME. entre otros, viéndose obligadas a pagarle a un tercero de su propio peculio, el servicio de subir a los aplicativos la información requerida por el ICBF.
Lo anterior, debido a que el ICBF carece de las capacidades técnicas, financieras y talento humano necesarios para garantizar la prestación de los servicios a la primaria infancia en condiciones de equidad y calidad, hecho que impide que la prestación del servicio para el desarrollo integral de niños en primera infancia sea en igualdad de condiciones para la totalidad de los beneficiarios.</t>
  </si>
  <si>
    <t>1. Fortalecer a las EAS de la modalidad comunitaria en el manejo del aplicativo Cuentame.</t>
  </si>
  <si>
    <r>
      <t>1. Socializar el aplicativo cuentamen con las representantes legales de las EAS de la modalidad comunitaria</t>
    </r>
    <r>
      <rPr>
        <sz val="9"/>
        <color indexed="8"/>
        <rFont val="Arial"/>
        <family val="2"/>
      </rPr>
      <t>.</t>
    </r>
  </si>
  <si>
    <t>OK</t>
  </si>
  <si>
    <t>2. Brindar asistencia técnica del aplicativo   CUENTAME,  a cada uno de los asignados por el representante legales de las EAS de la modalidad Comunitaria.</t>
  </si>
  <si>
    <t>1. Acta</t>
  </si>
  <si>
    <t>2. Verificar el estado de la infraestructura de los 50 Hogares agrupados en el departamento.</t>
  </si>
  <si>
    <t xml:space="preserve">1. Hacer un diagnóstico del estado de la infraestructura de los 50  HCB agrupados.
</t>
  </si>
  <si>
    <t xml:space="preserve">1. Informes de diagnósticos
</t>
  </si>
  <si>
    <t xml:space="preserve">50
</t>
  </si>
  <si>
    <t>Se recomienda verificar si la unidad de medida es un diagnóstico o un formato?</t>
  </si>
  <si>
    <t>2. Presentar a las entidades competentes en mesa de infancia, adolescencia y familia (IAF), los diagnósticos de infraestructura encontrados en los HCB Agrupados.</t>
  </si>
  <si>
    <t>1. Actas mesa IAF de los cz</t>
  </si>
  <si>
    <r>
      <t xml:space="preserve">3. Hacer seguimiento a los compromisos adquiridos en los consejo de politico social frente al tema de infraestructura de HCB agrupados.
</t>
    </r>
    <r>
      <rPr>
        <sz val="10"/>
        <color indexed="10"/>
        <rFont val="Arial"/>
        <family val="2"/>
      </rPr>
      <t/>
    </r>
  </si>
  <si>
    <t>1. Informes de los cz sobre los resultados alcanzados en la articulación con las mesas IAF, frente a lo encontrado en los diagnósticos.</t>
  </si>
  <si>
    <t xml:space="preserve">
Se recomienda a la Regional que con respecto al seguimiento a los compromisos adquiridos en los Consejos de Politica Social, la unidad de medida se encamine diferente; es decir: ¿Qué se logro con ese seguimiento? y si efectivamente se consiguio reparar los daños presentados en la infraestructura de algunos HCB agrupados.
</t>
  </si>
  <si>
    <t>3. Implementar acciones que promuevan en las EAS de modalidad tradicional  la aplicación de buenas prácticas ambientales.</t>
  </si>
  <si>
    <t xml:space="preserve">1. Brindar asistencia técnica en el tema de buenas prácticas ambientales y saneamiento básico a las 112 EAS de HCB. </t>
  </si>
  <si>
    <t xml:space="preserve">1.Actas  de los cz Sur , Carlos lleras  y Antonia Santos. </t>
  </si>
  <si>
    <t>2.Acta del cz Yariguies.</t>
  </si>
  <si>
    <t>3.Acta  de los cz San Gil, velez y Socorro.</t>
  </si>
  <si>
    <t>4.Acta de los cz  Málaga.</t>
  </si>
  <si>
    <t xml:space="preserve">2. Hacer seguimiento mensual a la conformación y funcionamiento de los comites de saneamiento ambiental al 10% del total de las EAS de cada centro zonal.
</t>
  </si>
  <si>
    <t xml:space="preserve">1. Informes mensual consolidado del 10% del total de las EAS de cada centro zonal.
</t>
  </si>
  <si>
    <t xml:space="preserve">Se recomienda la Regional aclarar el 10% sobre el total de las EAS para determinar si ese 10% alcanza a cubrir el seguimiento ambiental.
Se recomienda aclarar ¿cada cuánto se va a realizar los informes?, es decir los 80 como unidad de medida: 6 por cada centro zonal?
</t>
  </si>
  <si>
    <t>4. Socializar  a las EAS de HCB  la Guia de uso del material didáctico.</t>
  </si>
  <si>
    <t xml:space="preserve">1. Brindar asistencia técnica en la guia de uso del material didactico a las EAS de HCB. </t>
  </si>
  <si>
    <t>1. Actas</t>
  </si>
  <si>
    <t xml:space="preserve">2. Hacer seguimiento mensual al uso del kit de material didactico al 10% del total de las EAS de cada centro zonal.
</t>
  </si>
  <si>
    <t xml:space="preserve">1. Informe mensual consolidado del 10% del total de las EAS de cada centro zonal.
</t>
  </si>
  <si>
    <t xml:space="preserve">
Se recomienda a la Regional aclarar el 10% sobre el total de las EAS para determinar si ese 10% alcanza a cubrir el seguimiento al uso del Kit de material didáctico.
¿Cuál sería el seguimiento al informe?
</t>
  </si>
  <si>
    <t>AR-2016-SAN-093</t>
  </si>
  <si>
    <r>
      <t xml:space="preserve">Hallazgo 93. Publicación Contratos SECOP (A).
</t>
    </r>
    <r>
      <rPr>
        <sz val="9"/>
        <rFont val="Arial"/>
        <family val="2"/>
      </rPr>
      <t xml:space="preserve">Consultada las publicaciones en el SECOP de los documentos soportes de los contratos de aportes de la muestra, suscritos por el ICBF Regional Santander, en la vigencia del 2016, se observó que la publicación de los contratos se realizó de forma  extemporánea, además, no se publicaron la totalidad de los documentos derivados del proceso contractual respectivo, toda vez que en los casos revisado solo se evidencia el contrato; tal como se observa en el tabla (...) </t>
    </r>
    <r>
      <rPr>
        <b/>
        <sz val="9"/>
        <rFont val="Arial"/>
        <family val="2"/>
      </rPr>
      <t>Tabla No. 112. Contratos Publicación SECOP</t>
    </r>
  </si>
  <si>
    <t>Lo anterior se presenta por la falta de organización de los documentos soportes
correspondientes a las etapas precontractual, contractual y pos contractual en un archivo único centralizado en la Regional, hecho que impide que los ciudadanos conozcan la información del proceso contractual de la entidad de forma fácil y oportuna, afectando el principio de publicación de la contratación estatal.</t>
  </si>
  <si>
    <t xml:space="preserve">1. Hacer diagnostico tomando la publicación en secop vigencia 2016. </t>
  </si>
  <si>
    <t xml:space="preserve">1. Realizar diagnóstico de publicación de la actividad contractual (estudios y documentos previos, contrato, actas de modificación, acta de liquidación y otros documentos obligatorios de publicación), de la vigencia 2016. </t>
  </si>
  <si>
    <t>1. Diagnóstico.</t>
  </si>
  <si>
    <t>2. Adoptar el plan de contingencia.</t>
  </si>
  <si>
    <t>1.  Hacer el Acta de implementación de plan de contingencia.</t>
  </si>
  <si>
    <t xml:space="preserve"> 1. Acta de implementación de plan de contingencia en publicación SECOP. </t>
  </si>
  <si>
    <t xml:space="preserve"> 3. Publicar los documentos en secop. </t>
  </si>
  <si>
    <t xml:space="preserve"> 1. Realizar plan de contingencia en la publicación y actualización de SECOP de la vigencia 2016, con seguimiento mensual y final.</t>
  </si>
  <si>
    <t xml:space="preserve">1. Certificación de actualización mensual seguimiento y final de SECOP. </t>
  </si>
  <si>
    <t>01/10/2017</t>
  </si>
  <si>
    <t>AR-2016-SAN-116</t>
  </si>
  <si>
    <t xml:space="preserve">Incapacidades y Licencias </t>
  </si>
  <si>
    <r>
      <t xml:space="preserve">Hallazgo 116. Incapacidades y Licencias (A).
</t>
    </r>
    <r>
      <rPr>
        <sz val="9"/>
        <rFont val="Arial"/>
        <family val="2"/>
      </rPr>
      <t>El ICBF Regional Santander a 31 de diciembre de 2016, en la conciliación interáreas, revela un valor registrado en la Subcuenta 147064 Pago por Cuenta de Terceros por $28.252.332, correspondiente a los derechos de la Entidad por concepto de Incapacidades por cobrar a las diferentes Entidades Promotoras de Salud, de lo cual no se lleva un registro para el control respectivo por parte del área Jurídica - Gestión Humana, dependencia encargada de gestionar el cobro de estos valores.</t>
    </r>
  </si>
  <si>
    <t>Estas situaciones se presentan por debilidades en los mecanismos de control y de conciliación para el registro de la información contable, hechos que afectan la comprensibilidad, consistencia y razonabilidad de la información y de los Estados Contables del ICBF, al no tener certeza sobre la veracidad de las cifras
registradas, además de identificar riesgo en la gestión de cobro de estos recursos a las EPS y ARL. Lo anterior genera incertidumbre sobre el saldo total de esta subcuenta con afectación en el patrimonio.</t>
  </si>
  <si>
    <t>1. Depurar la cuenta contable 147064 pagos a favor de terceros (incapacidades)</t>
  </si>
  <si>
    <t xml:space="preserve">1. Realizar diagnostico por parte del grupo gestión humana identificando las incapacidades reconocidas por las EPS  pendientes por registrar contablemente.
</t>
  </si>
  <si>
    <t>1. Diagnostico por EPS (Sanitas, Famisanar, Saludcoop y Coomeva)</t>
  </si>
  <si>
    <t>2. Enviar diagnostico de incapacidades no contabilizadas al grupo de contabilidad para su revision y registro contable.</t>
  </si>
  <si>
    <t xml:space="preserve">1.Correo electrónico
</t>
  </si>
  <si>
    <t>Se recomienda revisar la unidad de medida: ¿Cuál sería el seguimiento al correo electronico?, es decir si se envía el diagnostico al grupo de contabilidad para su revisión y registro contable, ¿cuál sería su fin?, es decir que la unidad no se quede en un correo electrónico si no que se garantice realmente que el Grupo Contable de aplicabilidad
ok</t>
  </si>
  <si>
    <t>3. Realizar el registro contable de las incapacidades reconocidas por las EPS.</t>
  </si>
  <si>
    <t>1. Comprobante contable</t>
  </si>
  <si>
    <t>incluyeron esta actividad  okk</t>
  </si>
  <si>
    <t>AR-2016-SAN-123</t>
  </si>
  <si>
    <t xml:space="preserve">Confirmación de Saldos Cuentas por Pagar </t>
  </si>
  <si>
    <r>
      <t xml:space="preserve">Hallazgo 123. Confirmación de Saldos Cuentas por Pagar (A).
</t>
    </r>
    <r>
      <rPr>
        <sz val="9"/>
        <rFont val="Arial"/>
        <family val="2"/>
      </rPr>
      <t xml:space="preserve">De acuerdo con la circularización realizada a las Cuentas Pagar, se establecieron diferencias entre las cifras reportadas por los diferentes proveedores y las consignadas en la información contable del Instituto Colombiano de Bienestar Familiar Regional Santander, a 31 de diciembre de 2016, en la Subcuenta 240102 Proyectos de Inversión por $-277.838.224 y por $117.545.815 </t>
    </r>
    <r>
      <rPr>
        <b/>
        <sz val="9"/>
        <rFont val="Arial"/>
        <family val="2"/>
      </rPr>
      <t xml:space="preserve">Tabla No. Cuentas por Pagar Proyectos de Inversión a 31/12/2016 </t>
    </r>
    <r>
      <rPr>
        <sz val="9"/>
        <rFont val="Arial"/>
        <family val="2"/>
      </rPr>
      <t>(...)</t>
    </r>
  </si>
  <si>
    <t>Lo anterior, se origina por deficiencias en control interno contable, así como falta de conciliación permanente de los saldos que reflejan las Cuentas por Pagar, lo que no permite tener una certeza en los saldos reportados a 31 de diciembre de 2016.</t>
  </si>
  <si>
    <t xml:space="preserve">1. Realizar conciliación con los operadores,  en el momento de la legalizacion de las cuentas y al cierre de cada vigencia, el saldo por pagar por cada contrato. </t>
  </si>
  <si>
    <t xml:space="preserve">1. Realizar conciliación  entre el contrato de los operadores referidos en el hallazgo con las certificaciones expedida por el supervisor del contrato.
</t>
  </si>
  <si>
    <t xml:space="preserve">1. Conciliación </t>
  </si>
  <si>
    <t xml:space="preserve">2. Solicitar los extractos bancarios a los operadores referidos en el hallazgo con el fin de ratificar que los valores girados fueron recibidos por el operador. </t>
  </si>
  <si>
    <t xml:space="preserve">1. Certificación del coordinador financiero de cuentas bancaria </t>
  </si>
  <si>
    <t>3.Solicitar a los supervisores de los contratos la certificación que los valores girados por el ICBF se encuentran en los registro contables.</t>
  </si>
  <si>
    <t>1. Certificación del supervisor</t>
  </si>
  <si>
    <t>4. Solicitar certifcación de los operados donde se evidencia que el ICBF se encuentra al día en los pagos de la vigencia 2016.</t>
  </si>
  <si>
    <t>1. Certificación del operador</t>
  </si>
  <si>
    <t>AR-2016-SAN-131</t>
  </si>
  <si>
    <t>Operaciones recíprocas</t>
  </si>
  <si>
    <r>
      <t xml:space="preserve">Hallazgo 131. Operaciones recíprocas (A).
</t>
    </r>
    <r>
      <rPr>
        <sz val="9"/>
        <rFont val="Arial"/>
        <family val="2"/>
      </rPr>
      <t xml:space="preserve">
El ICBF Regional Santander a 31 de diciembre de 2016, no realizó conciliación de saldos de Operaciones Reciprocas con las Entidades Públicas partícipes de dichas operaciones, situación que denota deficiencias en el procedimiento de conciliación, por cuanto la Entidad se limita al envío de la circularización a las Entidades Contables Públicas y no termina dicho procedimiento, ínobservando con ello las acciones mínimas de control que deben realizar los responsables del procedimiento de conciliación, así mismo, restándole confiabilidad a la información financiera de la Entidad.</t>
    </r>
  </si>
  <si>
    <t>Las anteriores situaciones. ponen en evidencia las debilidades en el proceso de conciliación de saldos con las entidades que conforman el sector público, lo que impide su eliminación para efectos de consolidación a través de la CGN.</t>
  </si>
  <si>
    <t xml:space="preserve"> 1. Aplicar el procedimiento informe de Operaciones Reciprocas establecido por el I.C.B.F.  y  realizar el seguimiento a la circularización realizada a entidades departamentales.</t>
  </si>
  <si>
    <t xml:space="preserve">1. Realizar circularización de operaciones recíprocas por correo electronico de acuerdo al directorio del chip de la contraloria. </t>
  </si>
  <si>
    <t xml:space="preserve">1. carpeta con correos electronicos 
</t>
  </si>
  <si>
    <t xml:space="preserve">2. Conciliar saldos tomando una muestra del 5% de circulación enviadas. </t>
  </si>
  <si>
    <t xml:space="preserve">1. Certificación de conciliaciones </t>
  </si>
  <si>
    <t>pregunto  tomar muestra???  Esto ataca la causa del hallazgo?</t>
  </si>
  <si>
    <t>AR-2016-SAN-132</t>
  </si>
  <si>
    <t>Registros Contables</t>
  </si>
  <si>
    <r>
      <t xml:space="preserve">Hallazgo 132. Registros Contables (A).
</t>
    </r>
    <r>
      <rPr>
        <sz val="9"/>
        <rFont val="Arial"/>
        <family val="2"/>
      </rPr>
      <t>El ICBF Regional Santander durante el 2016 efectuó registros en las subcuentas 147064 - Pago por Cuenta de Terceros y 147083 - Otros Intereses, así como en la Subcuenta 161501 - Edificaciones y en las Subcuentas 199962 - Edificaciones y 199977 - Otros Activos, que posteriormente son afectados mediante otros registros contables donde se realizan reversiones, reclasificaciones y anulaciones con los mismos valores del registro inicial, dado a los procesos de regionalización que genera el programa Nuevo Modelo Financiero (NMF), el cual parametriza a la PCI de la Sede Nacional 41-06-00.001, debiendo realizar los ajustes a la PCI
Regional Santander 41-06-00-068; igualmente, por los registros de comprobantes a solicitud del Nivel Nacional.
Por otro lado, realizó el registro de causación y recaudo simultáneo de ingresos, afectando el crédito en la Cuenta 1470, Subcuenta 147090 Otros Deudores, cuando la dinámica de dicha cuenta es de naturaleza débito, ocasionando una subestimación al momento del registro en la cuenta, valor que posteriormente es ajustado con registros débitos a la misma cuenta, realizando operaciones que no se ajustan a la dinámica establecida en el Libro II - Manual de Procedimiento — Catalogo General de Cuentas, situación que se presenta por deficiencias en el Sistema de Control Interno Contable, en lo referente a la no aplicación de lo establecido en citado Manual.</t>
    </r>
  </si>
  <si>
    <t>Situaciones que se presentan por deficiencias en el control interno contable, falta de coordinación entre los responsables del proceso y el debido cargue de
información al programa Nuevo Modelo Financiero.</t>
  </si>
  <si>
    <t xml:space="preserve">1. Realizar grupos de estudio y trabajo con el equipo del grupo de contabilidad sobre la importancia del analisis previo al registro contable. </t>
  </si>
  <si>
    <t xml:space="preserve">1.Realizar bimestralmente mesas de trabajo </t>
  </si>
  <si>
    <t>1. Realizar grupos de estudio y trabajo con el equipo del grupo de contabilidad sobre la importancia del analisis previo al registro contable. 
2.Aplicar   el  procedimientos  de Reintegro de Recuros Propios y Recurso Nación del ICBF en el item 3 política de operación, el cual establece, la necesidad de elaborar un  Registro Manual (NTC)  al momento de clasificar Ingresos de Vigencias Anteriores, por Causación y Recaudo Simultáneo.</t>
  </si>
  <si>
    <t>1. Socializar los procesos contables en la oficina de contabilidad, las cuentas que se deben aplicar en los diferentes asientos contables de acuerdo a su naturaleza (161501 - Edificaciones y en las subcuentas 199962 - Edificaciones, otros activos.</t>
  </si>
  <si>
    <r>
      <t xml:space="preserve">Se solicita a la Regional Santander revisar el por que se debe enviar un memorando de aclaración a la OCI, pues la causa es por deficiencias en el control interno contable y falta de coordinación entre los responsables. Por favor revisar la formulación de este hallazgo con la Dirección Financiera y revisar las unidades de medida ya que lo que se pretende es que no se presente nuevamente la situación detectada en el hallazgo.
</t>
    </r>
    <r>
      <rPr>
        <sz val="10"/>
        <color indexed="17"/>
        <rFont val="Arial"/>
        <family val="2"/>
      </rPr>
      <t>Observacion Oci: la aclaracion d ela regional es clara  siem embargo el control internbo contable apunta a que los dueños del proceso deben informar a la direccion financiera grupo de contabilidad ,  la oficina de control interno  en su Rol apoya  y asesora estos procesos, debe reempleantearse la actividad.</t>
    </r>
  </si>
  <si>
    <t>AR-2016-SAN-133</t>
  </si>
  <si>
    <r>
      <t xml:space="preserve">Hallazgo 133. Cuentas por Pagar (A).
</t>
    </r>
    <r>
      <rPr>
        <sz val="9"/>
        <rFont val="Arial"/>
        <family val="2"/>
      </rPr>
      <t>Sin embargo, analizada la información presupuestal y financiera suministrada por el ICBF Regional Santander a 31 de diciembre de 2016 de las Cuentas por Pagar contables y las Cuentas por Pagar presupuestales se evidencia una diferencia de $15.539.613, por cuanto en las Cuentas 2.4- Cuentas por Pagar y 2.9 Otros Pasivos se registran $4.858.239.506 millones y en las Cuentas por Pagar Presupuestales $4.842.699.893.
De lo expuesto por el ICBF en su respuesta, se concluye que la diferencia entre las Cuentas por Pagar presupuestales y los saldos de las Cuentas por Pagar contables es de $31.370.665,20, sobre de lo cual se descuenta el valor de $15.831.052, correspondiente a Retenciones por Pagar de las cuentas efectivamente canceladas antes del 20 de diciembre de 2016, quedando una diferencia de $15.539.613.</t>
    </r>
  </si>
  <si>
    <t>Situación que se presenta por deficiencias en el desarrollo de los procedimientos de conciliaciones, seguimiento, control y supervisión al proceso de ajustes de los saldos contables y presupuestales, hecho que le resta confiabilidad a la información financiera reportada.</t>
  </si>
  <si>
    <t>1. Realizar depuración de las diferencias presentadas en las  cuentas contables  que contabilizaron las Cuentas por Pagar constituidas a Diciembre 31 de 2016.</t>
  </si>
  <si>
    <t xml:space="preserve">1. Elaborar cuadro en excel compartivo de cuentos por pagar, tesorales, presupuestal y contables  con el fin de aclarar que no existe diferencias en la cuentas  por pagar de la vigencias 2016.
Aclarar que no existe diferencias en los valores presupuestales, contables y tesorales de las cuentas  por pagar consttituídas en  la vigencias 2016.  
</t>
  </si>
  <si>
    <t xml:space="preserve">
1. Oficio
</t>
  </si>
  <si>
    <t>2. Depurar  de las cuentas por pagar 2.4 y 2.9 el sr valor de $15.539.613.</t>
  </si>
  <si>
    <t>1.NTC - Comprobante contable</t>
  </si>
  <si>
    <t>AR-2016-SAN-134</t>
  </si>
  <si>
    <t>Información de los Procesos judiciales en sistema eKOGUI, (solución y Síreci</t>
  </si>
  <si>
    <r>
      <t xml:space="preserve">Hallazgo 134. Información de los Procesos judiciales en sistema eKOGUI, (solución y Síreci F9 (A).
</t>
    </r>
    <r>
      <rPr>
        <sz val="9"/>
        <rFont val="Arial"/>
        <family val="2"/>
      </rPr>
      <t>Se estableció que la Regional Santander del ICBF a 31 de, diciembre de 2016, reportó en el FORMATO 9 del SIRECI (Sistema de Rendición Electrónica de la Cuenta e Informes —SIRECI de la Contraloría General de la República), 196 procesos judiciales activos, sin embargo, en la verificación se observa que en el EKOGUI sólo se encontraron registrados 138 procesos judiciales activos por un valor de $10.559.360.235, los cuales no se encuentran con todas las actuaciones al día.
De otra parte, de los 24 procesos judiciales de la muestra de auditoria que se encuentran reportados en el Formato F9- SIRECI, al compararse con la información registrada en el eKOGUI, se encontró que no están registrados los siguientes procesos: 68001310300092011002920, 68001400300420080085300, 2008-0005. Igualmente, se evidenció que en el Formato F9 - SIRECI se cometió error en el registro del número del radico del proceso 68001310301020090098200, siendo el correcto el número 68001400301720090098000, aunado a que en el mismo formato, se encuentran reportados procesos en los cuales el estado judicial no corresponden al real y la clase o naturaleza del proceso es diferente.</t>
    </r>
  </si>
  <si>
    <t>Lo anterior tiene origen en las debilidades en el registro y control de la información judicial, así como, ausencia de mecanismos de control interno en la información reportada, impidiendo contar con una información veraz y confiable.
Lo anterior, originado en falencias de gestión de la Entidad, relacionadas con el no cumplimiento de obligaciones por parte de la Entidad, así como, de los apoderados judiciales, tales como el no registro oportuno y falta de veracidad de la información reportada en los sistemas y procesos judiciales, igualmente, falta de seguimiento y articulación entre los sistemas SIRECI y el EKOGUI, dificultándose el seguimiento de las actividades, procesos y procedimientos inherentes a la actividad judicial, que afectan la gestión jurídica y la veracidad de la información reportada por la Entidad.</t>
  </si>
  <si>
    <t>1. Diagnosticar  de publicación en EKOGUI y F9-SIRECI vigencia 2016.</t>
  </si>
  <si>
    <t>1. Realizar diagnóstico de publicación de la actividad judicial de EKOGUI y F9-SIRECI vigencia 2016.</t>
  </si>
  <si>
    <t xml:space="preserve">1. Diagnóstico. </t>
  </si>
  <si>
    <t xml:space="preserve">Se solicita revisar la fecha de terminación </t>
  </si>
  <si>
    <t xml:space="preserve"> 2. Realizar el  plan de contingencia.</t>
  </si>
  <si>
    <t xml:space="preserve"> 1. Realizar plan de contingencia en la publicación y actualización de EKOGUI y F9-SIRECI vigencia 2016.</t>
  </si>
  <si>
    <t xml:space="preserve"> 1. Acta de implementación de plan de contingencia en publicación EKOGUI y F9-SIRECI vigencia 2016.</t>
  </si>
  <si>
    <t xml:space="preserve"> 3. Publicar los documentos exigidos por el sistema y actualizar información en EKOGUI y F9-SIRECI vigencia 2016.</t>
  </si>
  <si>
    <t xml:space="preserve"> 1. Publicar   documentos y actualización en EKOGUI y F9-SIRECI vigencia 2016. </t>
  </si>
  <si>
    <t xml:space="preserve"> 1. Certificación de actualización mensual seguimiento y final de EKOGUI y F9-SIRECI vigencia 2016.</t>
  </si>
  <si>
    <t xml:space="preserve"> 4.Conciliar en EKOGUI y F9-SIRECI vigencia 2016.</t>
  </si>
  <si>
    <r>
      <t>1. Realizar la</t>
    </r>
    <r>
      <rPr>
        <sz val="9"/>
        <color indexed="10"/>
        <rFont val="Arial"/>
        <family val="2"/>
      </rPr>
      <t xml:space="preserve"> </t>
    </r>
    <r>
      <rPr>
        <sz val="9"/>
        <rFont val="Arial"/>
        <family val="2"/>
      </rPr>
      <t>Conciliación entre EKOGUI y F9-SIRECI vigencia 2016.</t>
    </r>
  </si>
  <si>
    <t>1. Acta de conciliación EKOGUI - F9- SIERECI</t>
  </si>
  <si>
    <t>AR-2016-SAN-137</t>
  </si>
  <si>
    <t xml:space="preserve"> Gestión Documental</t>
  </si>
  <si>
    <r>
      <t xml:space="preserve">Hallazgo 137. Gestión Documental (A).
</t>
    </r>
    <r>
      <rPr>
        <sz val="9"/>
        <rFont val="Arial"/>
        <family val="2"/>
      </rPr>
      <t>Se evidenció incumplimiento de la Ley 594 de 2000, tanto en el manejo de expedientes contractuales como soportes y manejo de los diferentes archivos de manera integral de conformidad con la legislación vigente para la materia, en razón a que no se aplican los procedimientos establecidos en el Sistema de Gestión Documental de la Entidad, como tabla de retención documental, inventario de documentos, entre otros. Es así como, en los expedientes de los Contratos de Aportes de la muestra, suscritos por la Regional en la vigencia 2016, tales como:
162, 164, 165, 169, 170, 173, 174, 177, 178, 184, 185, 189, 190, 191, 192, 193, 197, 198, 201, 202, 203, 207, 208, 209, 210, 211, 212, 228, 243, 258, 259, 263, 266, 267, 282, 286, 287, 288, 289, 290, 292, 433, 437, 501, 594, 702, 714, 752, 754, 761, 762, 765, 767, se observó que éstos no contienen toda la documentación originada en desarrollo de la ejecución contractual, como: Acta de inicio del contrato, informes de supervisión, certificación del supervisor que conste las actividades que se recibieron a satisfacción o no, pagos realizados, entre otros.
Estos documentos se encuentran dispersos en las diferentes áreas y en los respectivos Centros Zonales, involucradas en el proceso contractual, lo que no permiten establecer de manera efectiva las actividades tanto de supervisión como de ejecución de los mismos, perdiendo su objetivo cual es el de constituir una fuente formal de consulta para quienes deban acudir a los mismos.</t>
    </r>
  </si>
  <si>
    <t>Las deficiencias en la gestión documental de los expedientes contractuales.
Lo anterior, obedece a deficiencias en los mecanismos de control interno para la conformación y funcionamiento de los archivos, y a falencias en la gestión de supervisión, lo cual no permite disponer de la documentación organizada en forma oportuna y dificulta su acceso y consulta por parte de la entidad y los organismos de control que lo requieran. Hallazgo que será trasladado al Archivo General de la Nación.</t>
  </si>
  <si>
    <t xml:space="preserve">1. Socializar  en Comité Estratégico Ampliado sobre TRD contractual por parte de Jurídica y GAD.   </t>
  </si>
  <si>
    <t xml:space="preserve">1. Realizar socialización sobre ley y 594 y guia de supervisión por parte del grupo juridico en comité estrategico ampliado y por parte del grupo administrativo las obigaciones contenidas en las TRD y demás documentos que regulan los expedientes contractuales.  </t>
  </si>
  <si>
    <t>1. Acta de Comité Estratégico Ampliado vía lync.</t>
  </si>
  <si>
    <t>2. Implementar Implementación de plan de contingencia.</t>
  </si>
  <si>
    <t>2. Implementar  plan de contingencia con compromisos claros de todas las áreas partícipes de la TRD contratos para la elaboración de un expediente integral de contratos.</t>
  </si>
  <si>
    <t xml:space="preserve"> 3. Enviar Envío de documentación por las áreas responsables para el archivo contractual.</t>
  </si>
  <si>
    <r>
      <t xml:space="preserve">3. Enviar </t>
    </r>
    <r>
      <rPr>
        <sz val="9"/>
        <color indexed="8"/>
        <rFont val="Arial"/>
        <family val="2"/>
      </rPr>
      <t>de forma periódica toda la documentación ya recolectada y por recolectar de los contratos vigencia 2016 al Grupo Jurídico -GAD.</t>
    </r>
  </si>
  <si>
    <t>3. Certificación de avance en ejecución de plan de contingencia mensual y final</t>
  </si>
  <si>
    <t>4. Aplicar Aplicación de TRD a los expedientes.</t>
  </si>
  <si>
    <t xml:space="preserve"> 4. Aplicar  Se aplicarán las TRD a los expedientes contractuales de la vigencia 2016.</t>
  </si>
  <si>
    <t xml:space="preserve"> 4. Formato Excel FUID.</t>
  </si>
  <si>
    <t xml:space="preserve">5. Trasferir Trasferencia de expedientes a GD-GAD. </t>
  </si>
  <si>
    <t xml:space="preserve"> 5. Transferir Se transferirán, una vez completada la vigencia 2016 a GD-GAD los expedientes para su archivo. </t>
  </si>
  <si>
    <t xml:space="preserve"> 5. Acta de transferencia a GD-GAD. </t>
  </si>
  <si>
    <t>AR-2016 -CONT-092</t>
  </si>
  <si>
    <t xml:space="preserve">DIRECCION DE CONTRATACION </t>
  </si>
  <si>
    <t xml:space="preserve">Contrato de Obra Pública N° 70-0442-2016 </t>
  </si>
  <si>
    <r>
      <t xml:space="preserve">Hallazgo No. 92. Contrato de Obra Pública N° 70-0442-2016 (A-D)
</t>
    </r>
    <r>
      <rPr>
        <sz val="9"/>
        <rFont val="Arial"/>
        <family val="2"/>
      </rPr>
      <t xml:space="preserve">En el Contrato de Obra Pública N° 70-0442-2016, celebrado bajo la modalidad de selección abreviada de menor cuantía, por $138.589.760, cuyo objeto es "Contratar, las obras de adecuación y mantenimiento correctivo de los inmuebles donde funcionan las sedes administrativas de la Regional sucre del Instituto colombiano de Bienestar Familiar ICBF", se evidenció que las propuestas presentadas dentro del proceso de selección estuvieron significativamente por debajo del presupuesto oficial dispuesto para la celebración del contrato, lo que indica que la entidad no realizó adecuadamente los análisis previos y los estudios de mercado, para determinar claramente su necesidad y establecer los ítems, cantidades y precio estimado de las obras que pretendía contratar.
</t>
    </r>
  </si>
  <si>
    <t xml:space="preserve">La situación evidenciada obedece a una posible improvisación de la actuación administrativa de la entidad en el proceso de contratación, ocasionada por la inobservancia del principio de planeación y genera violación al régimen de contratación estatal, el riesgo de que las obras ejecutadas en virtud del contrato no se adecuen a las necesidades y prioridades que demanda el interés público, posibles sobrecostos y el consecuente riesgo de lesión al patrimonio público. Hallazgo con presunta connotación disciplinaria.
</t>
  </si>
  <si>
    <r>
      <t>1. Solicitar desde la Dir. Contratación a la Dirección Administrativa -Grupo Infraestructura Inmobiliaria emitir recomendación sobre metodología para la planeac</t>
    </r>
    <r>
      <rPr>
        <sz val="9"/>
        <color indexed="8"/>
        <rFont val="Arial"/>
        <family val="2"/>
      </rPr>
      <t>ión y establecimiento necesidades de infraestructura a nivel regional.
2. Socializar desde la Dir. Contratación con las regionales  las recomendaciones sobre metodología establecida por el área técnica</t>
    </r>
    <r>
      <rPr>
        <sz val="9"/>
        <rFont val="Arial"/>
        <family val="2"/>
      </rPr>
      <t xml:space="preserve"> 
</t>
    </r>
  </si>
  <si>
    <t>1. Elaborar y enviar desde la Dir. Contratación  memorando dirigido a la Dirección Administrativa -Grupo Infraestructura Inmobiliaria solicitando metodologìa</t>
  </si>
  <si>
    <t xml:space="preserve">Memorando radicado </t>
  </si>
  <si>
    <t xml:space="preserve">1. Solicitar desde la Dir. Contratación a la Dirección Administrativa -Grupo Infreastructura Inmobiliaria emitir recomendación sobre metodología para la planeación y establecimiento necesidades de infraestructura a nivel regional.
2. Socializar desde la Dir. Contratación con las regionales  las recomendaciones sobre metodología establecida por el área técnica. 
</t>
  </si>
  <si>
    <t xml:space="preserve">
2. Remitir semestralmente desde la Dir. Contratación a las Regionales el memorando contentivo recomendaciones técnicas
</t>
  </si>
  <si>
    <t>Correo electronico con Memorando radicado</t>
  </si>
  <si>
    <t>AR-2016 -CONT-093</t>
  </si>
  <si>
    <t>Hallazgo No. 93. Publicación Contratos SECOP (A)</t>
  </si>
  <si>
    <r>
      <t xml:space="preserve">Hallazgo No. 93. Publicación Contratos SECOP (A)
</t>
    </r>
    <r>
      <rPr>
        <sz val="9"/>
        <rFont val="Arial"/>
        <family val="2"/>
      </rPr>
      <t>Los Contratos de Aporte suscritos por el ICBF- Regionales ... no se publicaron o la publicación se hizo de forma extemporánea en el Sistema Electrónico para la Contratación Pública —SECOP, como se observa en la siguiente tablas: 109,110, 111, 112, 113.</t>
    </r>
  </si>
  <si>
    <t xml:space="preserve">Situación presentada por falta de control y seguimiento por parte de la alta dirección, incumpliendo con la obligación legal de dar publicidad de los documentos soporte correspondientes a las etapas precontractual, contractual y post contractual y actos administrativos asociados al respectivo proceso contractual, de conformidad con lo establecido en las citadas normas, hecho que impide que los ciudadanos conozcan la información del proceso contractual de la entidad de forma fácil y oportuna, afectando el principio de publicación de la contratación estatal.
</t>
  </si>
  <si>
    <t xml:space="preserve">1. Solicitar desde la Dir. Contratación a las Direcciones Regionales y Grupos Jurídicos de Regional adelantar la actividad de publicación en los términos establecidos legalmente y recomendar la asignación de la actividad publicación a colaborador específico dentro de su contratación. 
</t>
  </si>
  <si>
    <t xml:space="preserve">1.Elaborar desde la Dir. Contratación del documento- memorando de solicitud y recomendación
</t>
  </si>
  <si>
    <t>Memorando proyectado</t>
  </si>
  <si>
    <t xml:space="preserve">
2. Remitir cuatrimestralmente a las Regionales el memorando, contentivo de la recomendación.
</t>
  </si>
  <si>
    <t>Memorando-correo electrónico a Regionales</t>
  </si>
  <si>
    <t xml:space="preserve">
3. Consultar cuatrimestalmente desde la Dir.Contratación sobre personal o colaboradores asignados o contratados para la función de publicación en la Regional. 
</t>
  </si>
  <si>
    <t xml:space="preserve">4. Verificación aleatoria de la contratacion adelantada en Regionales VS Contratación Públicada en SECOP, de manera bimestral para establecer cumplimiento en la obligación de publicación SECOP así: 
Seleccionar 5 Direcciones Regionales cada bimestre y realizar verificacion aleatoria de su contratación, emitiendo el informe correspondiente y generando  las acciones correctivas a uqe haya lugar. </t>
  </si>
  <si>
    <t>Informe de verificación</t>
  </si>
  <si>
    <t>AR-2016-GTH-116</t>
  </si>
  <si>
    <t>DIRECCION DE GESTIÓN HUMANA</t>
  </si>
  <si>
    <r>
      <t xml:space="preserve">Hallazgo No. 116. Incapacidades y Licencias (A)
</t>
    </r>
    <r>
      <rPr>
        <sz val="9"/>
        <rFont val="Arial"/>
        <family val="2"/>
      </rPr>
      <t xml:space="preserve">La subcuenta 147064 - Pago por cuenta de terceros presenta un saldo inicial de $3.185.118.399 y final de $3.490.007.464. A fin de establecer la veracidad de la información soporte del movimiento de esta subcuenta, se toman dos fuentes de información:
1. Auxiliar mensualizado descargado de SlIF49 como fuente oficial de información financiera, el cual reporta la misma información del generado en presencia de funcionarios de la Dirección Financiera del Instituto 50°.
2. Comunicación S-2017-179803-0101 del 5 de abril de 2017 como respuesta dada al oficio CDSS-ICBF-034 mediante el cual se solicitó el reporte de la totalidad de las licencias e incapacidades soporte del registro contable, en una base de datos de 14.273 registros por $7.202.638.554 y abonos realizados en 2016 por las EPS y/o ARL por $1.645.093.739 en 2.267 registros, así:   </t>
    </r>
    <r>
      <rPr>
        <b/>
        <sz val="9"/>
        <rFont val="Arial"/>
        <family val="2"/>
      </rPr>
      <t xml:space="preserve">Tabla No. 158. Incapacidades y licencias.
</t>
    </r>
    <r>
      <rPr>
        <sz val="9"/>
        <rFont val="Arial"/>
        <family val="2"/>
      </rPr>
      <t xml:space="preserve">Con relación a aquellas incapacidades y/o licencias de las cuales haya prescrito la acción de cobro, el ICBF mediante oficio S-2017182164-0101 del 7 de abril de 2017 informa que el proceso de cobro de las incapacidades pendientes sigue en desarrollo con todas las EPS.
Al realizar pruebas de consistencia sobre esta subcuenta contable, se evidenciaron las siguientes situaciones  </t>
    </r>
    <r>
      <rPr>
        <b/>
        <sz val="9"/>
        <rFont val="Arial"/>
        <family val="2"/>
      </rPr>
      <t xml:space="preserve">Tabla No. 159. Saldo Inicial cuenta 147064.
</t>
    </r>
    <r>
      <rPr>
        <sz val="9"/>
        <rFont val="Arial"/>
        <family val="2"/>
      </rPr>
      <t xml:space="preserve">Existiendo 19 terceros registrados en contabilidad con saldo inicial, sin que se encuentren incluidos en la base de datos suministrada, de los cuales once corresponden a personas naturales.
En su respuesta la entidad argumenta que en la información reportada por la Dirección de Gestión Humana no hay registros de terceros que correspondan a personas naturales; sin embargo tal y como lo muestra la tabla, éstas se encuentran registradas en el auxiliar contable tomado del SIIF, las cuales hacen parte del total del saldo inicial presentado en esta cuenta.
b. Pagos: Con relación a los pagos percibidos por el Instituto por este concepto durante la vigencia 2016, se hizo comparación entre los registrados en el auxiliar contable por tercero generado de SIIF (registros de naturaleza crédito relacionados con abonos) y el reporte suministrado por el Instituto donde se presentan los pagos de incapacidades y licencias de las vigencias 2013, 2014. </t>
    </r>
    <r>
      <rPr>
        <b/>
        <sz val="9"/>
        <rFont val="Arial"/>
        <family val="2"/>
      </rPr>
      <t xml:space="preserve">Tabla No. 160. Abonos realizados de incapacidades y licencias.
</t>
    </r>
    <r>
      <rPr>
        <sz val="9"/>
        <rFont val="Arial"/>
        <family val="2"/>
      </rPr>
      <t xml:space="preserve">La CGR no comparte la respuesta dada por el ICBF, donde señala que (...) por cuanto los pagos reportados por la Dirección de Gestión Humana corresponden a incapacidades y licencias de las vigencias 2013, 2014, 2015 y
2016 cuya fecha de pago corresponde a la vigencia 2016, sin tener nada que ver con pagos realizados por estos terceros en vigencia 2015 o anteriores. Adicional a los hechos enunciados, se identificaron registros de castigo de cartera por $1.426.927
</t>
    </r>
  </si>
  <si>
    <t>Estas situaciones se presentan por debilidades en los mecanismos de control y de conciliación para el registro de la información contable, hechos que afectan la comprensibilidad, consistencia y razonabilidad de la información y de los Estados
Contables del ICBF, al no tener certeza sobre la veracidad de las cifras registradas, además de identificar riesgo en la gestión de cobro de estos recursos a las EPS y ARL. Lo anterior genera incertidumbre sobre el saldo total de esta subcuenta con afectación en el patrimonio.</t>
  </si>
  <si>
    <t>Depuración de la cuenta contable 147064</t>
  </si>
  <si>
    <t xml:space="preserve">1.  Enviar requerimiento a las Direcciones  Regionales para la depuración de la cuenta contable,  solicitando reporte detallado de la conciliación de la cuenta y las acciones de cobro adelantadas indicando laos resultados obtenidos en la depuración, así como manifestando las decisiones que la Regional de manera autónoma  deben tomar para sanear la cuenta.  </t>
  </si>
  <si>
    <t>Requerimiento realizado</t>
  </si>
  <si>
    <t>2. Elaborar por parte de las Regionales y la Sede de la Dirección General  un Informe bimestral del avance en la depuración de la cuenta 147064, que contenga las acciones adelantadas y los valores depurados tomando como base la información registrada en el aplicativo de nómina frente al SIIF Nación.</t>
  </si>
  <si>
    <t>informes bimestrales presentados por la regional y Sede de la Dirección Regional</t>
  </si>
  <si>
    <t>3.  Elaborar informe final de depuración de la cuenta 147064 con los resultados obtenidos en el plan de mejoramiento y el valor final de cuenta contable.</t>
  </si>
  <si>
    <t>Informe consolidado final de Depuración</t>
  </si>
  <si>
    <t>CUMPLIMIENTO:</t>
  </si>
  <si>
    <t>CPM = POMVi/PAMVi</t>
  </si>
  <si>
    <t>AVANCE:</t>
  </si>
  <si>
    <t>APM= POMi/PAMi</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</si>
</sst>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yyyy/mm/dd"/>
    <numFmt numFmtId="165" formatCode="0.0"/>
    <numFmt numFmtId="166" formatCode="0.0%"/>
    <numFmt numFmtId="167" formatCode="d/mm/yyyy;@"/>
  </numFmts>
  <fonts count="43" x14ac:knownFonts="1">
    <font>
      <sz val="11"/>
      <color theme="1"/>
      <name val="Calibri"/>
      <family val="2"/>
      <scheme val="minor"/>
    </font>
    <font>
      <sz val="11"/>
      <color theme="1"/>
      <name val="Calibri"/>
      <family val="2"/>
      <scheme val="minor"/>
    </font>
    <font>
      <sz val="10"/>
      <name val="Arial"/>
      <family val="2"/>
    </font>
    <font>
      <sz val="11"/>
      <name val="Arial"/>
      <family val="2"/>
    </font>
    <font>
      <b/>
      <sz val="11"/>
      <name val="Arial"/>
      <family val="2"/>
    </font>
    <font>
      <b/>
      <sz val="11"/>
      <color theme="1"/>
      <name val="Arial"/>
      <family val="2"/>
    </font>
    <font>
      <sz val="11"/>
      <color theme="1"/>
      <name val="Arial"/>
      <family val="2"/>
    </font>
    <font>
      <b/>
      <sz val="12"/>
      <name val="Arial"/>
      <family val="2"/>
    </font>
    <font>
      <b/>
      <sz val="10"/>
      <name val="Arial"/>
      <family val="2"/>
    </font>
    <font>
      <sz val="11"/>
      <name val="Calibri"/>
      <family val="2"/>
      <scheme val="minor"/>
    </font>
    <font>
      <sz val="9"/>
      <color theme="1"/>
      <name val="Arial"/>
      <family val="2"/>
    </font>
    <font>
      <sz val="9"/>
      <name val="Arial"/>
      <family val="2"/>
    </font>
    <font>
      <b/>
      <sz val="9"/>
      <name val="Arial"/>
      <family val="2"/>
    </font>
    <font>
      <sz val="9"/>
      <color indexed="8"/>
      <name val="Arial"/>
      <family val="2"/>
    </font>
    <font>
      <b/>
      <sz val="9"/>
      <color indexed="8"/>
      <name val="Arial"/>
      <family val="2"/>
    </font>
    <font>
      <b/>
      <sz val="11"/>
      <color indexed="10"/>
      <name val="Arial Narrow"/>
      <family val="2"/>
    </font>
    <font>
      <sz val="11"/>
      <color indexed="10"/>
      <name val="Arial Narrow"/>
      <family val="2"/>
    </font>
    <font>
      <b/>
      <sz val="11"/>
      <color indexed="10"/>
      <name val="Arial"/>
      <family val="2"/>
    </font>
    <font>
      <sz val="10"/>
      <color theme="1"/>
      <name val="Arial"/>
      <family val="2"/>
    </font>
    <font>
      <sz val="9"/>
      <color indexed="10"/>
      <name val="Arial"/>
      <family val="2"/>
    </font>
    <font>
      <sz val="9"/>
      <color theme="1"/>
      <name val="Calibri"/>
      <family val="2"/>
      <scheme val="minor"/>
    </font>
    <font>
      <i/>
      <sz val="9"/>
      <name val="Arial"/>
      <family val="2"/>
    </font>
    <font>
      <b/>
      <sz val="10"/>
      <color rgb="FFFF0000"/>
      <name val="Arial"/>
      <family val="2"/>
    </font>
    <font>
      <b/>
      <i/>
      <sz val="9"/>
      <name val="Arial"/>
      <family val="2"/>
    </font>
    <font>
      <sz val="10"/>
      <color rgb="FFFF0000"/>
      <name val="Arial"/>
      <family val="2"/>
    </font>
    <font>
      <sz val="9"/>
      <color rgb="FFFF0000"/>
      <name val="Arial"/>
      <family val="2"/>
    </font>
    <font>
      <i/>
      <sz val="9"/>
      <color indexed="8"/>
      <name val="Arial"/>
      <family val="2"/>
    </font>
    <font>
      <strike/>
      <sz val="9"/>
      <color indexed="8"/>
      <name val="Arial"/>
      <family val="2"/>
    </font>
    <font>
      <strike/>
      <sz val="9"/>
      <color theme="1"/>
      <name val="Arial"/>
      <family val="2"/>
    </font>
    <font>
      <sz val="10"/>
      <color indexed="10"/>
      <name val="Arial"/>
      <family val="2"/>
    </font>
    <font>
      <sz val="9"/>
      <color indexed="53"/>
      <name val="Arial"/>
      <family val="2"/>
    </font>
    <font>
      <b/>
      <sz val="12"/>
      <color indexed="30"/>
      <name val="Arial"/>
      <family val="2"/>
    </font>
    <font>
      <b/>
      <sz val="10"/>
      <color indexed="30"/>
      <name val="Arial"/>
      <family val="2"/>
    </font>
    <font>
      <strike/>
      <sz val="9"/>
      <name val="Arial"/>
      <family val="2"/>
    </font>
    <font>
      <b/>
      <sz val="9"/>
      <color rgb="FF0070C0"/>
      <name val="Arial"/>
      <family val="2"/>
    </font>
    <font>
      <u/>
      <sz val="9"/>
      <name val="Arial"/>
      <family val="2"/>
    </font>
    <font>
      <strike/>
      <sz val="10"/>
      <color indexed="36"/>
      <name val="Calibri"/>
      <family val="2"/>
    </font>
    <font>
      <b/>
      <sz val="9"/>
      <color theme="1"/>
      <name val="Arial"/>
      <family val="2"/>
    </font>
    <font>
      <b/>
      <sz val="9"/>
      <color indexed="10"/>
      <name val="Arial"/>
      <family val="2"/>
    </font>
    <font>
      <sz val="9"/>
      <color indexed="40"/>
      <name val="Arial"/>
      <family val="2"/>
    </font>
    <font>
      <sz val="10"/>
      <color indexed="17"/>
      <name val="Arial"/>
      <family val="2"/>
    </font>
    <font>
      <b/>
      <sz val="9"/>
      <color indexed="81"/>
      <name val="Tahoma"/>
      <family val="2"/>
    </font>
    <font>
      <sz val="9"/>
      <color indexed="81"/>
      <name val="Tahoma"/>
      <family val="2"/>
    </font>
  </fonts>
  <fills count="10">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6"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dashed">
        <color indexed="64"/>
      </top>
      <bottom style="dashed">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0" borderId="0"/>
  </cellStyleXfs>
  <cellXfs count="296">
    <xf numFmtId="0" fontId="0" fillId="0" borderId="0" xfId="0"/>
    <xf numFmtId="0" fontId="3" fillId="0" borderId="0" xfId="2" applyFont="1" applyFill="1" applyBorder="1" applyProtection="1"/>
    <xf numFmtId="0" fontId="4" fillId="0" borderId="0" xfId="2" applyFont="1" applyFill="1" applyBorder="1" applyAlignment="1" applyProtection="1">
      <alignment wrapText="1"/>
    </xf>
    <xf numFmtId="0" fontId="4" fillId="0" borderId="0" xfId="2" applyFont="1" applyFill="1" applyBorder="1" applyAlignment="1" applyProtection="1">
      <alignment horizontal="center" vertical="center" wrapText="1"/>
    </xf>
    <xf numFmtId="0" fontId="3" fillId="0" borderId="0" xfId="2" applyFont="1" applyFill="1" applyBorder="1" applyAlignment="1" applyProtection="1">
      <alignment wrapText="1"/>
    </xf>
    <xf numFmtId="0" fontId="4" fillId="0" borderId="0" xfId="2" applyFont="1" applyFill="1" applyBorder="1" applyAlignment="1" applyProtection="1">
      <alignment vertical="top" wrapText="1"/>
    </xf>
    <xf numFmtId="0" fontId="5" fillId="0" borderId="0" xfId="2" applyFont="1" applyFill="1" applyBorder="1" applyAlignment="1" applyProtection="1">
      <alignment horizontal="center" vertical="center" wrapText="1"/>
    </xf>
    <xf numFmtId="0" fontId="3" fillId="0" borderId="0" xfId="2" applyFont="1" applyFill="1" applyBorder="1" applyAlignment="1" applyProtection="1">
      <alignment horizontal="center"/>
    </xf>
    <xf numFmtId="0" fontId="3" fillId="0" borderId="0" xfId="2" applyFont="1" applyFill="1" applyBorder="1" applyAlignment="1" applyProtection="1">
      <alignment vertical="center" wrapText="1"/>
    </xf>
    <xf numFmtId="0" fontId="6" fillId="0" borderId="0" xfId="0" applyFont="1" applyProtection="1"/>
    <xf numFmtId="0" fontId="4" fillId="0" borderId="0" xfId="2" applyFont="1" applyFill="1" applyProtection="1"/>
    <xf numFmtId="0" fontId="4" fillId="0" borderId="0" xfId="2" applyFont="1" applyFill="1" applyBorder="1" applyAlignment="1" applyProtection="1">
      <alignment vertical="center"/>
    </xf>
    <xf numFmtId="0" fontId="3" fillId="0" borderId="0" xfId="2" applyFont="1" applyFill="1" applyBorder="1" applyAlignment="1" applyProtection="1"/>
    <xf numFmtId="0" fontId="3" fillId="0" borderId="0" xfId="2" applyFont="1" applyFill="1" applyBorder="1" applyAlignment="1" applyProtection="1">
      <alignment vertical="top"/>
    </xf>
    <xf numFmtId="0" fontId="4" fillId="0" borderId="0" xfId="2" applyFont="1" applyFill="1" applyBorder="1" applyAlignment="1" applyProtection="1">
      <alignment vertical="top"/>
    </xf>
    <xf numFmtId="0" fontId="4" fillId="0" borderId="0" xfId="2" applyFont="1" applyFill="1" applyBorder="1" applyAlignment="1" applyProtection="1">
      <alignment horizontal="center" vertical="center"/>
    </xf>
    <xf numFmtId="0" fontId="5" fillId="0" borderId="0" xfId="2" applyFont="1" applyFill="1" applyBorder="1" applyAlignment="1" applyProtection="1">
      <alignment horizontal="center" vertical="center"/>
    </xf>
    <xf numFmtId="0" fontId="4" fillId="0" borderId="0" xfId="2" applyFont="1" applyFill="1" applyAlignment="1" applyProtection="1">
      <alignment vertical="top"/>
    </xf>
    <xf numFmtId="0" fontId="3" fillId="0" borderId="0" xfId="2" applyFont="1" applyFill="1" applyBorder="1" applyAlignment="1" applyProtection="1">
      <alignment horizontal="center" vertical="top"/>
    </xf>
    <xf numFmtId="164" fontId="4" fillId="0" borderId="0" xfId="2" applyNumberFormat="1" applyFont="1" applyFill="1" applyBorder="1" applyAlignment="1" applyProtection="1">
      <alignment horizontal="left" wrapText="1"/>
    </xf>
    <xf numFmtId="15" fontId="4" fillId="0" borderId="0" xfId="2" applyNumberFormat="1" applyFont="1" applyFill="1" applyBorder="1" applyAlignment="1" applyProtection="1">
      <alignment horizontal="center" vertical="top" wrapText="1"/>
    </xf>
    <xf numFmtId="0" fontId="4" fillId="0" borderId="0" xfId="2" applyFont="1" applyFill="1" applyBorder="1" applyAlignment="1" applyProtection="1">
      <alignment horizontal="center" vertical="top" wrapText="1"/>
    </xf>
    <xf numFmtId="164" fontId="4" fillId="2" borderId="1" xfId="2" applyNumberFormat="1" applyFont="1" applyFill="1" applyBorder="1" applyAlignment="1" applyProtection="1">
      <alignment horizontal="center" vertical="center" wrapText="1"/>
      <protection locked="0"/>
    </xf>
    <xf numFmtId="164" fontId="4" fillId="2" borderId="0" xfId="2" applyNumberFormat="1" applyFont="1" applyFill="1" applyBorder="1" applyAlignment="1" applyProtection="1">
      <alignment horizontal="center" vertical="center" wrapText="1"/>
      <protection locked="0"/>
    </xf>
    <xf numFmtId="0" fontId="3" fillId="0" borderId="0" xfId="2" applyFont="1" applyFill="1" applyBorder="1" applyAlignment="1" applyProtection="1">
      <alignment horizontal="left" wrapText="1"/>
    </xf>
    <xf numFmtId="0" fontId="4" fillId="0" borderId="0" xfId="2" applyFont="1" applyFill="1" applyBorder="1" applyAlignment="1" applyProtection="1">
      <alignment horizontal="left" wrapText="1"/>
    </xf>
    <xf numFmtId="14" fontId="4" fillId="0" borderId="0" xfId="2" applyNumberFormat="1" applyFont="1" applyFill="1" applyBorder="1" applyAlignment="1" applyProtection="1">
      <alignment horizontal="right" vertical="top" wrapText="1"/>
    </xf>
    <xf numFmtId="0" fontId="4" fillId="0" borderId="0" xfId="2" applyFont="1" applyFill="1" applyBorder="1" applyAlignment="1" applyProtection="1">
      <alignment horizontal="center"/>
    </xf>
    <xf numFmtId="0" fontId="7" fillId="0" borderId="0" xfId="2" applyFont="1" applyFill="1" applyBorder="1" applyAlignment="1" applyProtection="1">
      <alignment vertical="center"/>
    </xf>
    <xf numFmtId="0" fontId="3" fillId="0" borderId="0" xfId="2" applyFont="1" applyFill="1" applyBorder="1" applyAlignment="1" applyProtection="1">
      <alignment horizontal="center" vertical="center"/>
    </xf>
    <xf numFmtId="0" fontId="3" fillId="0" borderId="0" xfId="2" applyFont="1" applyFill="1" applyBorder="1" applyAlignment="1" applyProtection="1">
      <alignment vertical="center"/>
    </xf>
    <xf numFmtId="0" fontId="4" fillId="0" borderId="0" xfId="2" applyFont="1" applyFill="1" applyBorder="1" applyAlignment="1" applyProtection="1">
      <alignment horizontal="center" vertical="top"/>
    </xf>
    <xf numFmtId="0" fontId="3" fillId="0" borderId="0" xfId="3" applyFont="1" applyProtection="1"/>
    <xf numFmtId="0" fontId="3" fillId="0" borderId="0" xfId="3" applyFont="1" applyAlignment="1" applyProtection="1">
      <alignment horizontal="center" vertical="center"/>
    </xf>
    <xf numFmtId="0" fontId="3" fillId="0" borderId="0" xfId="3" applyFont="1" applyAlignment="1" applyProtection="1">
      <alignment vertical="top"/>
    </xf>
    <xf numFmtId="0" fontId="6" fillId="0" borderId="0" xfId="3" applyFont="1" applyAlignment="1" applyProtection="1">
      <alignment horizontal="center" vertical="center"/>
    </xf>
    <xf numFmtId="0" fontId="4" fillId="3" borderId="2" xfId="2" applyFont="1" applyFill="1" applyBorder="1" applyAlignment="1" applyProtection="1">
      <alignment horizontal="center" vertical="center"/>
    </xf>
    <xf numFmtId="0" fontId="3" fillId="0" borderId="0" xfId="3" applyFont="1" applyAlignment="1" applyProtection="1">
      <alignment vertical="center" wrapText="1"/>
    </xf>
    <xf numFmtId="0" fontId="8" fillId="4" borderId="1" xfId="4" applyFont="1" applyFill="1" applyBorder="1" applyAlignment="1" applyProtection="1">
      <alignment horizontal="center" vertical="center" wrapText="1"/>
    </xf>
    <xf numFmtId="0" fontId="8" fillId="5" borderId="1" xfId="4" applyFont="1" applyFill="1" applyBorder="1" applyAlignment="1" applyProtection="1">
      <alignment horizontal="center" vertical="center" wrapText="1"/>
    </xf>
    <xf numFmtId="0" fontId="8" fillId="5" borderId="1" xfId="4" applyFont="1" applyFill="1" applyBorder="1" applyAlignment="1" applyProtection="1">
      <alignment horizontal="center" vertical="top" wrapText="1"/>
    </xf>
    <xf numFmtId="164" fontId="8" fillId="5" borderId="1" xfId="4" applyNumberFormat="1" applyFont="1" applyFill="1" applyBorder="1" applyAlignment="1" applyProtection="1">
      <alignment horizontal="center" vertical="center" wrapText="1"/>
    </xf>
    <xf numFmtId="0" fontId="8" fillId="3" borderId="1" xfId="5" applyFont="1" applyFill="1" applyBorder="1" applyAlignment="1" applyProtection="1">
      <alignment horizontal="center" vertical="center" wrapText="1"/>
    </xf>
    <xf numFmtId="0" fontId="8" fillId="3" borderId="1" xfId="4" applyFont="1" applyFill="1" applyBorder="1" applyAlignment="1" applyProtection="1">
      <alignment horizontal="center" vertical="center" wrapText="1"/>
    </xf>
    <xf numFmtId="0" fontId="2" fillId="0" borderId="0" xfId="4" applyFont="1" applyProtection="1"/>
    <xf numFmtId="0" fontId="9" fillId="0" borderId="0" xfId="0" applyFont="1" applyProtection="1"/>
    <xf numFmtId="0" fontId="10" fillId="0" borderId="3" xfId="4" applyFont="1" applyBorder="1" applyAlignment="1" applyProtection="1">
      <alignment vertical="top" wrapText="1"/>
    </xf>
    <xf numFmtId="0" fontId="11" fillId="0" borderId="4" xfId="0" applyFont="1" applyFill="1" applyBorder="1" applyAlignment="1" applyProtection="1">
      <alignment horizontal="left" vertical="top" wrapText="1"/>
    </xf>
    <xf numFmtId="0" fontId="11" fillId="0" borderId="4" xfId="0" applyFont="1" applyFill="1" applyBorder="1" applyAlignment="1" applyProtection="1">
      <alignment horizontal="justify" vertical="top" wrapText="1"/>
    </xf>
    <xf numFmtId="0" fontId="11" fillId="0" borderId="4" xfId="4" applyFont="1" applyFill="1" applyBorder="1" applyAlignment="1" applyProtection="1">
      <alignment horizontal="center" vertical="top" wrapText="1"/>
    </xf>
    <xf numFmtId="0" fontId="11" fillId="0" borderId="4" xfId="0" applyFont="1" applyFill="1" applyBorder="1" applyAlignment="1" applyProtection="1">
      <alignment horizontal="center" vertical="top" wrapText="1"/>
    </xf>
    <xf numFmtId="0" fontId="11" fillId="0" borderId="4" xfId="4" applyFont="1" applyFill="1" applyBorder="1" applyAlignment="1" applyProtection="1">
      <alignment horizontal="justify" vertical="top" wrapText="1"/>
    </xf>
    <xf numFmtId="14" fontId="11" fillId="0" borderId="4" xfId="4" applyNumberFormat="1" applyFont="1" applyFill="1" applyBorder="1" applyAlignment="1" applyProtection="1">
      <alignment horizontal="center" vertical="top" wrapText="1"/>
    </xf>
    <xf numFmtId="165" fontId="11" fillId="0" borderId="4" xfId="0" applyNumberFormat="1" applyFont="1" applyFill="1" applyBorder="1" applyAlignment="1" applyProtection="1">
      <alignment horizontal="center" vertical="top" wrapText="1"/>
    </xf>
    <xf numFmtId="0" fontId="12" fillId="3" borderId="4" xfId="5" applyFont="1" applyFill="1" applyBorder="1" applyAlignment="1" applyProtection="1">
      <alignment horizontal="center" vertical="top" wrapText="1"/>
      <protection locked="0"/>
    </xf>
    <xf numFmtId="166" fontId="11" fillId="0" borderId="4" xfId="2" applyNumberFormat="1" applyFont="1" applyFill="1" applyBorder="1" applyAlignment="1" applyProtection="1">
      <alignment horizontal="center" vertical="top" wrapText="1"/>
    </xf>
    <xf numFmtId="0" fontId="11" fillId="0" borderId="5" xfId="4" applyFont="1" applyFill="1" applyBorder="1" applyAlignment="1" applyProtection="1">
      <alignment vertical="top" wrapText="1"/>
      <protection locked="0"/>
    </xf>
    <xf numFmtId="0" fontId="11" fillId="0" borderId="0" xfId="4" applyFont="1" applyAlignment="1" applyProtection="1">
      <alignment vertical="top" wrapText="1"/>
      <protection locked="0"/>
    </xf>
    <xf numFmtId="0" fontId="11" fillId="0" borderId="0" xfId="4" applyFont="1" applyAlignment="1" applyProtection="1">
      <alignment vertical="top"/>
      <protection locked="0"/>
    </xf>
    <xf numFmtId="0" fontId="11" fillId="0" borderId="0" xfId="4" applyFont="1" applyAlignment="1" applyProtection="1">
      <alignment vertical="top"/>
    </xf>
    <xf numFmtId="0" fontId="10" fillId="0" borderId="0" xfId="0" applyFont="1" applyAlignment="1" applyProtection="1">
      <alignment vertical="top"/>
    </xf>
    <xf numFmtId="0" fontId="10" fillId="0" borderId="6" xfId="4" applyFont="1" applyBorder="1" applyAlignment="1" applyProtection="1">
      <alignment vertical="top" wrapText="1"/>
    </xf>
    <xf numFmtId="0" fontId="11" fillId="0" borderId="7" xfId="0" applyFont="1" applyFill="1" applyBorder="1" applyAlignment="1" applyProtection="1">
      <alignment horizontal="left" vertical="top" wrapText="1"/>
    </xf>
    <xf numFmtId="0" fontId="11" fillId="0" borderId="7" xfId="0" applyFont="1" applyFill="1" applyBorder="1" applyAlignment="1" applyProtection="1">
      <alignment horizontal="justify" vertical="top" wrapText="1"/>
    </xf>
    <xf numFmtId="0" fontId="11" fillId="0" borderId="7" xfId="4" applyFont="1" applyFill="1" applyBorder="1" applyAlignment="1" applyProtection="1">
      <alignment horizontal="center" vertical="top" wrapText="1"/>
    </xf>
    <xf numFmtId="0" fontId="11" fillId="0" borderId="7" xfId="0" applyFont="1" applyFill="1" applyBorder="1" applyAlignment="1" applyProtection="1">
      <alignment horizontal="center" vertical="top" wrapText="1"/>
    </xf>
    <xf numFmtId="0" fontId="11" fillId="0" borderId="7" xfId="4" applyFont="1" applyFill="1" applyBorder="1" applyAlignment="1" applyProtection="1">
      <alignment horizontal="justify" vertical="top" wrapText="1"/>
    </xf>
    <xf numFmtId="14" fontId="11" fillId="0" borderId="7" xfId="4" applyNumberFormat="1" applyFont="1" applyFill="1" applyBorder="1" applyAlignment="1" applyProtection="1">
      <alignment horizontal="center" vertical="top" wrapText="1"/>
    </xf>
    <xf numFmtId="165" fontId="11" fillId="0" borderId="7" xfId="0" applyNumberFormat="1" applyFont="1" applyFill="1" applyBorder="1" applyAlignment="1" applyProtection="1">
      <alignment horizontal="center" vertical="top" wrapText="1"/>
    </xf>
    <xf numFmtId="0" fontId="12" fillId="3" borderId="7" xfId="5" applyFont="1" applyFill="1" applyBorder="1" applyAlignment="1" applyProtection="1">
      <alignment horizontal="center" vertical="top" wrapText="1"/>
      <protection locked="0"/>
    </xf>
    <xf numFmtId="166" fontId="11" fillId="0" borderId="7" xfId="2" applyNumberFormat="1" applyFont="1" applyFill="1" applyBorder="1" applyAlignment="1" applyProtection="1">
      <alignment horizontal="center" vertical="top" wrapText="1"/>
    </xf>
    <xf numFmtId="0" fontId="11" fillId="0" borderId="8" xfId="4" applyFont="1" applyFill="1" applyBorder="1" applyAlignment="1" applyProtection="1">
      <alignment vertical="top" wrapText="1"/>
      <protection locked="0"/>
    </xf>
    <xf numFmtId="0" fontId="10" fillId="0" borderId="7" xfId="0" applyFont="1" applyFill="1" applyBorder="1" applyAlignment="1" applyProtection="1">
      <alignment horizontal="justify" vertical="top" wrapText="1"/>
    </xf>
    <xf numFmtId="0" fontId="10" fillId="0" borderId="7" xfId="4" applyFont="1" applyFill="1" applyBorder="1" applyAlignment="1" applyProtection="1">
      <alignment horizontal="center" vertical="top" wrapText="1"/>
    </xf>
    <xf numFmtId="0" fontId="10" fillId="0" borderId="7" xfId="0" applyFont="1" applyFill="1" applyBorder="1" applyAlignment="1" applyProtection="1">
      <alignment horizontal="center" vertical="top" wrapText="1"/>
    </xf>
    <xf numFmtId="0" fontId="13" fillId="0" borderId="7" xfId="0" applyFont="1" applyFill="1" applyBorder="1" applyAlignment="1" applyProtection="1">
      <alignment horizontal="justify" vertical="top" wrapText="1"/>
    </xf>
    <xf numFmtId="0" fontId="10" fillId="0" borderId="7" xfId="4" applyFont="1" applyFill="1" applyBorder="1" applyAlignment="1" applyProtection="1">
      <alignment horizontal="justify" vertical="top" wrapText="1"/>
    </xf>
    <xf numFmtId="0" fontId="10" fillId="0" borderId="8" xfId="4" applyFont="1" applyFill="1" applyBorder="1" applyAlignment="1" applyProtection="1">
      <alignment vertical="top" wrapText="1"/>
      <protection locked="0"/>
    </xf>
    <xf numFmtId="0" fontId="10" fillId="0" borderId="0" xfId="4" applyFont="1" applyAlignment="1" applyProtection="1">
      <alignment vertical="top"/>
      <protection locked="0"/>
    </xf>
    <xf numFmtId="0" fontId="10" fillId="0" borderId="0" xfId="4" applyFont="1" applyAlignment="1" applyProtection="1">
      <alignment vertical="top"/>
    </xf>
    <xf numFmtId="0" fontId="13" fillId="0" borderId="7" xfId="4" applyFont="1" applyFill="1" applyBorder="1" applyAlignment="1" applyProtection="1">
      <alignment horizontal="justify" vertical="top" wrapText="1"/>
    </xf>
    <xf numFmtId="0" fontId="11" fillId="0" borderId="6" xfId="4" applyFont="1" applyFill="1" applyBorder="1" applyAlignment="1" applyProtection="1">
      <alignment vertical="top" wrapText="1"/>
    </xf>
    <xf numFmtId="0" fontId="10" fillId="0" borderId="6" xfId="4" applyFont="1" applyFill="1" applyBorder="1" applyAlignment="1" applyProtection="1">
      <alignment vertical="top" wrapText="1"/>
    </xf>
    <xf numFmtId="0" fontId="12" fillId="0" borderId="7" xfId="0" applyFont="1" applyFill="1" applyBorder="1" applyAlignment="1" applyProtection="1">
      <alignment horizontal="justify" vertical="top" wrapText="1"/>
    </xf>
    <xf numFmtId="0" fontId="11" fillId="0" borderId="0" xfId="4" applyFont="1" applyFill="1" applyAlignment="1" applyProtection="1">
      <alignment vertical="top"/>
      <protection locked="0"/>
    </xf>
    <xf numFmtId="0" fontId="11" fillId="0" borderId="0" xfId="4" applyFont="1" applyFill="1" applyAlignment="1" applyProtection="1">
      <alignment vertical="top"/>
    </xf>
    <xf numFmtId="0" fontId="10" fillId="0" borderId="0" xfId="0" applyFont="1" applyFill="1" applyAlignment="1" applyProtection="1">
      <alignment vertical="top"/>
    </xf>
    <xf numFmtId="0" fontId="10" fillId="0" borderId="0" xfId="0" applyFont="1" applyFill="1" applyAlignment="1" applyProtection="1">
      <alignment vertical="top"/>
      <protection locked="0"/>
    </xf>
    <xf numFmtId="0" fontId="18" fillId="0" borderId="6" xfId="4" applyFont="1" applyBorder="1" applyAlignment="1" applyProtection="1">
      <alignment vertical="top" wrapText="1"/>
    </xf>
    <xf numFmtId="0" fontId="2" fillId="0" borderId="7" xfId="0" applyFont="1" applyFill="1" applyBorder="1" applyAlignment="1" applyProtection="1">
      <alignment horizontal="justify" vertical="top" wrapText="1"/>
    </xf>
    <xf numFmtId="0" fontId="2" fillId="0" borderId="7" xfId="4" applyFont="1" applyFill="1" applyBorder="1" applyAlignment="1" applyProtection="1">
      <alignment horizontal="center" vertical="top" wrapText="1"/>
    </xf>
    <xf numFmtId="0" fontId="2" fillId="0" borderId="7" xfId="0" applyFont="1" applyFill="1" applyBorder="1" applyAlignment="1" applyProtection="1">
      <alignment horizontal="center" vertical="top" wrapText="1"/>
    </xf>
    <xf numFmtId="14" fontId="2" fillId="0" borderId="7" xfId="4" applyNumberFormat="1" applyFont="1" applyFill="1" applyBorder="1" applyAlignment="1" applyProtection="1">
      <alignment horizontal="center" vertical="top" wrapText="1"/>
    </xf>
    <xf numFmtId="0" fontId="2" fillId="0" borderId="8" xfId="4" applyFont="1" applyFill="1" applyBorder="1" applyAlignment="1" applyProtection="1">
      <alignment vertical="top" wrapText="1"/>
      <protection locked="0"/>
    </xf>
    <xf numFmtId="0" fontId="2" fillId="0" borderId="0" xfId="4" applyFont="1" applyAlignment="1" applyProtection="1">
      <alignment vertical="top"/>
      <protection locked="0"/>
    </xf>
    <xf numFmtId="0" fontId="2" fillId="0" borderId="0" xfId="4" applyFont="1" applyAlignment="1" applyProtection="1">
      <alignment vertical="top"/>
    </xf>
    <xf numFmtId="0" fontId="18" fillId="0" borderId="0" xfId="0" applyFont="1" applyAlignment="1" applyProtection="1">
      <alignment vertical="top"/>
    </xf>
    <xf numFmtId="0" fontId="2" fillId="0" borderId="7" xfId="0" applyFont="1" applyFill="1" applyBorder="1" applyAlignment="1" applyProtection="1">
      <alignment vertical="top" wrapText="1"/>
    </xf>
    <xf numFmtId="0" fontId="2" fillId="0" borderId="7" xfId="4" applyFont="1" applyFill="1" applyBorder="1" applyAlignment="1" applyProtection="1">
      <alignment vertical="top" wrapText="1"/>
    </xf>
    <xf numFmtId="14" fontId="18" fillId="0" borderId="7" xfId="4" applyNumberFormat="1" applyFont="1" applyFill="1" applyBorder="1" applyAlignment="1" applyProtection="1">
      <alignment horizontal="center" vertical="top" wrapText="1"/>
    </xf>
    <xf numFmtId="0" fontId="2" fillId="0" borderId="6" xfId="4" applyFont="1" applyFill="1" applyBorder="1" applyAlignment="1" applyProtection="1">
      <alignment vertical="top" wrapText="1"/>
    </xf>
    <xf numFmtId="0" fontId="11" fillId="0" borderId="8" xfId="4" applyFont="1" applyFill="1" applyBorder="1" applyAlignment="1" applyProtection="1">
      <alignment horizontal="center" vertical="top" wrapText="1"/>
      <protection locked="0"/>
    </xf>
    <xf numFmtId="0" fontId="11" fillId="0" borderId="6" xfId="4" applyFont="1" applyFill="1" applyBorder="1" applyAlignment="1" applyProtection="1">
      <alignment horizontal="center" vertical="top" wrapText="1"/>
    </xf>
    <xf numFmtId="0" fontId="10" fillId="0" borderId="6" xfId="4" applyFont="1" applyBorder="1" applyAlignment="1" applyProtection="1">
      <alignment horizontal="center" vertical="top" wrapText="1"/>
    </xf>
    <xf numFmtId="0" fontId="10" fillId="6" borderId="6" xfId="4" applyFont="1" applyFill="1" applyBorder="1" applyAlignment="1" applyProtection="1">
      <alignment vertical="top" wrapText="1"/>
    </xf>
    <xf numFmtId="0" fontId="11" fillId="0" borderId="7" xfId="4" applyNumberFormat="1" applyFont="1" applyFill="1" applyBorder="1" applyAlignment="1" applyProtection="1">
      <alignment horizontal="center" vertical="top" wrapText="1"/>
    </xf>
    <xf numFmtId="0" fontId="11" fillId="0" borderId="0" xfId="4" applyFont="1" applyProtection="1">
      <protection locked="0"/>
    </xf>
    <xf numFmtId="0" fontId="11" fillId="0" borderId="0" xfId="4" applyFont="1" applyProtection="1"/>
    <xf numFmtId="0" fontId="20" fillId="0" borderId="0" xfId="0" applyFont="1" applyProtection="1"/>
    <xf numFmtId="0" fontId="11" fillId="0" borderId="7" xfId="4" applyFont="1" applyFill="1" applyBorder="1" applyAlignment="1" applyProtection="1">
      <alignment horizontal="left" vertical="top" wrapText="1"/>
    </xf>
    <xf numFmtId="0" fontId="11" fillId="0" borderId="7" xfId="0" applyFont="1" applyFill="1" applyBorder="1" applyAlignment="1" applyProtection="1">
      <alignment horizontal="justify" vertical="center" wrapText="1"/>
    </xf>
    <xf numFmtId="14" fontId="11" fillId="0" borderId="7" xfId="0" applyNumberFormat="1" applyFont="1" applyFill="1" applyBorder="1" applyAlignment="1" applyProtection="1">
      <alignment horizontal="center" vertical="top"/>
    </xf>
    <xf numFmtId="0" fontId="11" fillId="0" borderId="7" xfId="0" applyFont="1" applyFill="1" applyBorder="1" applyAlignment="1" applyProtection="1">
      <alignment horizontal="center" vertical="top"/>
    </xf>
    <xf numFmtId="0" fontId="10" fillId="0" borderId="0" xfId="0" applyFont="1" applyProtection="1"/>
    <xf numFmtId="9" fontId="11" fillId="0" borderId="7" xfId="4" applyNumberFormat="1" applyFont="1" applyFill="1" applyBorder="1" applyAlignment="1" applyProtection="1">
      <alignment horizontal="center" vertical="top" wrapText="1"/>
    </xf>
    <xf numFmtId="164" fontId="11" fillId="0" borderId="7" xfId="4" applyNumberFormat="1" applyFont="1" applyFill="1" applyBorder="1" applyAlignment="1" applyProtection="1">
      <alignment horizontal="center" vertical="top" wrapText="1"/>
    </xf>
    <xf numFmtId="0" fontId="12" fillId="0" borderId="7" xfId="4" applyFont="1" applyFill="1" applyBorder="1" applyAlignment="1" applyProtection="1">
      <alignment horizontal="justify" vertical="top" wrapText="1"/>
    </xf>
    <xf numFmtId="14" fontId="11" fillId="0" borderId="7" xfId="4" applyNumberFormat="1" applyFont="1" applyFill="1" applyBorder="1" applyAlignment="1" applyProtection="1">
      <alignment horizontal="center" vertical="top"/>
    </xf>
    <xf numFmtId="0" fontId="8" fillId="0" borderId="7" xfId="4" applyFont="1" applyFill="1" applyBorder="1" applyAlignment="1" applyProtection="1">
      <alignment horizontal="justify" vertical="top" wrapText="1"/>
    </xf>
    <xf numFmtId="0" fontId="2" fillId="0" borderId="7" xfId="4" applyFont="1" applyFill="1" applyBorder="1" applyAlignment="1" applyProtection="1">
      <alignment horizontal="justify" vertical="top" wrapText="1"/>
    </xf>
    <xf numFmtId="14" fontId="2" fillId="0" borderId="7" xfId="4" applyNumberFormat="1" applyFont="1" applyFill="1" applyBorder="1" applyAlignment="1" applyProtection="1">
      <alignment horizontal="center" vertical="top"/>
    </xf>
    <xf numFmtId="0" fontId="0" fillId="0" borderId="0" xfId="0" applyAlignment="1" applyProtection="1">
      <alignment vertical="top"/>
    </xf>
    <xf numFmtId="0" fontId="11" fillId="0" borderId="7" xfId="4" applyFont="1" applyFill="1" applyBorder="1" applyAlignment="1" applyProtection="1">
      <alignment horizontal="justify" vertical="top"/>
    </xf>
    <xf numFmtId="165" fontId="11" fillId="6" borderId="7" xfId="0" applyNumberFormat="1" applyFont="1" applyFill="1" applyBorder="1" applyAlignment="1" applyProtection="1">
      <alignment horizontal="center" vertical="top" wrapText="1"/>
    </xf>
    <xf numFmtId="0" fontId="10" fillId="6" borderId="6" xfId="0" applyFont="1" applyFill="1" applyBorder="1" applyAlignment="1" applyProtection="1">
      <alignment horizontal="justify" vertical="top" wrapText="1"/>
    </xf>
    <xf numFmtId="14" fontId="10" fillId="0" borderId="7" xfId="4" applyNumberFormat="1" applyFont="1" applyFill="1" applyBorder="1" applyAlignment="1" applyProtection="1">
      <alignment horizontal="center" vertical="top" wrapText="1"/>
    </xf>
    <xf numFmtId="0" fontId="10" fillId="6" borderId="8" xfId="4" applyFont="1" applyFill="1" applyBorder="1" applyAlignment="1" applyProtection="1">
      <alignment vertical="top" wrapText="1"/>
      <protection locked="0"/>
    </xf>
    <xf numFmtId="0" fontId="10" fillId="6" borderId="9" xfId="4" applyFont="1" applyFill="1" applyBorder="1" applyAlignment="1" applyProtection="1">
      <alignment vertical="top" wrapText="1"/>
      <protection locked="0"/>
    </xf>
    <xf numFmtId="0" fontId="10" fillId="0" borderId="10" xfId="0" applyFont="1" applyFill="1" applyBorder="1" applyAlignment="1" applyProtection="1">
      <alignment vertical="top" wrapText="1"/>
      <protection locked="0"/>
    </xf>
    <xf numFmtId="0" fontId="10" fillId="0" borderId="0" xfId="0" applyFont="1" applyFill="1" applyBorder="1" applyAlignment="1" applyProtection="1">
      <alignment vertical="top" wrapText="1"/>
    </xf>
    <xf numFmtId="164" fontId="10" fillId="0" borderId="7" xfId="4" applyNumberFormat="1" applyFont="1" applyFill="1" applyBorder="1" applyAlignment="1" applyProtection="1">
      <alignment horizontal="center" vertical="top" wrapText="1"/>
    </xf>
    <xf numFmtId="0" fontId="28" fillId="0" borderId="7" xfId="4" applyFont="1" applyFill="1" applyBorder="1" applyAlignment="1" applyProtection="1">
      <alignment horizontal="justify" vertical="top" wrapText="1"/>
    </xf>
    <xf numFmtId="0" fontId="10" fillId="7" borderId="9" xfId="4" applyFont="1" applyFill="1" applyBorder="1" applyAlignment="1" applyProtection="1">
      <alignment vertical="top" wrapText="1"/>
      <protection locked="0"/>
    </xf>
    <xf numFmtId="0" fontId="10" fillId="0" borderId="6" xfId="0" applyFont="1" applyBorder="1" applyAlignment="1" applyProtection="1">
      <alignment vertical="top"/>
    </xf>
    <xf numFmtId="0" fontId="11" fillId="0" borderId="7" xfId="4" applyFont="1" applyFill="1" applyBorder="1" applyAlignment="1" applyProtection="1">
      <alignment vertical="top" wrapText="1"/>
    </xf>
    <xf numFmtId="0" fontId="11" fillId="0" borderId="7" xfId="0" applyFont="1" applyFill="1" applyBorder="1" applyAlignment="1" applyProtection="1">
      <alignment vertical="top" wrapText="1"/>
    </xf>
    <xf numFmtId="1" fontId="11" fillId="0" borderId="7" xfId="4" applyNumberFormat="1" applyFont="1" applyFill="1" applyBorder="1" applyAlignment="1" applyProtection="1">
      <alignment horizontal="center" vertical="top" wrapText="1"/>
    </xf>
    <xf numFmtId="0" fontId="25" fillId="0" borderId="7" xfId="4" applyFont="1" applyFill="1" applyBorder="1" applyAlignment="1" applyProtection="1">
      <alignment horizontal="justify" vertical="top" wrapText="1"/>
    </xf>
    <xf numFmtId="0" fontId="12" fillId="0" borderId="7" xfId="4" applyFont="1" applyFill="1" applyBorder="1" applyAlignment="1" applyProtection="1">
      <alignment vertical="top" wrapText="1"/>
    </xf>
    <xf numFmtId="0" fontId="13" fillId="0" borderId="7" xfId="0" applyFont="1" applyFill="1" applyBorder="1" applyAlignment="1" applyProtection="1">
      <alignment vertical="top" wrapText="1"/>
    </xf>
    <xf numFmtId="0" fontId="20" fillId="0" borderId="0" xfId="0" applyFont="1" applyFill="1" applyAlignment="1" applyProtection="1">
      <alignment vertical="top"/>
    </xf>
    <xf numFmtId="0" fontId="10" fillId="0" borderId="6" xfId="4" applyFont="1" applyBorder="1" applyAlignment="1" applyProtection="1">
      <alignment horizontal="left" vertical="top" wrapText="1"/>
    </xf>
    <xf numFmtId="0" fontId="20" fillId="0" borderId="0" xfId="0" applyFont="1" applyAlignment="1" applyProtection="1">
      <alignment vertical="top"/>
      <protection locked="0"/>
    </xf>
    <xf numFmtId="0" fontId="20" fillId="0" borderId="0" xfId="0" applyFont="1" applyAlignment="1" applyProtection="1">
      <alignment vertical="top"/>
    </xf>
    <xf numFmtId="0" fontId="11" fillId="0" borderId="7" xfId="4" applyFont="1" applyBorder="1" applyAlignment="1" applyProtection="1">
      <alignment horizontal="center" vertical="top" wrapText="1"/>
    </xf>
    <xf numFmtId="0" fontId="11" fillId="0" borderId="6" xfId="4" applyFont="1" applyFill="1" applyBorder="1" applyAlignment="1" applyProtection="1">
      <alignment horizontal="left" vertical="top" wrapText="1"/>
    </xf>
    <xf numFmtId="0" fontId="20" fillId="0" borderId="0" xfId="0" applyFont="1" applyFill="1" applyAlignment="1" applyProtection="1">
      <alignment vertical="top"/>
      <protection locked="0"/>
    </xf>
    <xf numFmtId="9" fontId="10" fillId="0" borderId="7" xfId="4" applyNumberFormat="1" applyFont="1" applyFill="1" applyBorder="1" applyAlignment="1" applyProtection="1">
      <alignment horizontal="center" vertical="top" wrapText="1"/>
    </xf>
    <xf numFmtId="0" fontId="11" fillId="6" borderId="6" xfId="4" applyFont="1" applyFill="1" applyBorder="1" applyAlignment="1" applyProtection="1">
      <alignment horizontal="left" vertical="top" wrapText="1"/>
    </xf>
    <xf numFmtId="0" fontId="11" fillId="6" borderId="7" xfId="0" applyFont="1" applyFill="1" applyBorder="1" applyAlignment="1" applyProtection="1">
      <alignment horizontal="left" vertical="top" wrapText="1"/>
    </xf>
    <xf numFmtId="0" fontId="11" fillId="6" borderId="7" xfId="0" applyFont="1" applyFill="1" applyBorder="1" applyAlignment="1" applyProtection="1">
      <alignment horizontal="center" vertical="top" wrapText="1"/>
    </xf>
    <xf numFmtId="0" fontId="11" fillId="6" borderId="7" xfId="4" applyFont="1" applyFill="1" applyBorder="1" applyAlignment="1" applyProtection="1">
      <alignment horizontal="center" vertical="top" wrapText="1"/>
    </xf>
    <xf numFmtId="0" fontId="13" fillId="6" borderId="7" xfId="0" applyFont="1" applyFill="1" applyBorder="1" applyAlignment="1" applyProtection="1">
      <alignment horizontal="left" vertical="top" wrapText="1"/>
    </xf>
    <xf numFmtId="14" fontId="11" fillId="6" borderId="7" xfId="4" applyNumberFormat="1" applyFont="1" applyFill="1" applyBorder="1" applyAlignment="1" applyProtection="1">
      <alignment horizontal="center" vertical="top" wrapText="1"/>
    </xf>
    <xf numFmtId="0" fontId="11" fillId="6" borderId="8" xfId="4" applyFont="1" applyFill="1" applyBorder="1" applyAlignment="1" applyProtection="1">
      <alignment vertical="top" wrapText="1"/>
      <protection locked="0"/>
    </xf>
    <xf numFmtId="0" fontId="20" fillId="6" borderId="0" xfId="0" applyFont="1" applyFill="1" applyAlignment="1" applyProtection="1">
      <alignment vertical="top"/>
      <protection locked="0"/>
    </xf>
    <xf numFmtId="0" fontId="20" fillId="6" borderId="0" xfId="0" applyFont="1" applyFill="1" applyAlignment="1" applyProtection="1">
      <alignment vertical="top"/>
    </xf>
    <xf numFmtId="0" fontId="11" fillId="8" borderId="7" xfId="0" applyFont="1" applyFill="1" applyBorder="1" applyAlignment="1" applyProtection="1">
      <alignment horizontal="left" vertical="top" wrapText="1"/>
    </xf>
    <xf numFmtId="0" fontId="10" fillId="6" borderId="7" xfId="0" applyFont="1" applyFill="1" applyBorder="1" applyAlignment="1" applyProtection="1">
      <alignment horizontal="left" vertical="top" wrapText="1"/>
    </xf>
    <xf numFmtId="0" fontId="10" fillId="6" borderId="6" xfId="4" applyFont="1" applyFill="1" applyBorder="1" applyAlignment="1" applyProtection="1">
      <alignment horizontal="left" vertical="top" wrapText="1"/>
    </xf>
    <xf numFmtId="0" fontId="10" fillId="6" borderId="7" xfId="0" applyFont="1" applyFill="1" applyBorder="1" applyAlignment="1" applyProtection="1">
      <alignment horizontal="center" vertical="top" wrapText="1"/>
    </xf>
    <xf numFmtId="0" fontId="10" fillId="6" borderId="7" xfId="4" applyFont="1" applyFill="1" applyBorder="1" applyAlignment="1" applyProtection="1">
      <alignment horizontal="center" vertical="top" wrapText="1"/>
    </xf>
    <xf numFmtId="14" fontId="10" fillId="6" borderId="7" xfId="4" applyNumberFormat="1" applyFont="1" applyFill="1" applyBorder="1" applyAlignment="1" applyProtection="1">
      <alignment horizontal="center" vertical="top" wrapText="1"/>
    </xf>
    <xf numFmtId="0" fontId="10" fillId="0" borderId="7" xfId="0" applyFont="1" applyFill="1" applyBorder="1" applyAlignment="1" applyProtection="1">
      <alignment horizontal="center" vertical="top"/>
    </xf>
    <xf numFmtId="0" fontId="12" fillId="0" borderId="8" xfId="4" applyFont="1" applyFill="1" applyBorder="1" applyAlignment="1" applyProtection="1">
      <alignment horizontal="center" vertical="top" wrapText="1"/>
      <protection locked="0"/>
    </xf>
    <xf numFmtId="0" fontId="12" fillId="0" borderId="7" xfId="4" applyFont="1" applyFill="1" applyBorder="1" applyAlignment="1" applyProtection="1">
      <alignment horizontal="center" vertical="top" wrapText="1"/>
    </xf>
    <xf numFmtId="0" fontId="34" fillId="0" borderId="6" xfId="4" applyFont="1" applyFill="1" applyBorder="1" applyAlignment="1" applyProtection="1">
      <alignment horizontal="center" vertical="top" wrapText="1"/>
    </xf>
    <xf numFmtId="14" fontId="12" fillId="0" borderId="7" xfId="4" applyNumberFormat="1" applyFont="1" applyFill="1" applyBorder="1" applyAlignment="1" applyProtection="1">
      <alignment horizontal="center" vertical="top" wrapText="1"/>
    </xf>
    <xf numFmtId="0" fontId="34" fillId="0" borderId="8" xfId="4" applyFont="1" applyFill="1" applyBorder="1" applyAlignment="1" applyProtection="1">
      <alignment vertical="top" wrapText="1"/>
      <protection locked="0"/>
    </xf>
    <xf numFmtId="0" fontId="34" fillId="0" borderId="0" xfId="4" applyFont="1" applyFill="1" applyAlignment="1" applyProtection="1">
      <alignment vertical="top"/>
      <protection locked="0"/>
    </xf>
    <xf numFmtId="0" fontId="34" fillId="0" borderId="0" xfId="4" applyFont="1" applyFill="1" applyAlignment="1" applyProtection="1">
      <alignment vertical="top"/>
    </xf>
    <xf numFmtId="0" fontId="34" fillId="0" borderId="0" xfId="0" applyFont="1" applyFill="1" applyAlignment="1" applyProtection="1">
      <alignment vertical="top"/>
    </xf>
    <xf numFmtId="0" fontId="11" fillId="0" borderId="6" xfId="0" applyFont="1" applyFill="1" applyBorder="1" applyAlignment="1" applyProtection="1">
      <alignment horizontal="left" vertical="top" wrapText="1"/>
    </xf>
    <xf numFmtId="0" fontId="11" fillId="0" borderId="0" xfId="0" applyFont="1" applyProtection="1"/>
    <xf numFmtId="0" fontId="11" fillId="0" borderId="0" xfId="4" applyFont="1" applyFill="1" applyProtection="1"/>
    <xf numFmtId="0" fontId="11" fillId="0" borderId="0" xfId="0" applyFont="1" applyFill="1" applyProtection="1"/>
    <xf numFmtId="0" fontId="11" fillId="0" borderId="0" xfId="0" applyFont="1" applyFill="1" applyAlignment="1" applyProtection="1">
      <alignment vertical="top"/>
    </xf>
    <xf numFmtId="0" fontId="11" fillId="0" borderId="0" xfId="0" applyFont="1" applyAlignment="1" applyProtection="1">
      <alignment vertical="top"/>
    </xf>
    <xf numFmtId="0" fontId="11" fillId="0" borderId="0" xfId="0" applyFont="1" applyFill="1" applyProtection="1">
      <protection locked="0"/>
    </xf>
    <xf numFmtId="0" fontId="10" fillId="0" borderId="6" xfId="4" applyFont="1" applyBorder="1" applyAlignment="1" applyProtection="1">
      <alignment horizontal="center" vertical="top" wrapText="1"/>
    </xf>
    <xf numFmtId="0" fontId="11" fillId="6" borderId="6" xfId="4" applyFont="1" applyFill="1" applyBorder="1" applyAlignment="1" applyProtection="1">
      <alignment vertical="top" wrapText="1"/>
    </xf>
    <xf numFmtId="0" fontId="11" fillId="6" borderId="6" xfId="4" applyFont="1" applyFill="1" applyBorder="1" applyAlignment="1" applyProtection="1">
      <alignment horizontal="center" vertical="top" wrapText="1"/>
    </xf>
    <xf numFmtId="0" fontId="11" fillId="0" borderId="6" xfId="4" applyFont="1" applyFill="1" applyBorder="1" applyAlignment="1" applyProtection="1">
      <alignment horizontal="center" vertical="top" wrapText="1"/>
    </xf>
    <xf numFmtId="49" fontId="11" fillId="6" borderId="6" xfId="4" applyNumberFormat="1" applyFont="1" applyFill="1" applyBorder="1" applyAlignment="1" applyProtection="1">
      <alignment vertical="top" wrapText="1"/>
    </xf>
    <xf numFmtId="49" fontId="11" fillId="6" borderId="7" xfId="0" applyNumberFormat="1" applyFont="1" applyFill="1" applyBorder="1" applyAlignment="1" applyProtection="1">
      <alignment horizontal="justify" vertical="top" wrapText="1"/>
    </xf>
    <xf numFmtId="49" fontId="11" fillId="6" borderId="7" xfId="4" applyNumberFormat="1" applyFont="1" applyFill="1" applyBorder="1" applyAlignment="1" applyProtection="1">
      <alignment horizontal="center" vertical="top" wrapText="1"/>
    </xf>
    <xf numFmtId="49" fontId="11" fillId="6" borderId="7" xfId="0" applyNumberFormat="1" applyFont="1" applyFill="1" applyBorder="1" applyAlignment="1" applyProtection="1">
      <alignment horizontal="center" vertical="top" wrapText="1"/>
    </xf>
    <xf numFmtId="49" fontId="11" fillId="6" borderId="7" xfId="4" applyNumberFormat="1" applyFont="1" applyFill="1" applyBorder="1" applyAlignment="1" applyProtection="1">
      <alignment horizontal="justify" vertical="top" wrapText="1"/>
    </xf>
    <xf numFmtId="49" fontId="11" fillId="0" borderId="7" xfId="4" applyNumberFormat="1" applyFont="1" applyFill="1" applyBorder="1" applyAlignment="1" applyProtection="1">
      <alignment horizontal="center" vertical="top" wrapText="1"/>
    </xf>
    <xf numFmtId="49" fontId="11" fillId="6" borderId="8" xfId="4" applyNumberFormat="1" applyFont="1" applyFill="1" applyBorder="1" applyAlignment="1" applyProtection="1">
      <alignment vertical="top" wrapText="1"/>
      <protection locked="0"/>
    </xf>
    <xf numFmtId="0" fontId="11" fillId="6" borderId="0" xfId="4" applyFont="1" applyFill="1" applyProtection="1">
      <protection locked="0"/>
    </xf>
    <xf numFmtId="0" fontId="11" fillId="6" borderId="0" xfId="4" applyFont="1" applyFill="1" applyProtection="1"/>
    <xf numFmtId="0" fontId="11" fillId="6" borderId="0" xfId="0" applyFont="1" applyFill="1" applyProtection="1"/>
    <xf numFmtId="49" fontId="11" fillId="0" borderId="6" xfId="4" applyNumberFormat="1" applyFont="1" applyFill="1" applyBorder="1" applyAlignment="1" applyProtection="1">
      <alignment vertical="top" wrapText="1"/>
    </xf>
    <xf numFmtId="49" fontId="11" fillId="0" borderId="7" xfId="0" applyNumberFormat="1" applyFont="1" applyFill="1" applyBorder="1" applyAlignment="1" applyProtection="1">
      <alignment horizontal="justify" vertical="top" wrapText="1"/>
    </xf>
    <xf numFmtId="49" fontId="11" fillId="0" borderId="7" xfId="0" applyNumberFormat="1" applyFont="1" applyFill="1" applyBorder="1" applyAlignment="1" applyProtection="1">
      <alignment horizontal="center" vertical="top" wrapText="1"/>
    </xf>
    <xf numFmtId="49" fontId="11" fillId="0" borderId="8" xfId="4" applyNumberFormat="1" applyFont="1" applyFill="1" applyBorder="1" applyAlignment="1" applyProtection="1">
      <alignment vertical="top" wrapText="1"/>
      <protection locked="0"/>
    </xf>
    <xf numFmtId="0" fontId="11" fillId="0" borderId="0" xfId="4" applyFont="1" applyFill="1" applyProtection="1">
      <protection locked="0"/>
    </xf>
    <xf numFmtId="49" fontId="12" fillId="0" borderId="7" xfId="0" applyNumberFormat="1" applyFont="1" applyFill="1" applyBorder="1" applyAlignment="1" applyProtection="1">
      <alignment horizontal="justify" vertical="top" wrapText="1"/>
    </xf>
    <xf numFmtId="49" fontId="11" fillId="0" borderId="7" xfId="4" applyNumberFormat="1" applyFont="1" applyFill="1" applyBorder="1" applyAlignment="1" applyProtection="1">
      <alignment horizontal="justify" vertical="top" wrapText="1"/>
    </xf>
    <xf numFmtId="49" fontId="11" fillId="0" borderId="6" xfId="4" applyNumberFormat="1" applyFont="1" applyBorder="1" applyAlignment="1" applyProtection="1">
      <alignment vertical="top" wrapText="1"/>
    </xf>
    <xf numFmtId="49" fontId="11" fillId="0" borderId="7" xfId="0" applyNumberFormat="1" applyFont="1" applyFill="1" applyBorder="1" applyAlignment="1" applyProtection="1">
      <alignment horizontal="center" vertical="top"/>
    </xf>
    <xf numFmtId="49" fontId="12" fillId="0" borderId="7" xfId="4" applyNumberFormat="1" applyFont="1" applyFill="1" applyBorder="1" applyAlignment="1" applyProtection="1">
      <alignment horizontal="justify" vertical="top" wrapText="1"/>
    </xf>
    <xf numFmtId="49" fontId="11" fillId="0" borderId="7" xfId="4" applyNumberFormat="1" applyFont="1" applyFill="1" applyBorder="1" applyAlignment="1" applyProtection="1">
      <alignment vertical="top" wrapText="1"/>
    </xf>
    <xf numFmtId="49" fontId="11" fillId="0" borderId="7" xfId="0" applyNumberFormat="1" applyFont="1" applyFill="1" applyBorder="1" applyAlignment="1" applyProtection="1">
      <alignment vertical="top" wrapText="1"/>
    </xf>
    <xf numFmtId="49" fontId="11" fillId="0" borderId="7" xfId="4" applyNumberFormat="1" applyFont="1" applyFill="1" applyBorder="1" applyAlignment="1" applyProtection="1">
      <alignment horizontal="justify" vertical="top"/>
    </xf>
    <xf numFmtId="0" fontId="10" fillId="0" borderId="7" xfId="4" applyFont="1" applyFill="1" applyBorder="1" applyAlignment="1" applyProtection="1">
      <alignment horizontal="left" vertical="top" wrapText="1"/>
    </xf>
    <xf numFmtId="0" fontId="10" fillId="4" borderId="6" xfId="4" applyFont="1" applyFill="1" applyBorder="1" applyAlignment="1" applyProtection="1">
      <alignment vertical="top" wrapText="1"/>
    </xf>
    <xf numFmtId="0" fontId="10" fillId="8" borderId="6" xfId="4" applyFont="1" applyFill="1" applyBorder="1" applyAlignment="1" applyProtection="1">
      <alignment vertical="top" wrapText="1"/>
    </xf>
    <xf numFmtId="0" fontId="10" fillId="0" borderId="7" xfId="4" applyFont="1" applyFill="1" applyBorder="1" applyAlignment="1" applyProtection="1">
      <alignment vertical="top" wrapText="1"/>
    </xf>
    <xf numFmtId="0" fontId="11" fillId="9" borderId="6" xfId="4" applyFont="1" applyFill="1" applyBorder="1" applyAlignment="1" applyProtection="1">
      <alignment vertical="top" wrapText="1"/>
    </xf>
    <xf numFmtId="0" fontId="20" fillId="0" borderId="7" xfId="0" applyFont="1" applyFill="1" applyBorder="1" applyAlignment="1" applyProtection="1">
      <alignment horizontal="center" vertical="top" wrapText="1"/>
    </xf>
    <xf numFmtId="18" fontId="37" fillId="0" borderId="7" xfId="0" applyNumberFormat="1" applyFont="1" applyFill="1" applyBorder="1" applyAlignment="1" applyProtection="1">
      <alignment horizontal="justify" vertical="top" wrapText="1"/>
    </xf>
    <xf numFmtId="0" fontId="11" fillId="6" borderId="7" xfId="4" applyFont="1" applyFill="1" applyBorder="1" applyAlignment="1" applyProtection="1">
      <alignment horizontal="justify" vertical="top" wrapText="1"/>
    </xf>
    <xf numFmtId="0" fontId="12" fillId="6" borderId="7" xfId="0" applyFont="1" applyFill="1" applyBorder="1" applyAlignment="1" applyProtection="1">
      <alignment horizontal="justify" vertical="top" wrapText="1"/>
    </xf>
    <xf numFmtId="0" fontId="12" fillId="0" borderId="7" xfId="4" applyFont="1" applyFill="1" applyBorder="1" applyAlignment="1" applyProtection="1">
      <alignment horizontal="left" vertical="top" wrapText="1"/>
    </xf>
    <xf numFmtId="0" fontId="11" fillId="6" borderId="7" xfId="0" applyFont="1" applyFill="1" applyBorder="1" applyAlignment="1">
      <alignment horizontal="center" vertical="top" wrapText="1"/>
    </xf>
    <xf numFmtId="0" fontId="10" fillId="6" borderId="7" xfId="0" applyFont="1" applyFill="1" applyBorder="1" applyAlignment="1">
      <alignment horizontal="justify" vertical="top" wrapText="1"/>
    </xf>
    <xf numFmtId="0" fontId="11" fillId="0" borderId="7" xfId="4" applyFont="1" applyBorder="1" applyAlignment="1" applyProtection="1">
      <alignment horizontal="justify" vertical="top" wrapText="1"/>
    </xf>
    <xf numFmtId="167" fontId="11" fillId="6" borderId="7" xfId="4" applyNumberFormat="1" applyFont="1" applyFill="1" applyBorder="1" applyAlignment="1" applyProtection="1">
      <alignment horizontal="center" vertical="top" wrapText="1"/>
    </xf>
    <xf numFmtId="165" fontId="11" fillId="0" borderId="8" xfId="0" applyNumberFormat="1" applyFont="1" applyFill="1" applyBorder="1" applyAlignment="1" applyProtection="1">
      <alignment horizontal="center" vertical="top" wrapText="1"/>
    </xf>
    <xf numFmtId="0" fontId="11" fillId="0" borderId="11" xfId="4" applyFont="1" applyFill="1" applyBorder="1" applyAlignment="1" applyProtection="1">
      <alignment horizontal="justify" vertical="top"/>
      <protection locked="0"/>
    </xf>
    <xf numFmtId="0" fontId="0" fillId="0" borderId="7" xfId="0" applyBorder="1" applyAlignment="1" applyProtection="1">
      <alignment horizontal="center" vertical="top" wrapText="1"/>
    </xf>
    <xf numFmtId="0" fontId="24" fillId="0" borderId="9" xfId="4" applyFont="1" applyBorder="1" applyAlignment="1" applyProtection="1">
      <alignment vertical="top" wrapText="1"/>
    </xf>
    <xf numFmtId="0" fontId="0" fillId="0" borderId="0" xfId="0" applyProtection="1"/>
    <xf numFmtId="0" fontId="24" fillId="0" borderId="9" xfId="0" applyFont="1" applyBorder="1" applyAlignment="1" applyProtection="1">
      <alignment horizontal="left" vertical="top" wrapText="1"/>
    </xf>
    <xf numFmtId="0" fontId="24" fillId="0" borderId="9" xfId="4" applyFont="1" applyBorder="1" applyAlignment="1" applyProtection="1">
      <alignment wrapText="1"/>
    </xf>
    <xf numFmtId="0" fontId="0" fillId="0" borderId="7" xfId="0" applyBorder="1" applyAlignment="1" applyProtection="1">
      <alignment horizontal="center" vertical="top"/>
    </xf>
    <xf numFmtId="0" fontId="11" fillId="7" borderId="7" xfId="4" applyFont="1" applyFill="1" applyBorder="1" applyAlignment="1" applyProtection="1">
      <alignment horizontal="center" vertical="top" wrapText="1"/>
    </xf>
    <xf numFmtId="0" fontId="24" fillId="0" borderId="9" xfId="4" applyFont="1" applyBorder="1" applyAlignment="1" applyProtection="1">
      <alignment vertical="top"/>
    </xf>
    <xf numFmtId="1" fontId="11" fillId="7" borderId="7" xfId="4" applyNumberFormat="1" applyFont="1" applyFill="1" applyBorder="1" applyAlignment="1" applyProtection="1">
      <alignment horizontal="center" vertical="top" wrapText="1"/>
    </xf>
    <xf numFmtId="0" fontId="24" fillId="0" borderId="12" xfId="4" applyFont="1" applyFill="1" applyBorder="1" applyAlignment="1" applyProtection="1">
      <alignment vertical="top" wrapText="1"/>
    </xf>
    <xf numFmtId="0" fontId="10" fillId="0" borderId="7" xfId="0" applyFont="1" applyBorder="1" applyAlignment="1" applyProtection="1">
      <alignment horizontal="justify" vertical="top" wrapText="1"/>
    </xf>
    <xf numFmtId="0" fontId="10" fillId="0" borderId="7" xfId="0" applyFont="1" applyBorder="1" applyAlignment="1" applyProtection="1">
      <alignment horizontal="center" vertical="top" wrapText="1"/>
    </xf>
    <xf numFmtId="0" fontId="10" fillId="0" borderId="7" xfId="0" applyFont="1" applyBorder="1" applyAlignment="1" applyProtection="1">
      <alignment horizontal="center" vertical="top"/>
    </xf>
    <xf numFmtId="0" fontId="10" fillId="6" borderId="7" xfId="4" applyFont="1" applyFill="1" applyBorder="1" applyAlignment="1" applyProtection="1">
      <alignment horizontal="justify" vertical="top" wrapText="1"/>
    </xf>
    <xf numFmtId="0" fontId="10" fillId="0" borderId="7" xfId="4" applyFont="1" applyFill="1" applyBorder="1" applyAlignment="1" applyProtection="1">
      <alignment horizontal="justify" vertical="top"/>
    </xf>
    <xf numFmtId="0" fontId="8" fillId="4" borderId="6" xfId="4" applyFont="1" applyFill="1" applyBorder="1" applyAlignment="1" applyProtection="1">
      <alignment horizontal="center" vertical="center" wrapText="1"/>
    </xf>
    <xf numFmtId="0" fontId="11" fillId="5" borderId="7" xfId="4" applyFont="1" applyFill="1" applyBorder="1" applyAlignment="1" applyProtection="1">
      <alignment horizontal="center" vertical="top" wrapText="1"/>
    </xf>
    <xf numFmtId="0" fontId="8" fillId="0" borderId="8" xfId="4" applyFont="1" applyFill="1" applyBorder="1" applyAlignment="1" applyProtection="1">
      <alignment horizontal="center" vertical="center" wrapText="1"/>
      <protection locked="0"/>
    </xf>
    <xf numFmtId="0" fontId="12" fillId="3" borderId="7" xfId="5" applyFont="1" applyFill="1" applyBorder="1" applyAlignment="1" applyProtection="1">
      <alignment horizontal="center" vertical="center" wrapText="1"/>
      <protection locked="0"/>
    </xf>
    <xf numFmtId="0" fontId="11" fillId="0" borderId="0" xfId="4" applyFont="1" applyFill="1" applyBorder="1" applyAlignment="1" applyProtection="1">
      <alignment vertical="top" wrapText="1"/>
    </xf>
    <xf numFmtId="0" fontId="11" fillId="0" borderId="0" xfId="0" applyFont="1" applyFill="1" applyBorder="1" applyAlignment="1" applyProtection="1">
      <alignment horizontal="justify" vertical="top" wrapText="1"/>
    </xf>
    <xf numFmtId="0" fontId="11" fillId="0" borderId="0" xfId="4" applyFont="1" applyFill="1" applyBorder="1" applyAlignment="1" applyProtection="1">
      <alignment horizontal="center" vertical="top" wrapText="1"/>
    </xf>
    <xf numFmtId="0" fontId="11" fillId="0" borderId="0" xfId="0" applyFont="1" applyFill="1" applyBorder="1" applyAlignment="1" applyProtection="1">
      <alignment horizontal="center" vertical="top" wrapText="1"/>
    </xf>
    <xf numFmtId="0" fontId="11" fillId="0" borderId="0" xfId="4" applyFont="1" applyFill="1" applyBorder="1" applyAlignment="1" applyProtection="1">
      <alignment horizontal="justify" vertical="top" wrapText="1"/>
    </xf>
    <xf numFmtId="0" fontId="11" fillId="0" borderId="0" xfId="4" applyFont="1" applyBorder="1" applyAlignment="1" applyProtection="1">
      <alignment horizontal="justify" vertical="top" wrapText="1"/>
    </xf>
    <xf numFmtId="0" fontId="10" fillId="0" borderId="0" xfId="4" applyFont="1" applyFill="1" applyBorder="1" applyAlignment="1" applyProtection="1">
      <alignment horizontal="justify" vertical="top" wrapText="1"/>
    </xf>
    <xf numFmtId="0" fontId="11" fillId="0" borderId="0" xfId="4" applyFont="1" applyFill="1" applyBorder="1" applyAlignment="1" applyProtection="1">
      <alignment horizontal="left" vertical="top" wrapText="1"/>
    </xf>
    <xf numFmtId="14" fontId="11" fillId="0" borderId="0" xfId="4" applyNumberFormat="1" applyFont="1" applyFill="1" applyBorder="1" applyAlignment="1" applyProtection="1">
      <alignment horizontal="center" vertical="top" wrapText="1"/>
    </xf>
    <xf numFmtId="165" fontId="11" fillId="0" borderId="0" xfId="0" applyNumberFormat="1" applyFont="1" applyFill="1" applyBorder="1" applyAlignment="1" applyProtection="1">
      <alignment horizontal="center" vertical="top" wrapText="1"/>
    </xf>
    <xf numFmtId="0" fontId="12" fillId="0" borderId="0" xfId="5" applyFont="1" applyFill="1" applyBorder="1" applyAlignment="1" applyProtection="1">
      <alignment horizontal="center" vertical="top" wrapText="1"/>
    </xf>
    <xf numFmtId="166" fontId="11" fillId="0" borderId="0" xfId="2" applyNumberFormat="1" applyFont="1" applyFill="1" applyBorder="1" applyAlignment="1" applyProtection="1">
      <alignment horizontal="center" vertical="top" wrapText="1"/>
    </xf>
    <xf numFmtId="0" fontId="2" fillId="6" borderId="0" xfId="4" applyFont="1" applyFill="1" applyBorder="1" applyAlignment="1" applyProtection="1">
      <alignment vertical="top" wrapText="1"/>
    </xf>
    <xf numFmtId="0" fontId="0" fillId="6" borderId="0" xfId="0" applyFill="1" applyProtection="1"/>
    <xf numFmtId="0" fontId="2" fillId="6" borderId="0" xfId="4" applyFont="1" applyFill="1" applyBorder="1" applyAlignment="1" applyProtection="1">
      <alignment horizontal="center" vertical="top" wrapText="1"/>
    </xf>
    <xf numFmtId="0" fontId="2" fillId="6" borderId="0" xfId="4" applyFont="1" applyFill="1" applyBorder="1" applyAlignment="1" applyProtection="1">
      <alignment horizontal="justify" vertical="top" wrapText="1"/>
    </xf>
    <xf numFmtId="0" fontId="18" fillId="0" borderId="0" xfId="0" applyFont="1" applyAlignment="1" applyProtection="1">
      <alignment horizontal="center"/>
    </xf>
    <xf numFmtId="0" fontId="2" fillId="6" borderId="0" xfId="4" applyFont="1" applyFill="1" applyBorder="1" applyAlignment="1" applyProtection="1">
      <alignment horizontal="left" vertical="top" wrapText="1"/>
    </xf>
    <xf numFmtId="14" fontId="2" fillId="6" borderId="0" xfId="4" applyNumberFormat="1" applyFont="1" applyFill="1" applyBorder="1" applyAlignment="1" applyProtection="1">
      <alignment vertical="top" wrapText="1"/>
    </xf>
    <xf numFmtId="165" fontId="2" fillId="0" borderId="13" xfId="0" applyNumberFormat="1" applyFont="1" applyFill="1" applyBorder="1" applyAlignment="1" applyProtection="1">
      <alignment horizontal="center" vertical="top" wrapText="1"/>
    </xf>
    <xf numFmtId="0" fontId="2" fillId="0" borderId="0" xfId="0" applyNumberFormat="1" applyFont="1" applyFill="1" applyBorder="1" applyAlignment="1" applyProtection="1">
      <alignment horizontal="center" vertical="top" wrapText="1"/>
    </xf>
    <xf numFmtId="165" fontId="2" fillId="0" borderId="14" xfId="0" applyNumberFormat="1" applyFont="1" applyFill="1" applyBorder="1" applyAlignment="1" applyProtection="1">
      <alignment horizontal="center" vertical="top" wrapText="1"/>
    </xf>
    <xf numFmtId="165" fontId="2" fillId="0" borderId="15" xfId="0" applyNumberFormat="1" applyFont="1" applyFill="1" applyBorder="1" applyAlignment="1" applyProtection="1">
      <alignment horizontal="center" vertical="top" wrapText="1"/>
    </xf>
    <xf numFmtId="0" fontId="11" fillId="0" borderId="0" xfId="4" applyFont="1" applyAlignment="1" applyProtection="1">
      <alignment vertical="top" wrapText="1"/>
    </xf>
    <xf numFmtId="0" fontId="2" fillId="0" borderId="16" xfId="3" applyFont="1" applyBorder="1" applyProtection="1"/>
    <xf numFmtId="0" fontId="2" fillId="0" borderId="17" xfId="3" applyFont="1" applyBorder="1" applyProtection="1"/>
    <xf numFmtId="0" fontId="2" fillId="0" borderId="18" xfId="3" applyFont="1" applyBorder="1" applyProtection="1"/>
    <xf numFmtId="0" fontId="8" fillId="0" borderId="10" xfId="2" applyFont="1" applyFill="1" applyBorder="1" applyAlignment="1" applyProtection="1">
      <alignment vertical="center"/>
    </xf>
    <xf numFmtId="0" fontId="2" fillId="0" borderId="0" xfId="2" applyFont="1" applyFill="1" applyBorder="1" applyAlignment="1" applyProtection="1">
      <alignment vertical="center"/>
    </xf>
    <xf numFmtId="166" fontId="7" fillId="0" borderId="12" xfId="2" applyNumberFormat="1" applyFont="1" applyFill="1" applyBorder="1" applyAlignment="1" applyProtection="1">
      <alignment horizontal="center" vertical="center"/>
    </xf>
    <xf numFmtId="0" fontId="8" fillId="0" borderId="10" xfId="2" applyFont="1" applyFill="1" applyBorder="1" applyAlignment="1" applyProtection="1">
      <alignment horizontal="center" vertical="center"/>
    </xf>
    <xf numFmtId="165" fontId="2" fillId="0" borderId="12" xfId="2" applyNumberFormat="1" applyFont="1" applyFill="1" applyBorder="1" applyAlignment="1" applyProtection="1">
      <alignment horizontal="center" vertical="top" wrapText="1"/>
    </xf>
    <xf numFmtId="0" fontId="8" fillId="0" borderId="10" xfId="2" applyFont="1" applyBorder="1" applyAlignment="1" applyProtection="1">
      <alignment horizontal="left"/>
    </xf>
    <xf numFmtId="0" fontId="2" fillId="0" borderId="0" xfId="2" applyFont="1" applyBorder="1" applyProtection="1"/>
    <xf numFmtId="0" fontId="8" fillId="0" borderId="0" xfId="2" applyFont="1" applyBorder="1" applyProtection="1"/>
    <xf numFmtId="166" fontId="7" fillId="0" borderId="12" xfId="1" applyNumberFormat="1" applyFont="1" applyBorder="1" applyAlignment="1" applyProtection="1">
      <alignment horizontal="center"/>
    </xf>
    <xf numFmtId="0" fontId="2" fillId="0" borderId="19" xfId="3" applyFont="1" applyBorder="1" applyProtection="1"/>
    <xf numFmtId="0" fontId="2" fillId="0" borderId="20" xfId="3" applyFont="1" applyBorder="1" applyProtection="1"/>
    <xf numFmtId="0" fontId="2" fillId="0" borderId="21" xfId="3" applyFont="1" applyBorder="1" applyProtection="1"/>
    <xf numFmtId="0" fontId="2" fillId="0" borderId="0" xfId="3" applyFont="1" applyBorder="1" applyProtection="1"/>
    <xf numFmtId="0" fontId="6" fillId="0" borderId="0" xfId="0" applyFont="1" applyAlignment="1" applyProtection="1">
      <alignment vertical="center" wrapText="1"/>
    </xf>
    <xf numFmtId="0" fontId="6" fillId="0" borderId="0" xfId="0" applyFont="1" applyAlignment="1" applyProtection="1">
      <alignment horizontal="center" vertical="center"/>
    </xf>
    <xf numFmtId="0" fontId="6" fillId="0" borderId="0" xfId="0" applyFont="1" applyAlignment="1" applyProtection="1">
      <alignment vertical="top"/>
    </xf>
    <xf numFmtId="0" fontId="3" fillId="0" borderId="0" xfId="3" applyFont="1" applyBorder="1" applyProtection="1"/>
    <xf numFmtId="0" fontId="3" fillId="0" borderId="0" xfId="3" applyFont="1" applyBorder="1" applyAlignment="1" applyProtection="1">
      <alignment horizontal="center" vertical="center"/>
    </xf>
    <xf numFmtId="0" fontId="3" fillId="0" borderId="0" xfId="3" applyFont="1" applyFill="1" applyBorder="1" applyProtection="1"/>
    <xf numFmtId="166" fontId="4" fillId="0" borderId="0" xfId="2" applyNumberFormat="1" applyFont="1" applyFill="1" applyBorder="1" applyAlignment="1" applyProtection="1">
      <alignment horizontal="center" vertical="center"/>
    </xf>
    <xf numFmtId="165" fontId="3" fillId="0" borderId="0" xfId="2" applyNumberFormat="1" applyFont="1" applyFill="1" applyBorder="1" applyAlignment="1" applyProtection="1">
      <alignment horizontal="center" vertical="top" wrapText="1"/>
    </xf>
    <xf numFmtId="0" fontId="4" fillId="0" borderId="0" xfId="2" applyFont="1" applyBorder="1" applyProtection="1"/>
    <xf numFmtId="166" fontId="4" fillId="0" borderId="0" xfId="1" applyNumberFormat="1" applyFont="1" applyBorder="1" applyAlignment="1" applyProtection="1">
      <alignment horizontal="center"/>
    </xf>
    <xf numFmtId="0" fontId="4" fillId="0" borderId="0" xfId="2" applyFont="1" applyBorder="1" applyAlignment="1" applyProtection="1">
      <alignment horizontal="center" vertical="center"/>
    </xf>
    <xf numFmtId="0" fontId="4" fillId="0" borderId="0" xfId="2" applyFont="1" applyFill="1" applyBorder="1" applyProtection="1"/>
    <xf numFmtId="0" fontId="3" fillId="0" borderId="0" xfId="2" applyFont="1" applyBorder="1" applyProtection="1"/>
    <xf numFmtId="0" fontId="6" fillId="0" borderId="0" xfId="0" applyFont="1" applyBorder="1" applyProtection="1"/>
    <xf numFmtId="0" fontId="6" fillId="0" borderId="0" xfId="0" applyFont="1" applyBorder="1" applyAlignment="1" applyProtection="1">
      <alignment horizontal="center" vertical="center"/>
    </xf>
  </cellXfs>
  <cellStyles count="6">
    <cellStyle name="Normal" xfId="0" builtinId="0"/>
    <cellStyle name="Normal 2 11" xfId="2"/>
    <cellStyle name="Normal 2 28" xfId="5"/>
    <cellStyle name="Normal 20" xfId="3"/>
    <cellStyle name="Normal 36" xfId="4"/>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cbf.gov.co\fs_OCI\49.78%20AUD%20Y%20SEGTO%20CGR%202017\PM%20CGR%202017%20-%202018\3%20CONSOLIDADOS\CONSOLIDADO%20PM%20CGR%202017-2018%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
      <sheetName val="Hoja1"/>
      <sheetName val="CONSOLIDADO"/>
      <sheetName val="ADMINISTRATIVA"/>
      <sheetName val="TECNOLOGIA"/>
      <sheetName val="NIÑEZ Y ADOLESCENCIA"/>
      <sheetName val="NUTRICION"/>
      <sheetName val="PRIMERA INFANCIA"/>
      <sheetName val="PROTECCION"/>
      <sheetName val="FAMILIA Y COMUNIDADES"/>
      <sheetName val="FINANCIERA"/>
      <sheetName val="PLANEACION"/>
      <sheetName val="JURIDICA"/>
      <sheetName val="CONTRATACION"/>
      <sheetName val="SUBDIRECCION GENERAL"/>
      <sheetName val="GESTION HUMANA"/>
      <sheetName val="ATLANTICO"/>
      <sheetName val="CALDAS"/>
      <sheetName val="ANTIOQUIA"/>
      <sheetName val="BOYACA"/>
      <sheetName val="GUAJIRA"/>
      <sheetName val="HUILA"/>
      <sheetName val="META"/>
      <sheetName val="QUINDIO"/>
      <sheetName val="SUCRE"/>
      <sheetName val="SANTANDER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702"/>
  <sheetViews>
    <sheetView tabSelected="1" topLeftCell="A7" zoomScale="70" zoomScaleNormal="70" workbookViewId="0">
      <selection activeCell="D14" sqref="D14"/>
    </sheetView>
  </sheetViews>
  <sheetFormatPr baseColWidth="10" defaultColWidth="11.44140625" defaultRowHeight="13.8" x14ac:dyDescent="0.25"/>
  <cols>
    <col min="1" max="1" width="9.33203125" style="9" customWidth="1"/>
    <col min="2" max="2" width="21" style="9" customWidth="1"/>
    <col min="3" max="3" width="17.5546875" style="9" customWidth="1"/>
    <col min="4" max="5" width="20" style="282" customWidth="1"/>
    <col min="6" max="7" width="17.6640625" style="9" customWidth="1"/>
    <col min="8" max="8" width="76.44140625" style="9" customWidth="1"/>
    <col min="9" max="9" width="53.33203125" style="283" customWidth="1"/>
    <col min="10" max="10" width="54.33203125" style="283" customWidth="1"/>
    <col min="11" max="11" width="55" style="283" customWidth="1"/>
    <col min="12" max="12" width="21.6640625" style="283" customWidth="1"/>
    <col min="13" max="15" width="14.5546875" style="282" customWidth="1"/>
    <col min="16" max="16" width="14.6640625" style="282" customWidth="1"/>
    <col min="17" max="17" width="11.109375" style="282" customWidth="1"/>
    <col min="18" max="21" width="15.6640625" style="9" customWidth="1"/>
    <col min="22" max="22" width="65.5546875" style="9" customWidth="1"/>
    <col min="23" max="23" width="42.5546875" style="281" hidden="1" customWidth="1"/>
    <col min="24" max="24" width="19.88671875" style="9" customWidth="1"/>
    <col min="25" max="16384" width="11.44140625" style="9"/>
  </cols>
  <sheetData>
    <row r="1" spans="1:35" x14ac:dyDescent="0.25">
      <c r="A1" s="1"/>
      <c r="B1" s="2"/>
      <c r="C1" s="2"/>
      <c r="D1" s="3"/>
      <c r="E1" s="3"/>
      <c r="F1" s="2"/>
      <c r="G1" s="2"/>
      <c r="H1" s="4"/>
      <c r="I1" s="5"/>
      <c r="J1" s="5"/>
      <c r="K1" s="5"/>
      <c r="L1" s="5"/>
      <c r="M1" s="3"/>
      <c r="N1" s="3"/>
      <c r="O1" s="6"/>
      <c r="P1" s="3"/>
      <c r="Q1" s="3"/>
      <c r="R1" s="7"/>
      <c r="S1" s="1"/>
      <c r="T1" s="1"/>
      <c r="U1" s="1"/>
      <c r="V1" s="1"/>
      <c r="W1" s="8"/>
      <c r="X1" s="1"/>
      <c r="Y1" s="1"/>
    </row>
    <row r="2" spans="1:35" x14ac:dyDescent="0.25">
      <c r="A2" s="10"/>
      <c r="B2" s="11" t="s">
        <v>0</v>
      </c>
      <c r="D2" s="1" t="s">
        <v>1</v>
      </c>
      <c r="E2" s="1"/>
      <c r="F2" s="12"/>
      <c r="G2" s="12"/>
      <c r="I2" s="13"/>
      <c r="J2" s="14"/>
      <c r="K2" s="14"/>
      <c r="L2" s="14"/>
      <c r="M2" s="15"/>
      <c r="N2" s="15"/>
      <c r="O2" s="16"/>
      <c r="P2" s="15"/>
      <c r="Q2" s="15"/>
      <c r="R2" s="7"/>
      <c r="S2" s="1"/>
      <c r="T2" s="1"/>
      <c r="U2" s="1"/>
      <c r="V2" s="1"/>
      <c r="W2" s="8"/>
      <c r="X2" s="1"/>
      <c r="Y2" s="1"/>
    </row>
    <row r="3" spans="1:35" x14ac:dyDescent="0.25">
      <c r="A3" s="10"/>
      <c r="B3" s="11" t="s">
        <v>2</v>
      </c>
      <c r="D3" s="1" t="s">
        <v>3</v>
      </c>
      <c r="E3" s="1"/>
      <c r="F3" s="12"/>
      <c r="G3" s="12"/>
      <c r="I3" s="13"/>
      <c r="J3" s="14"/>
      <c r="K3" s="14"/>
      <c r="L3" s="14"/>
      <c r="M3" s="15"/>
      <c r="N3" s="15"/>
      <c r="O3" s="16"/>
      <c r="P3" s="15"/>
      <c r="Q3" s="15"/>
      <c r="R3" s="7"/>
      <c r="S3" s="1"/>
      <c r="T3" s="1"/>
      <c r="U3" s="1"/>
      <c r="V3" s="1"/>
      <c r="W3" s="8"/>
      <c r="X3" s="1"/>
      <c r="Y3" s="1"/>
    </row>
    <row r="4" spans="1:35" x14ac:dyDescent="0.25">
      <c r="A4" s="10"/>
      <c r="B4" s="11" t="s">
        <v>4</v>
      </c>
      <c r="D4" s="1" t="s">
        <v>5</v>
      </c>
      <c r="E4" s="1"/>
      <c r="F4" s="12"/>
      <c r="G4" s="12"/>
      <c r="I4" s="13"/>
      <c r="J4" s="14"/>
      <c r="K4" s="14"/>
      <c r="L4" s="14"/>
      <c r="M4" s="15"/>
      <c r="N4" s="15"/>
      <c r="O4" s="16"/>
      <c r="P4" s="15"/>
      <c r="Q4" s="15"/>
      <c r="R4" s="7"/>
      <c r="S4" s="1"/>
      <c r="T4" s="1"/>
      <c r="U4" s="1"/>
      <c r="V4" s="1"/>
      <c r="W4" s="8"/>
      <c r="X4" s="1"/>
      <c r="Y4" s="1"/>
    </row>
    <row r="5" spans="1:35" x14ac:dyDescent="0.25">
      <c r="A5" s="17"/>
      <c r="B5" s="11" t="s">
        <v>6</v>
      </c>
      <c r="D5" s="13" t="s">
        <v>7</v>
      </c>
      <c r="E5" s="13"/>
      <c r="F5" s="13"/>
      <c r="G5" s="13"/>
      <c r="I5" s="13"/>
      <c r="J5" s="14"/>
      <c r="K5" s="14"/>
      <c r="L5" s="14"/>
      <c r="M5" s="15"/>
      <c r="N5" s="15"/>
      <c r="O5" s="16"/>
      <c r="P5" s="15"/>
      <c r="Q5" s="15"/>
      <c r="R5" s="18"/>
      <c r="S5" s="13"/>
      <c r="T5" s="13"/>
      <c r="U5" s="13"/>
      <c r="V5" s="13"/>
      <c r="W5" s="8"/>
      <c r="X5" s="13"/>
      <c r="Y5" s="13"/>
    </row>
    <row r="6" spans="1:35" x14ac:dyDescent="0.25">
      <c r="A6" s="10"/>
      <c r="B6" s="11" t="s">
        <v>8</v>
      </c>
      <c r="D6" s="19">
        <v>42978</v>
      </c>
      <c r="E6" s="19"/>
      <c r="F6" s="4"/>
      <c r="G6" s="4"/>
      <c r="I6" s="13"/>
      <c r="J6" s="20"/>
      <c r="K6" s="21"/>
      <c r="L6" s="21"/>
      <c r="M6" s="3"/>
      <c r="N6" s="3"/>
      <c r="O6" s="6"/>
      <c r="P6" s="3"/>
      <c r="Q6" s="3"/>
      <c r="R6" s="7"/>
      <c r="S6" s="1"/>
      <c r="T6" s="1"/>
      <c r="U6" s="1"/>
      <c r="V6" s="1"/>
      <c r="W6" s="8"/>
      <c r="X6" s="1"/>
      <c r="Y6" s="1"/>
    </row>
    <row r="7" spans="1:35" x14ac:dyDescent="0.25">
      <c r="A7" s="10"/>
      <c r="B7" s="11" t="s">
        <v>9</v>
      </c>
      <c r="D7" s="22"/>
      <c r="E7" s="23"/>
      <c r="F7" s="24"/>
      <c r="G7" s="24"/>
      <c r="I7" s="13"/>
      <c r="J7" s="20"/>
      <c r="K7" s="21"/>
      <c r="L7" s="21"/>
      <c r="M7" s="3"/>
      <c r="N7" s="3"/>
      <c r="O7" s="6"/>
      <c r="P7" s="15"/>
      <c r="Q7" s="15"/>
      <c r="R7" s="7"/>
      <c r="S7" s="1"/>
      <c r="T7" s="1"/>
      <c r="U7" s="1"/>
      <c r="V7" s="1"/>
      <c r="W7" s="8"/>
      <c r="X7" s="1"/>
      <c r="Y7" s="1"/>
    </row>
    <row r="8" spans="1:35" x14ac:dyDescent="0.25">
      <c r="A8" s="10"/>
      <c r="B8" s="25"/>
      <c r="D8" s="25"/>
      <c r="E8" s="25"/>
      <c r="F8" s="25"/>
      <c r="G8" s="25"/>
      <c r="H8" s="24"/>
      <c r="I8" s="26"/>
      <c r="J8" s="20"/>
      <c r="K8" s="21"/>
      <c r="L8" s="21"/>
      <c r="M8" s="3"/>
      <c r="N8" s="3"/>
      <c r="O8" s="6"/>
      <c r="P8" s="15"/>
      <c r="Q8" s="15"/>
      <c r="R8" s="7"/>
      <c r="S8" s="1"/>
      <c r="T8" s="1"/>
      <c r="U8" s="1"/>
      <c r="V8" s="1"/>
      <c r="W8" s="8"/>
      <c r="X8" s="1"/>
      <c r="Y8" s="1"/>
    </row>
    <row r="9" spans="1:35" ht="15.6" x14ac:dyDescent="0.25">
      <c r="A9" s="27"/>
      <c r="B9" s="28" t="s">
        <v>10</v>
      </c>
      <c r="C9" s="11"/>
      <c r="D9" s="29"/>
      <c r="E9" s="29"/>
      <c r="F9" s="11"/>
      <c r="G9" s="11"/>
      <c r="H9" s="30"/>
      <c r="I9" s="31"/>
      <c r="J9" s="31"/>
      <c r="K9" s="31"/>
      <c r="L9" s="31"/>
      <c r="M9" s="15"/>
      <c r="N9" s="15"/>
      <c r="O9" s="16"/>
      <c r="P9" s="15"/>
      <c r="Q9" s="15"/>
      <c r="R9" s="7"/>
      <c r="S9" s="1"/>
      <c r="T9" s="1"/>
      <c r="U9" s="1"/>
      <c r="V9" s="1"/>
      <c r="W9" s="8"/>
      <c r="X9" s="1"/>
      <c r="Y9" s="1"/>
    </row>
    <row r="10" spans="1:35" x14ac:dyDescent="0.25">
      <c r="A10" s="32"/>
      <c r="B10" s="32"/>
      <c r="C10" s="32"/>
      <c r="D10" s="33"/>
      <c r="E10" s="33"/>
      <c r="F10" s="32"/>
      <c r="G10" s="32"/>
      <c r="H10" s="32"/>
      <c r="I10" s="34"/>
      <c r="J10" s="34"/>
      <c r="K10" s="34"/>
      <c r="L10" s="34"/>
      <c r="M10" s="33"/>
      <c r="N10" s="33"/>
      <c r="O10" s="35"/>
      <c r="P10" s="33"/>
      <c r="Q10" s="36" t="s">
        <v>11</v>
      </c>
      <c r="R10" s="36"/>
      <c r="S10" s="36"/>
      <c r="T10" s="36"/>
      <c r="U10" s="36"/>
      <c r="V10" s="1"/>
      <c r="W10" s="37"/>
      <c r="X10" s="32"/>
      <c r="Y10" s="32"/>
    </row>
    <row r="11" spans="1:35" s="45" customFormat="1" ht="52.8" x14ac:dyDescent="0.3">
      <c r="A11" s="38" t="s">
        <v>12</v>
      </c>
      <c r="B11" s="39" t="s">
        <v>13</v>
      </c>
      <c r="C11" s="39" t="s">
        <v>14</v>
      </c>
      <c r="D11" s="39" t="s">
        <v>15</v>
      </c>
      <c r="E11" s="39" t="s">
        <v>16</v>
      </c>
      <c r="F11" s="40" t="s">
        <v>17</v>
      </c>
      <c r="G11" s="39" t="s">
        <v>18</v>
      </c>
      <c r="H11" s="39" t="s">
        <v>19</v>
      </c>
      <c r="I11" s="39" t="s">
        <v>20</v>
      </c>
      <c r="J11" s="39" t="s">
        <v>21</v>
      </c>
      <c r="K11" s="39" t="s">
        <v>22</v>
      </c>
      <c r="L11" s="39" t="s">
        <v>23</v>
      </c>
      <c r="M11" s="39" t="s">
        <v>24</v>
      </c>
      <c r="N11" s="41" t="s">
        <v>25</v>
      </c>
      <c r="O11" s="41" t="s">
        <v>26</v>
      </c>
      <c r="P11" s="39" t="s">
        <v>27</v>
      </c>
      <c r="Q11" s="42" t="s">
        <v>28</v>
      </c>
      <c r="R11" s="42" t="s">
        <v>29</v>
      </c>
      <c r="S11" s="43" t="s">
        <v>30</v>
      </c>
      <c r="T11" s="43" t="s">
        <v>31</v>
      </c>
      <c r="U11" s="43" t="s">
        <v>32</v>
      </c>
      <c r="V11" s="43" t="s">
        <v>33</v>
      </c>
      <c r="W11" s="44"/>
      <c r="X11" s="44"/>
      <c r="Y11" s="44"/>
      <c r="Z11" s="44"/>
      <c r="AA11" s="44"/>
      <c r="AB11" s="44"/>
      <c r="AC11" s="44"/>
      <c r="AD11" s="44"/>
      <c r="AE11" s="44"/>
      <c r="AF11" s="44"/>
      <c r="AG11" s="44"/>
      <c r="AH11" s="44"/>
    </row>
    <row r="12" spans="1:35" s="60" customFormat="1" ht="103.2" customHeight="1" x14ac:dyDescent="0.3">
      <c r="A12" s="46"/>
      <c r="B12" s="47" t="s">
        <v>34</v>
      </c>
      <c r="C12" s="48" t="s">
        <v>35</v>
      </c>
      <c r="D12" s="49" t="s">
        <v>36</v>
      </c>
      <c r="E12" s="49" t="s">
        <v>37</v>
      </c>
      <c r="F12" s="50">
        <v>19</v>
      </c>
      <c r="G12" s="50" t="s">
        <v>38</v>
      </c>
      <c r="H12" s="48" t="s">
        <v>39</v>
      </c>
      <c r="I12" s="48" t="s">
        <v>40</v>
      </c>
      <c r="J12" s="51" t="s">
        <v>41</v>
      </c>
      <c r="K12" s="51" t="s">
        <v>42</v>
      </c>
      <c r="L12" s="49" t="s">
        <v>43</v>
      </c>
      <c r="M12" s="49">
        <v>3</v>
      </c>
      <c r="N12" s="52">
        <v>42979</v>
      </c>
      <c r="O12" s="52">
        <v>43342</v>
      </c>
      <c r="P12" s="53">
        <f t="shared" ref="P12:P75" si="0">ROUND(((O12-N12)/7),1)</f>
        <v>51.9</v>
      </c>
      <c r="Q12" s="54"/>
      <c r="R12" s="55">
        <f t="shared" ref="R12:R75" si="1">IF(Q12=0,0,+Q12/M12)</f>
        <v>0</v>
      </c>
      <c r="S12" s="53">
        <f t="shared" ref="S12:S75" si="2">ROUND((P12*R12),1)</f>
        <v>0</v>
      </c>
      <c r="T12" s="53">
        <f t="shared" ref="T12:T75" si="3">IF(O12&lt;=$D$7,S12,0)</f>
        <v>0</v>
      </c>
      <c r="U12" s="53">
        <f t="shared" ref="U12:U75" si="4">IF($D$7&gt;=O12,P12,0)</f>
        <v>0</v>
      </c>
      <c r="V12" s="56"/>
      <c r="W12" s="57"/>
      <c r="X12" s="58"/>
      <c r="Y12" s="59"/>
      <c r="Z12" s="59"/>
      <c r="AA12" s="59"/>
      <c r="AB12" s="59"/>
      <c r="AC12" s="59"/>
      <c r="AD12" s="59"/>
      <c r="AE12" s="59"/>
      <c r="AF12" s="59"/>
      <c r="AG12" s="59"/>
      <c r="AH12" s="59"/>
      <c r="AI12" s="59"/>
    </row>
    <row r="13" spans="1:35" s="60" customFormat="1" ht="103.2" customHeight="1" x14ac:dyDescent="0.3">
      <c r="A13" s="61"/>
      <c r="B13" s="62" t="s">
        <v>34</v>
      </c>
      <c r="C13" s="63" t="s">
        <v>35</v>
      </c>
      <c r="D13" s="64" t="s">
        <v>36</v>
      </c>
      <c r="E13" s="64" t="s">
        <v>37</v>
      </c>
      <c r="F13" s="65">
        <v>19</v>
      </c>
      <c r="G13" s="65" t="s">
        <v>38</v>
      </c>
      <c r="H13" s="63" t="s">
        <v>39</v>
      </c>
      <c r="I13" s="63" t="s">
        <v>40</v>
      </c>
      <c r="J13" s="66" t="s">
        <v>44</v>
      </c>
      <c r="K13" s="66" t="s">
        <v>45</v>
      </c>
      <c r="L13" s="64" t="s">
        <v>46</v>
      </c>
      <c r="M13" s="64">
        <v>1</v>
      </c>
      <c r="N13" s="67">
        <v>42979</v>
      </c>
      <c r="O13" s="67">
        <v>43069</v>
      </c>
      <c r="P13" s="68">
        <f t="shared" si="0"/>
        <v>12.9</v>
      </c>
      <c r="Q13" s="69"/>
      <c r="R13" s="70">
        <f t="shared" si="1"/>
        <v>0</v>
      </c>
      <c r="S13" s="68">
        <f t="shared" si="2"/>
        <v>0</v>
      </c>
      <c r="T13" s="68">
        <f t="shared" si="3"/>
        <v>0</v>
      </c>
      <c r="U13" s="68">
        <f t="shared" si="4"/>
        <v>0</v>
      </c>
      <c r="V13" s="71"/>
      <c r="W13" s="57"/>
      <c r="X13" s="58"/>
      <c r="Y13" s="59"/>
      <c r="Z13" s="59"/>
      <c r="AA13" s="59"/>
      <c r="AB13" s="59"/>
      <c r="AC13" s="59"/>
      <c r="AD13" s="59"/>
      <c r="AE13" s="59"/>
      <c r="AF13" s="59"/>
      <c r="AG13" s="59"/>
      <c r="AH13" s="59"/>
      <c r="AI13" s="59"/>
    </row>
    <row r="14" spans="1:35" s="60" customFormat="1" ht="91.95" customHeight="1" x14ac:dyDescent="0.3">
      <c r="A14" s="61"/>
      <c r="B14" s="62" t="s">
        <v>47</v>
      </c>
      <c r="C14" s="63" t="s">
        <v>35</v>
      </c>
      <c r="D14" s="64" t="s">
        <v>36</v>
      </c>
      <c r="E14" s="64" t="s">
        <v>37</v>
      </c>
      <c r="F14" s="65">
        <v>20</v>
      </c>
      <c r="G14" s="65" t="s">
        <v>48</v>
      </c>
      <c r="H14" s="63" t="s">
        <v>49</v>
      </c>
      <c r="I14" s="63" t="s">
        <v>50</v>
      </c>
      <c r="J14" s="66" t="s">
        <v>51</v>
      </c>
      <c r="K14" s="66" t="s">
        <v>52</v>
      </c>
      <c r="L14" s="64" t="s">
        <v>43</v>
      </c>
      <c r="M14" s="64">
        <v>3</v>
      </c>
      <c r="N14" s="67">
        <v>42979</v>
      </c>
      <c r="O14" s="67">
        <v>43342</v>
      </c>
      <c r="P14" s="68">
        <f t="shared" si="0"/>
        <v>51.9</v>
      </c>
      <c r="Q14" s="69"/>
      <c r="R14" s="70">
        <f t="shared" si="1"/>
        <v>0</v>
      </c>
      <c r="S14" s="68">
        <f t="shared" si="2"/>
        <v>0</v>
      </c>
      <c r="T14" s="68">
        <f t="shared" si="3"/>
        <v>0</v>
      </c>
      <c r="U14" s="68">
        <f t="shared" si="4"/>
        <v>0</v>
      </c>
      <c r="V14" s="71"/>
      <c r="W14" s="57"/>
      <c r="X14" s="58"/>
      <c r="Y14" s="59"/>
      <c r="Z14" s="59"/>
      <c r="AA14" s="59"/>
      <c r="AB14" s="59"/>
      <c r="AC14" s="59"/>
      <c r="AD14" s="59"/>
      <c r="AE14" s="59"/>
      <c r="AF14" s="59"/>
      <c r="AG14" s="59"/>
      <c r="AH14" s="59"/>
      <c r="AI14" s="59"/>
    </row>
    <row r="15" spans="1:35" s="60" customFormat="1" ht="91.95" customHeight="1" x14ac:dyDescent="0.3">
      <c r="A15" s="61"/>
      <c r="B15" s="62" t="s">
        <v>47</v>
      </c>
      <c r="C15" s="63" t="s">
        <v>35</v>
      </c>
      <c r="D15" s="64" t="s">
        <v>36</v>
      </c>
      <c r="E15" s="64" t="s">
        <v>37</v>
      </c>
      <c r="F15" s="65">
        <v>20</v>
      </c>
      <c r="G15" s="65" t="s">
        <v>48</v>
      </c>
      <c r="H15" s="63" t="s">
        <v>49</v>
      </c>
      <c r="I15" s="63" t="s">
        <v>50</v>
      </c>
      <c r="J15" s="66" t="s">
        <v>53</v>
      </c>
      <c r="K15" s="66" t="s">
        <v>54</v>
      </c>
      <c r="L15" s="64" t="s">
        <v>46</v>
      </c>
      <c r="M15" s="64">
        <v>1</v>
      </c>
      <c r="N15" s="67">
        <v>42979</v>
      </c>
      <c r="O15" s="67">
        <v>43069</v>
      </c>
      <c r="P15" s="68">
        <f t="shared" si="0"/>
        <v>12.9</v>
      </c>
      <c r="Q15" s="69"/>
      <c r="R15" s="70">
        <f t="shared" si="1"/>
        <v>0</v>
      </c>
      <c r="S15" s="68">
        <f t="shared" si="2"/>
        <v>0</v>
      </c>
      <c r="T15" s="68">
        <f t="shared" si="3"/>
        <v>0</v>
      </c>
      <c r="U15" s="68">
        <f t="shared" si="4"/>
        <v>0</v>
      </c>
      <c r="V15" s="71"/>
      <c r="W15" s="57"/>
      <c r="X15" s="58"/>
      <c r="Y15" s="59"/>
      <c r="Z15" s="59"/>
      <c r="AA15" s="59"/>
      <c r="AB15" s="59"/>
      <c r="AC15" s="59"/>
      <c r="AD15" s="59"/>
      <c r="AE15" s="59"/>
      <c r="AF15" s="59"/>
      <c r="AG15" s="59"/>
      <c r="AH15" s="59"/>
      <c r="AI15" s="59"/>
    </row>
    <row r="16" spans="1:35" s="60" customFormat="1" ht="308.39999999999998" customHeight="1" x14ac:dyDescent="0.3">
      <c r="A16" s="61"/>
      <c r="B16" s="63" t="s">
        <v>55</v>
      </c>
      <c r="C16" s="72" t="s">
        <v>35</v>
      </c>
      <c r="D16" s="73" t="s">
        <v>36</v>
      </c>
      <c r="E16" s="64" t="s">
        <v>37</v>
      </c>
      <c r="F16" s="74">
        <v>28</v>
      </c>
      <c r="G16" s="74" t="s">
        <v>56</v>
      </c>
      <c r="H16" s="75" t="s">
        <v>57</v>
      </c>
      <c r="I16" s="72" t="s">
        <v>58</v>
      </c>
      <c r="J16" s="76" t="s">
        <v>59</v>
      </c>
      <c r="K16" s="66" t="s">
        <v>60</v>
      </c>
      <c r="L16" s="64" t="s">
        <v>61</v>
      </c>
      <c r="M16" s="64">
        <v>1</v>
      </c>
      <c r="N16" s="67">
        <v>43160</v>
      </c>
      <c r="O16" s="67">
        <v>43251</v>
      </c>
      <c r="P16" s="68">
        <f t="shared" si="0"/>
        <v>13</v>
      </c>
      <c r="Q16" s="69"/>
      <c r="R16" s="70">
        <f t="shared" si="1"/>
        <v>0</v>
      </c>
      <c r="S16" s="68">
        <f t="shared" si="2"/>
        <v>0</v>
      </c>
      <c r="T16" s="68">
        <f t="shared" si="3"/>
        <v>0</v>
      </c>
      <c r="U16" s="68">
        <f t="shared" si="4"/>
        <v>0</v>
      </c>
      <c r="V16" s="77"/>
      <c r="W16" s="57"/>
      <c r="X16" s="78"/>
      <c r="Y16" s="79"/>
      <c r="Z16" s="79"/>
      <c r="AA16" s="79"/>
      <c r="AB16" s="79"/>
      <c r="AC16" s="79"/>
      <c r="AD16" s="79"/>
      <c r="AE16" s="79"/>
      <c r="AF16" s="79"/>
      <c r="AG16" s="79"/>
      <c r="AH16" s="79"/>
      <c r="AI16" s="79"/>
    </row>
    <row r="17" spans="1:36" s="60" customFormat="1" ht="365.4" customHeight="1" x14ac:dyDescent="0.3">
      <c r="A17" s="61"/>
      <c r="B17" s="63" t="s">
        <v>62</v>
      </c>
      <c r="C17" s="63" t="s">
        <v>35</v>
      </c>
      <c r="D17" s="64" t="s">
        <v>36</v>
      </c>
      <c r="E17" s="64" t="s">
        <v>37</v>
      </c>
      <c r="F17" s="65">
        <v>34</v>
      </c>
      <c r="G17" s="65" t="s">
        <v>63</v>
      </c>
      <c r="H17" s="63" t="s">
        <v>64</v>
      </c>
      <c r="I17" s="63" t="s">
        <v>65</v>
      </c>
      <c r="J17" s="66" t="s">
        <v>66</v>
      </c>
      <c r="K17" s="76" t="s">
        <v>67</v>
      </c>
      <c r="L17" s="64" t="s">
        <v>68</v>
      </c>
      <c r="M17" s="64">
        <v>6</v>
      </c>
      <c r="N17" s="67">
        <v>42979</v>
      </c>
      <c r="O17" s="67">
        <v>43343</v>
      </c>
      <c r="P17" s="68">
        <f t="shared" si="0"/>
        <v>52</v>
      </c>
      <c r="Q17" s="69"/>
      <c r="R17" s="70">
        <f t="shared" si="1"/>
        <v>0</v>
      </c>
      <c r="S17" s="68">
        <f t="shared" si="2"/>
        <v>0</v>
      </c>
      <c r="T17" s="68">
        <f t="shared" si="3"/>
        <v>0</v>
      </c>
      <c r="U17" s="68">
        <f t="shared" si="4"/>
        <v>0</v>
      </c>
      <c r="V17" s="71"/>
      <c r="W17" s="57"/>
      <c r="X17" s="58"/>
      <c r="Y17" s="59"/>
      <c r="Z17" s="59"/>
      <c r="AA17" s="59"/>
      <c r="AB17" s="59"/>
      <c r="AC17" s="59"/>
      <c r="AD17" s="59"/>
      <c r="AE17" s="59"/>
      <c r="AF17" s="59"/>
      <c r="AG17" s="59"/>
      <c r="AH17" s="59"/>
      <c r="AI17" s="59"/>
    </row>
    <row r="18" spans="1:36" s="60" customFormat="1" ht="91.95" customHeight="1" x14ac:dyDescent="0.3">
      <c r="A18" s="61"/>
      <c r="B18" s="63" t="s">
        <v>69</v>
      </c>
      <c r="C18" s="63" t="s">
        <v>35</v>
      </c>
      <c r="D18" s="64" t="s">
        <v>36</v>
      </c>
      <c r="E18" s="64" t="s">
        <v>37</v>
      </c>
      <c r="F18" s="65">
        <v>48</v>
      </c>
      <c r="G18" s="65" t="s">
        <v>70</v>
      </c>
      <c r="H18" s="63" t="s">
        <v>71</v>
      </c>
      <c r="I18" s="66" t="s">
        <v>72</v>
      </c>
      <c r="J18" s="76" t="s">
        <v>73</v>
      </c>
      <c r="K18" s="66" t="s">
        <v>74</v>
      </c>
      <c r="L18" s="64" t="s">
        <v>75</v>
      </c>
      <c r="M18" s="64">
        <v>1</v>
      </c>
      <c r="N18" s="67">
        <v>42979</v>
      </c>
      <c r="O18" s="67">
        <v>43040</v>
      </c>
      <c r="P18" s="68">
        <f t="shared" si="0"/>
        <v>8.6999999999999993</v>
      </c>
      <c r="Q18" s="69"/>
      <c r="R18" s="70">
        <f t="shared" si="1"/>
        <v>0</v>
      </c>
      <c r="S18" s="68">
        <f t="shared" si="2"/>
        <v>0</v>
      </c>
      <c r="T18" s="68">
        <f t="shared" si="3"/>
        <v>0</v>
      </c>
      <c r="U18" s="68">
        <f t="shared" si="4"/>
        <v>0</v>
      </c>
      <c r="V18" s="71"/>
      <c r="W18" s="58"/>
      <c r="X18" s="58"/>
      <c r="Y18" s="59"/>
      <c r="Z18" s="59"/>
      <c r="AA18" s="59"/>
      <c r="AB18" s="59"/>
      <c r="AC18" s="59"/>
      <c r="AD18" s="59"/>
      <c r="AE18" s="59"/>
      <c r="AF18" s="59"/>
      <c r="AG18" s="59"/>
      <c r="AH18" s="59"/>
    </row>
    <row r="19" spans="1:36" s="60" customFormat="1" ht="91.95" customHeight="1" x14ac:dyDescent="0.3">
      <c r="A19" s="61"/>
      <c r="B19" s="63" t="s">
        <v>69</v>
      </c>
      <c r="C19" s="63" t="s">
        <v>35</v>
      </c>
      <c r="D19" s="64" t="s">
        <v>36</v>
      </c>
      <c r="E19" s="64" t="s">
        <v>37</v>
      </c>
      <c r="F19" s="65">
        <v>48</v>
      </c>
      <c r="G19" s="65" t="s">
        <v>70</v>
      </c>
      <c r="H19" s="63" t="s">
        <v>71</v>
      </c>
      <c r="I19" s="66" t="s">
        <v>72</v>
      </c>
      <c r="J19" s="76" t="s">
        <v>73</v>
      </c>
      <c r="K19" s="66" t="s">
        <v>76</v>
      </c>
      <c r="L19" s="64" t="s">
        <v>77</v>
      </c>
      <c r="M19" s="64">
        <v>1</v>
      </c>
      <c r="N19" s="67">
        <v>43069</v>
      </c>
      <c r="O19" s="67">
        <v>43100</v>
      </c>
      <c r="P19" s="68">
        <f t="shared" si="0"/>
        <v>4.4000000000000004</v>
      </c>
      <c r="Q19" s="69"/>
      <c r="R19" s="70">
        <f t="shared" si="1"/>
        <v>0</v>
      </c>
      <c r="S19" s="68">
        <f t="shared" si="2"/>
        <v>0</v>
      </c>
      <c r="T19" s="68">
        <f t="shared" si="3"/>
        <v>0</v>
      </c>
      <c r="U19" s="68">
        <f t="shared" si="4"/>
        <v>0</v>
      </c>
      <c r="V19" s="71"/>
      <c r="W19" s="57"/>
      <c r="X19" s="58"/>
      <c r="Y19" s="59"/>
      <c r="Z19" s="59"/>
      <c r="AA19" s="59"/>
      <c r="AB19" s="59"/>
      <c r="AC19" s="59"/>
      <c r="AD19" s="59"/>
      <c r="AE19" s="59"/>
      <c r="AF19" s="59"/>
      <c r="AG19" s="59"/>
      <c r="AH19" s="59"/>
      <c r="AI19" s="59"/>
    </row>
    <row r="20" spans="1:36" s="60" customFormat="1" ht="91.95" customHeight="1" x14ac:dyDescent="0.3">
      <c r="A20" s="61"/>
      <c r="B20" s="63" t="s">
        <v>69</v>
      </c>
      <c r="C20" s="63" t="s">
        <v>35</v>
      </c>
      <c r="D20" s="64" t="s">
        <v>36</v>
      </c>
      <c r="E20" s="64" t="s">
        <v>37</v>
      </c>
      <c r="F20" s="65">
        <v>48</v>
      </c>
      <c r="G20" s="65" t="s">
        <v>70</v>
      </c>
      <c r="H20" s="63" t="s">
        <v>71</v>
      </c>
      <c r="I20" s="66" t="s">
        <v>72</v>
      </c>
      <c r="J20" s="76" t="s">
        <v>73</v>
      </c>
      <c r="K20" s="66" t="s">
        <v>78</v>
      </c>
      <c r="L20" s="64" t="s">
        <v>79</v>
      </c>
      <c r="M20" s="64">
        <v>1</v>
      </c>
      <c r="N20" s="67">
        <v>43141</v>
      </c>
      <c r="O20" s="67">
        <v>43312</v>
      </c>
      <c r="P20" s="68">
        <f t="shared" si="0"/>
        <v>24.4</v>
      </c>
      <c r="Q20" s="69"/>
      <c r="R20" s="70">
        <f t="shared" si="1"/>
        <v>0</v>
      </c>
      <c r="S20" s="68">
        <f t="shared" si="2"/>
        <v>0</v>
      </c>
      <c r="T20" s="68">
        <f t="shared" si="3"/>
        <v>0</v>
      </c>
      <c r="U20" s="68">
        <f t="shared" si="4"/>
        <v>0</v>
      </c>
      <c r="V20" s="71"/>
      <c r="W20" s="57"/>
      <c r="X20" s="58"/>
      <c r="Y20" s="59"/>
      <c r="Z20" s="59"/>
      <c r="AA20" s="59"/>
      <c r="AB20" s="59"/>
      <c r="AC20" s="59"/>
      <c r="AD20" s="59"/>
      <c r="AE20" s="59"/>
      <c r="AF20" s="59"/>
      <c r="AG20" s="59"/>
      <c r="AH20" s="59"/>
      <c r="AI20" s="59"/>
    </row>
    <row r="21" spans="1:36" s="60" customFormat="1" ht="103.2" customHeight="1" x14ac:dyDescent="0.3">
      <c r="A21" s="61"/>
      <c r="B21" s="63" t="s">
        <v>80</v>
      </c>
      <c r="C21" s="63" t="s">
        <v>35</v>
      </c>
      <c r="D21" s="64" t="s">
        <v>36</v>
      </c>
      <c r="E21" s="64" t="s">
        <v>37</v>
      </c>
      <c r="F21" s="65">
        <v>49</v>
      </c>
      <c r="G21" s="65" t="s">
        <v>81</v>
      </c>
      <c r="H21" s="63" t="s">
        <v>82</v>
      </c>
      <c r="I21" s="66" t="s">
        <v>83</v>
      </c>
      <c r="J21" s="76" t="s">
        <v>84</v>
      </c>
      <c r="K21" s="66" t="s">
        <v>85</v>
      </c>
      <c r="L21" s="64" t="s">
        <v>86</v>
      </c>
      <c r="M21" s="64">
        <v>1</v>
      </c>
      <c r="N21" s="67">
        <v>42979</v>
      </c>
      <c r="O21" s="67">
        <v>43040</v>
      </c>
      <c r="P21" s="68">
        <f t="shared" si="0"/>
        <v>8.6999999999999993</v>
      </c>
      <c r="Q21" s="69"/>
      <c r="R21" s="70">
        <f t="shared" si="1"/>
        <v>0</v>
      </c>
      <c r="S21" s="68">
        <f t="shared" si="2"/>
        <v>0</v>
      </c>
      <c r="T21" s="68">
        <f t="shared" si="3"/>
        <v>0</v>
      </c>
      <c r="U21" s="68">
        <f t="shared" si="4"/>
        <v>0</v>
      </c>
      <c r="V21" s="71"/>
      <c r="W21" s="57"/>
      <c r="X21" s="58"/>
      <c r="Y21" s="59"/>
      <c r="Z21" s="59"/>
      <c r="AA21" s="59"/>
      <c r="AB21" s="59"/>
      <c r="AC21" s="59"/>
      <c r="AD21" s="59"/>
      <c r="AE21" s="59"/>
      <c r="AF21" s="59"/>
      <c r="AG21" s="59"/>
      <c r="AH21" s="59"/>
      <c r="AI21" s="59"/>
    </row>
    <row r="22" spans="1:36" s="60" customFormat="1" ht="103.2" customHeight="1" x14ac:dyDescent="0.3">
      <c r="A22" s="61"/>
      <c r="B22" s="63" t="s">
        <v>80</v>
      </c>
      <c r="C22" s="63" t="s">
        <v>35</v>
      </c>
      <c r="D22" s="64" t="s">
        <v>36</v>
      </c>
      <c r="E22" s="64" t="s">
        <v>37</v>
      </c>
      <c r="F22" s="65">
        <v>49</v>
      </c>
      <c r="G22" s="65" t="s">
        <v>81</v>
      </c>
      <c r="H22" s="63" t="s">
        <v>82</v>
      </c>
      <c r="I22" s="66" t="s">
        <v>83</v>
      </c>
      <c r="J22" s="76" t="s">
        <v>84</v>
      </c>
      <c r="K22" s="66" t="s">
        <v>87</v>
      </c>
      <c r="L22" s="64" t="s">
        <v>88</v>
      </c>
      <c r="M22" s="64">
        <v>1</v>
      </c>
      <c r="N22" s="67">
        <v>43069</v>
      </c>
      <c r="O22" s="67">
        <v>43100</v>
      </c>
      <c r="P22" s="68">
        <f t="shared" si="0"/>
        <v>4.4000000000000004</v>
      </c>
      <c r="Q22" s="69"/>
      <c r="R22" s="70">
        <f t="shared" si="1"/>
        <v>0</v>
      </c>
      <c r="S22" s="68">
        <f t="shared" si="2"/>
        <v>0</v>
      </c>
      <c r="T22" s="68">
        <f t="shared" si="3"/>
        <v>0</v>
      </c>
      <c r="U22" s="68">
        <f t="shared" si="4"/>
        <v>0</v>
      </c>
      <c r="V22" s="71"/>
      <c r="W22" s="57"/>
      <c r="X22" s="58"/>
      <c r="Y22" s="59"/>
      <c r="Z22" s="59"/>
      <c r="AA22" s="59"/>
      <c r="AB22" s="59"/>
      <c r="AC22" s="59"/>
      <c r="AD22" s="59"/>
      <c r="AE22" s="59"/>
      <c r="AF22" s="59"/>
      <c r="AG22" s="59"/>
      <c r="AH22" s="59"/>
      <c r="AI22" s="59"/>
    </row>
    <row r="23" spans="1:36" s="60" customFormat="1" ht="103.2" customHeight="1" x14ac:dyDescent="0.3">
      <c r="A23" s="61"/>
      <c r="B23" s="63" t="s">
        <v>80</v>
      </c>
      <c r="C23" s="63" t="s">
        <v>35</v>
      </c>
      <c r="D23" s="64" t="s">
        <v>36</v>
      </c>
      <c r="E23" s="64" t="s">
        <v>37</v>
      </c>
      <c r="F23" s="65">
        <v>49</v>
      </c>
      <c r="G23" s="65" t="s">
        <v>81</v>
      </c>
      <c r="H23" s="63" t="s">
        <v>82</v>
      </c>
      <c r="I23" s="66" t="s">
        <v>83</v>
      </c>
      <c r="J23" s="76" t="s">
        <v>84</v>
      </c>
      <c r="K23" s="66" t="s">
        <v>89</v>
      </c>
      <c r="L23" s="64" t="s">
        <v>79</v>
      </c>
      <c r="M23" s="64">
        <v>1</v>
      </c>
      <c r="N23" s="67">
        <v>43141</v>
      </c>
      <c r="O23" s="67">
        <v>43312</v>
      </c>
      <c r="P23" s="68">
        <f t="shared" si="0"/>
        <v>24.4</v>
      </c>
      <c r="Q23" s="69"/>
      <c r="R23" s="70">
        <f t="shared" si="1"/>
        <v>0</v>
      </c>
      <c r="S23" s="68">
        <f t="shared" si="2"/>
        <v>0</v>
      </c>
      <c r="T23" s="68">
        <f t="shared" si="3"/>
        <v>0</v>
      </c>
      <c r="U23" s="68">
        <f t="shared" si="4"/>
        <v>0</v>
      </c>
      <c r="V23" s="71"/>
      <c r="W23" s="57"/>
      <c r="X23" s="58"/>
      <c r="Y23" s="59"/>
      <c r="Z23" s="59"/>
      <c r="AA23" s="59"/>
      <c r="AB23" s="59"/>
      <c r="AC23" s="59"/>
      <c r="AD23" s="59"/>
      <c r="AE23" s="59"/>
      <c r="AF23" s="59"/>
      <c r="AG23" s="59"/>
      <c r="AH23" s="59"/>
      <c r="AI23" s="59"/>
    </row>
    <row r="24" spans="1:36" s="60" customFormat="1" ht="354" customHeight="1" x14ac:dyDescent="0.3">
      <c r="A24" s="61"/>
      <c r="B24" s="63" t="s">
        <v>90</v>
      </c>
      <c r="C24" s="72" t="s">
        <v>35</v>
      </c>
      <c r="D24" s="73" t="s">
        <v>36</v>
      </c>
      <c r="E24" s="64" t="s">
        <v>37</v>
      </c>
      <c r="F24" s="74">
        <v>92</v>
      </c>
      <c r="G24" s="74" t="s">
        <v>91</v>
      </c>
      <c r="H24" s="80" t="s">
        <v>92</v>
      </c>
      <c r="I24" s="76" t="s">
        <v>93</v>
      </c>
      <c r="J24" s="76" t="s">
        <v>94</v>
      </c>
      <c r="K24" s="76" t="s">
        <v>95</v>
      </c>
      <c r="L24" s="73" t="s">
        <v>96</v>
      </c>
      <c r="M24" s="64">
        <v>1</v>
      </c>
      <c r="N24" s="67">
        <v>42795</v>
      </c>
      <c r="O24" s="67">
        <v>43100</v>
      </c>
      <c r="P24" s="68">
        <f t="shared" si="0"/>
        <v>43.6</v>
      </c>
      <c r="Q24" s="69"/>
      <c r="R24" s="70">
        <f t="shared" si="1"/>
        <v>0</v>
      </c>
      <c r="S24" s="68">
        <f t="shared" si="2"/>
        <v>0</v>
      </c>
      <c r="T24" s="68">
        <f t="shared" si="3"/>
        <v>0</v>
      </c>
      <c r="U24" s="68">
        <f t="shared" si="4"/>
        <v>0</v>
      </c>
      <c r="V24" s="77"/>
      <c r="W24" s="57"/>
      <c r="X24" s="78"/>
      <c r="Y24" s="79"/>
      <c r="Z24" s="79"/>
      <c r="AA24" s="79"/>
      <c r="AB24" s="79"/>
      <c r="AC24" s="79"/>
      <c r="AD24" s="79"/>
      <c r="AE24" s="79"/>
      <c r="AF24" s="79"/>
      <c r="AG24" s="79"/>
      <c r="AH24" s="79"/>
      <c r="AI24" s="79"/>
      <c r="AJ24" s="79"/>
    </row>
    <row r="25" spans="1:36" s="60" customFormat="1" ht="354" customHeight="1" x14ac:dyDescent="0.3">
      <c r="A25" s="61"/>
      <c r="B25" s="63" t="s">
        <v>90</v>
      </c>
      <c r="C25" s="63" t="s">
        <v>35</v>
      </c>
      <c r="D25" s="64" t="s">
        <v>36</v>
      </c>
      <c r="E25" s="64" t="s">
        <v>37</v>
      </c>
      <c r="F25" s="65">
        <v>92</v>
      </c>
      <c r="G25" s="65" t="s">
        <v>91</v>
      </c>
      <c r="H25" s="66" t="s">
        <v>97</v>
      </c>
      <c r="I25" s="66" t="s">
        <v>93</v>
      </c>
      <c r="J25" s="66" t="s">
        <v>94</v>
      </c>
      <c r="K25" s="76" t="s">
        <v>98</v>
      </c>
      <c r="L25" s="73" t="s">
        <v>99</v>
      </c>
      <c r="M25" s="64">
        <v>1</v>
      </c>
      <c r="N25" s="67">
        <v>43101</v>
      </c>
      <c r="O25" s="67">
        <v>43190</v>
      </c>
      <c r="P25" s="68">
        <f t="shared" si="0"/>
        <v>12.7</v>
      </c>
      <c r="Q25" s="69"/>
      <c r="R25" s="70">
        <f t="shared" si="1"/>
        <v>0</v>
      </c>
      <c r="S25" s="68">
        <f t="shared" si="2"/>
        <v>0</v>
      </c>
      <c r="T25" s="68">
        <f t="shared" si="3"/>
        <v>0</v>
      </c>
      <c r="U25" s="68">
        <f t="shared" si="4"/>
        <v>0</v>
      </c>
      <c r="V25" s="71"/>
      <c r="W25" s="57"/>
      <c r="X25" s="58"/>
      <c r="Y25" s="59"/>
      <c r="Z25" s="59"/>
      <c r="AA25" s="59"/>
      <c r="AB25" s="59"/>
      <c r="AC25" s="59"/>
      <c r="AD25" s="59"/>
      <c r="AE25" s="59"/>
      <c r="AF25" s="59"/>
      <c r="AG25" s="59"/>
      <c r="AH25" s="59"/>
      <c r="AI25" s="59"/>
      <c r="AJ25" s="59"/>
    </row>
    <row r="26" spans="1:36" s="60" customFormat="1" ht="354" customHeight="1" x14ac:dyDescent="0.3">
      <c r="A26" s="61"/>
      <c r="B26" s="63" t="s">
        <v>90</v>
      </c>
      <c r="C26" s="72" t="s">
        <v>35</v>
      </c>
      <c r="D26" s="73" t="s">
        <v>36</v>
      </c>
      <c r="E26" s="64" t="s">
        <v>37</v>
      </c>
      <c r="F26" s="74">
        <v>92</v>
      </c>
      <c r="G26" s="74" t="s">
        <v>91</v>
      </c>
      <c r="H26" s="76" t="s">
        <v>92</v>
      </c>
      <c r="I26" s="76" t="s">
        <v>93</v>
      </c>
      <c r="J26" s="76" t="s">
        <v>94</v>
      </c>
      <c r="K26" s="76" t="s">
        <v>100</v>
      </c>
      <c r="L26" s="64" t="s">
        <v>101</v>
      </c>
      <c r="M26" s="64">
        <v>1</v>
      </c>
      <c r="N26" s="67">
        <v>43191</v>
      </c>
      <c r="O26" s="67">
        <v>43251</v>
      </c>
      <c r="P26" s="68">
        <f t="shared" si="0"/>
        <v>8.6</v>
      </c>
      <c r="Q26" s="69"/>
      <c r="R26" s="70">
        <f t="shared" si="1"/>
        <v>0</v>
      </c>
      <c r="S26" s="68">
        <f t="shared" si="2"/>
        <v>0</v>
      </c>
      <c r="T26" s="68">
        <f t="shared" si="3"/>
        <v>0</v>
      </c>
      <c r="U26" s="68">
        <f t="shared" si="4"/>
        <v>0</v>
      </c>
      <c r="V26" s="77"/>
      <c r="W26" s="57"/>
      <c r="X26" s="78"/>
      <c r="Y26" s="79"/>
      <c r="Z26" s="79"/>
      <c r="AA26" s="79"/>
      <c r="AB26" s="79"/>
      <c r="AC26" s="79"/>
      <c r="AD26" s="79"/>
      <c r="AE26" s="79"/>
      <c r="AF26" s="79"/>
      <c r="AG26" s="79"/>
      <c r="AH26" s="79"/>
      <c r="AI26" s="79"/>
      <c r="AJ26" s="79"/>
    </row>
    <row r="27" spans="1:36" s="60" customFormat="1" ht="365.4" customHeight="1" x14ac:dyDescent="0.3">
      <c r="A27" s="81"/>
      <c r="B27" s="63" t="s">
        <v>102</v>
      </c>
      <c r="C27" s="63" t="s">
        <v>35</v>
      </c>
      <c r="D27" s="64" t="s">
        <v>36</v>
      </c>
      <c r="E27" s="64" t="s">
        <v>37</v>
      </c>
      <c r="F27" s="65">
        <v>113</v>
      </c>
      <c r="G27" s="65" t="s">
        <v>103</v>
      </c>
      <c r="H27" s="66" t="s">
        <v>104</v>
      </c>
      <c r="I27" s="66" t="s">
        <v>105</v>
      </c>
      <c r="J27" s="76" t="s">
        <v>106</v>
      </c>
      <c r="K27" s="76" t="s">
        <v>107</v>
      </c>
      <c r="L27" s="73" t="s">
        <v>108</v>
      </c>
      <c r="M27" s="64">
        <v>1</v>
      </c>
      <c r="N27" s="67">
        <v>43160</v>
      </c>
      <c r="O27" s="67">
        <v>43190</v>
      </c>
      <c r="P27" s="68">
        <f t="shared" si="0"/>
        <v>4.3</v>
      </c>
      <c r="Q27" s="69"/>
      <c r="R27" s="70">
        <f t="shared" si="1"/>
        <v>0</v>
      </c>
      <c r="S27" s="68">
        <f t="shared" si="2"/>
        <v>0</v>
      </c>
      <c r="T27" s="68">
        <f t="shared" si="3"/>
        <v>0</v>
      </c>
      <c r="U27" s="68">
        <f t="shared" si="4"/>
        <v>0</v>
      </c>
      <c r="V27" s="71"/>
      <c r="W27" s="57"/>
      <c r="X27" s="58"/>
      <c r="Y27" s="59"/>
      <c r="Z27" s="59"/>
      <c r="AA27" s="59"/>
      <c r="AB27" s="59"/>
      <c r="AC27" s="59"/>
      <c r="AD27" s="59"/>
      <c r="AE27" s="59"/>
      <c r="AF27" s="59"/>
      <c r="AG27" s="59"/>
      <c r="AH27" s="59"/>
      <c r="AI27" s="59"/>
    </row>
    <row r="28" spans="1:36" s="60" customFormat="1" ht="365.4" customHeight="1" x14ac:dyDescent="0.3">
      <c r="A28" s="81"/>
      <c r="B28" s="63" t="s">
        <v>102</v>
      </c>
      <c r="C28" s="63" t="s">
        <v>35</v>
      </c>
      <c r="D28" s="64" t="s">
        <v>36</v>
      </c>
      <c r="E28" s="64" t="s">
        <v>37</v>
      </c>
      <c r="F28" s="65">
        <v>113</v>
      </c>
      <c r="G28" s="65" t="s">
        <v>103</v>
      </c>
      <c r="H28" s="66" t="s">
        <v>104</v>
      </c>
      <c r="I28" s="66" t="s">
        <v>105</v>
      </c>
      <c r="J28" s="66" t="s">
        <v>109</v>
      </c>
      <c r="K28" s="66" t="s">
        <v>110</v>
      </c>
      <c r="L28" s="64" t="s">
        <v>111</v>
      </c>
      <c r="M28" s="64">
        <v>1</v>
      </c>
      <c r="N28" s="67">
        <v>42979</v>
      </c>
      <c r="O28" s="67">
        <v>43189</v>
      </c>
      <c r="P28" s="68">
        <f t="shared" si="0"/>
        <v>30</v>
      </c>
      <c r="Q28" s="69"/>
      <c r="R28" s="70">
        <f t="shared" si="1"/>
        <v>0</v>
      </c>
      <c r="S28" s="68">
        <f t="shared" si="2"/>
        <v>0</v>
      </c>
      <c r="T28" s="68">
        <f t="shared" si="3"/>
        <v>0</v>
      </c>
      <c r="U28" s="68">
        <f t="shared" si="4"/>
        <v>0</v>
      </c>
      <c r="V28" s="71"/>
      <c r="W28" s="57"/>
      <c r="X28" s="58"/>
      <c r="Y28" s="59"/>
      <c r="Z28" s="59"/>
      <c r="AA28" s="59"/>
      <c r="AB28" s="59"/>
      <c r="AC28" s="59"/>
      <c r="AD28" s="59"/>
      <c r="AE28" s="59"/>
      <c r="AF28" s="59"/>
      <c r="AG28" s="59"/>
      <c r="AH28" s="59"/>
      <c r="AI28" s="59"/>
    </row>
    <row r="29" spans="1:36" s="60" customFormat="1" ht="365.4" customHeight="1" x14ac:dyDescent="0.3">
      <c r="A29" s="81"/>
      <c r="B29" s="63" t="s">
        <v>102</v>
      </c>
      <c r="C29" s="63" t="s">
        <v>35</v>
      </c>
      <c r="D29" s="64" t="s">
        <v>36</v>
      </c>
      <c r="E29" s="64" t="s">
        <v>37</v>
      </c>
      <c r="F29" s="65">
        <v>113</v>
      </c>
      <c r="G29" s="65" t="s">
        <v>103</v>
      </c>
      <c r="H29" s="66" t="s">
        <v>104</v>
      </c>
      <c r="I29" s="66" t="s">
        <v>105</v>
      </c>
      <c r="J29" s="76" t="s">
        <v>112</v>
      </c>
      <c r="K29" s="76" t="s">
        <v>113</v>
      </c>
      <c r="L29" s="73" t="s">
        <v>111</v>
      </c>
      <c r="M29" s="64">
        <v>1</v>
      </c>
      <c r="N29" s="67">
        <v>43191</v>
      </c>
      <c r="O29" s="67">
        <v>43251</v>
      </c>
      <c r="P29" s="68">
        <f t="shared" si="0"/>
        <v>8.6</v>
      </c>
      <c r="Q29" s="69"/>
      <c r="R29" s="70">
        <f t="shared" si="1"/>
        <v>0</v>
      </c>
      <c r="S29" s="68">
        <f t="shared" si="2"/>
        <v>0</v>
      </c>
      <c r="T29" s="68">
        <f t="shared" si="3"/>
        <v>0</v>
      </c>
      <c r="U29" s="68">
        <f t="shared" si="4"/>
        <v>0</v>
      </c>
      <c r="V29" s="71"/>
      <c r="W29" s="57"/>
      <c r="X29" s="58"/>
      <c r="Y29" s="59"/>
      <c r="Z29" s="59"/>
      <c r="AA29" s="59"/>
      <c r="AB29" s="59"/>
      <c r="AC29" s="59"/>
      <c r="AD29" s="59"/>
      <c r="AE29" s="59"/>
      <c r="AF29" s="59"/>
      <c r="AG29" s="59"/>
      <c r="AH29" s="59"/>
      <c r="AI29" s="59"/>
    </row>
    <row r="30" spans="1:36" s="60" customFormat="1" ht="409.6" customHeight="1" x14ac:dyDescent="0.3">
      <c r="A30" s="81"/>
      <c r="B30" s="63" t="s">
        <v>114</v>
      </c>
      <c r="C30" s="63" t="s">
        <v>35</v>
      </c>
      <c r="D30" s="64" t="s">
        <v>36</v>
      </c>
      <c r="E30" s="64" t="s">
        <v>37</v>
      </c>
      <c r="F30" s="74">
        <v>118</v>
      </c>
      <c r="G30" s="74" t="s">
        <v>115</v>
      </c>
      <c r="H30" s="76" t="s">
        <v>116</v>
      </c>
      <c r="I30" s="76" t="s">
        <v>117</v>
      </c>
      <c r="J30" s="76" t="s">
        <v>118</v>
      </c>
      <c r="K30" s="76" t="s">
        <v>119</v>
      </c>
      <c r="L30" s="73" t="s">
        <v>120</v>
      </c>
      <c r="M30" s="64">
        <v>2</v>
      </c>
      <c r="N30" s="67">
        <v>42979</v>
      </c>
      <c r="O30" s="67">
        <v>43159</v>
      </c>
      <c r="P30" s="68">
        <f t="shared" si="0"/>
        <v>25.7</v>
      </c>
      <c r="Q30" s="69"/>
      <c r="R30" s="70">
        <f t="shared" si="1"/>
        <v>0</v>
      </c>
      <c r="S30" s="68">
        <f t="shared" si="2"/>
        <v>0</v>
      </c>
      <c r="T30" s="68">
        <f t="shared" si="3"/>
        <v>0</v>
      </c>
      <c r="U30" s="68">
        <f t="shared" si="4"/>
        <v>0</v>
      </c>
      <c r="V30" s="71"/>
      <c r="W30" s="57"/>
      <c r="X30" s="58"/>
      <c r="Y30" s="59"/>
      <c r="Z30" s="59"/>
      <c r="AA30" s="59"/>
      <c r="AB30" s="59"/>
      <c r="AC30" s="59"/>
      <c r="AD30" s="59"/>
      <c r="AE30" s="59"/>
      <c r="AF30" s="59"/>
      <c r="AG30" s="59"/>
      <c r="AH30" s="59"/>
      <c r="AI30" s="59"/>
    </row>
    <row r="31" spans="1:36" s="60" customFormat="1" ht="409.6" customHeight="1" x14ac:dyDescent="0.3">
      <c r="A31" s="81"/>
      <c r="B31" s="63" t="s">
        <v>114</v>
      </c>
      <c r="C31" s="63" t="s">
        <v>35</v>
      </c>
      <c r="D31" s="64" t="s">
        <v>36</v>
      </c>
      <c r="E31" s="64" t="s">
        <v>37</v>
      </c>
      <c r="F31" s="74">
        <v>118</v>
      </c>
      <c r="G31" s="74" t="s">
        <v>115</v>
      </c>
      <c r="H31" s="76" t="s">
        <v>116</v>
      </c>
      <c r="I31" s="76" t="s">
        <v>117</v>
      </c>
      <c r="J31" s="76" t="s">
        <v>118</v>
      </c>
      <c r="K31" s="76" t="s">
        <v>121</v>
      </c>
      <c r="L31" s="73" t="s">
        <v>122</v>
      </c>
      <c r="M31" s="64">
        <v>6</v>
      </c>
      <c r="N31" s="67">
        <v>42979</v>
      </c>
      <c r="O31" s="67">
        <v>43311</v>
      </c>
      <c r="P31" s="68">
        <f t="shared" si="0"/>
        <v>47.4</v>
      </c>
      <c r="Q31" s="69"/>
      <c r="R31" s="70">
        <f t="shared" si="1"/>
        <v>0</v>
      </c>
      <c r="S31" s="68">
        <f t="shared" si="2"/>
        <v>0</v>
      </c>
      <c r="T31" s="68">
        <f t="shared" si="3"/>
        <v>0</v>
      </c>
      <c r="U31" s="68">
        <f t="shared" si="4"/>
        <v>0</v>
      </c>
      <c r="V31" s="71"/>
      <c r="W31" s="57"/>
      <c r="X31" s="58"/>
      <c r="Y31" s="59"/>
      <c r="Z31" s="59"/>
      <c r="AA31" s="59"/>
      <c r="AB31" s="59"/>
      <c r="AC31" s="59"/>
      <c r="AD31" s="59"/>
      <c r="AE31" s="59"/>
      <c r="AF31" s="59"/>
      <c r="AG31" s="59"/>
      <c r="AH31" s="59"/>
      <c r="AI31" s="59"/>
    </row>
    <row r="32" spans="1:36" s="60" customFormat="1" ht="409.6" customHeight="1" x14ac:dyDescent="0.3">
      <c r="A32" s="81"/>
      <c r="B32" s="63" t="s">
        <v>114</v>
      </c>
      <c r="C32" s="63" t="s">
        <v>35</v>
      </c>
      <c r="D32" s="64" t="s">
        <v>36</v>
      </c>
      <c r="E32" s="64" t="s">
        <v>37</v>
      </c>
      <c r="F32" s="74">
        <v>118</v>
      </c>
      <c r="G32" s="74" t="s">
        <v>115</v>
      </c>
      <c r="H32" s="76" t="s">
        <v>116</v>
      </c>
      <c r="I32" s="76" t="s">
        <v>117</v>
      </c>
      <c r="J32" s="76" t="s">
        <v>118</v>
      </c>
      <c r="K32" s="76" t="s">
        <v>123</v>
      </c>
      <c r="L32" s="64" t="s">
        <v>124</v>
      </c>
      <c r="M32" s="64">
        <v>6</v>
      </c>
      <c r="N32" s="67">
        <v>42979</v>
      </c>
      <c r="O32" s="67">
        <v>43311</v>
      </c>
      <c r="P32" s="68">
        <f t="shared" si="0"/>
        <v>47.4</v>
      </c>
      <c r="Q32" s="69"/>
      <c r="R32" s="70">
        <f t="shared" si="1"/>
        <v>0</v>
      </c>
      <c r="S32" s="68">
        <f t="shared" si="2"/>
        <v>0</v>
      </c>
      <c r="T32" s="68">
        <f t="shared" si="3"/>
        <v>0</v>
      </c>
      <c r="U32" s="68">
        <f t="shared" si="4"/>
        <v>0</v>
      </c>
      <c r="V32" s="71"/>
      <c r="W32" s="57"/>
      <c r="X32" s="58"/>
      <c r="Y32" s="59"/>
      <c r="Z32" s="59"/>
      <c r="AA32" s="59"/>
      <c r="AB32" s="59"/>
      <c r="AC32" s="59"/>
      <c r="AD32" s="59"/>
      <c r="AE32" s="59"/>
      <c r="AF32" s="59"/>
      <c r="AG32" s="59"/>
      <c r="AH32" s="59"/>
      <c r="AI32" s="59"/>
    </row>
    <row r="33" spans="1:35" s="60" customFormat="1" ht="409.6" customHeight="1" x14ac:dyDescent="0.3">
      <c r="A33" s="82"/>
      <c r="B33" s="63" t="s">
        <v>114</v>
      </c>
      <c r="C33" s="63" t="s">
        <v>35</v>
      </c>
      <c r="D33" s="64" t="s">
        <v>36</v>
      </c>
      <c r="E33" s="64" t="s">
        <v>37</v>
      </c>
      <c r="F33" s="65">
        <v>118</v>
      </c>
      <c r="G33" s="65" t="s">
        <v>115</v>
      </c>
      <c r="H33" s="66" t="s">
        <v>125</v>
      </c>
      <c r="I33" s="66" t="s">
        <v>117</v>
      </c>
      <c r="J33" s="66" t="s">
        <v>126</v>
      </c>
      <c r="K33" s="66" t="s">
        <v>127</v>
      </c>
      <c r="L33" s="64" t="s">
        <v>128</v>
      </c>
      <c r="M33" s="64">
        <v>4</v>
      </c>
      <c r="N33" s="67">
        <v>42979</v>
      </c>
      <c r="O33" s="67">
        <v>43159</v>
      </c>
      <c r="P33" s="68">
        <f t="shared" si="0"/>
        <v>25.7</v>
      </c>
      <c r="Q33" s="69"/>
      <c r="R33" s="70">
        <f t="shared" si="1"/>
        <v>0</v>
      </c>
      <c r="S33" s="68">
        <f t="shared" si="2"/>
        <v>0</v>
      </c>
      <c r="T33" s="68">
        <f t="shared" si="3"/>
        <v>0</v>
      </c>
      <c r="U33" s="68">
        <f t="shared" si="4"/>
        <v>0</v>
      </c>
      <c r="V33" s="77"/>
      <c r="W33" s="57"/>
      <c r="X33" s="78"/>
      <c r="Y33" s="79"/>
      <c r="Z33" s="79"/>
      <c r="AA33" s="79"/>
      <c r="AB33" s="79"/>
      <c r="AC33" s="79"/>
      <c r="AD33" s="79"/>
      <c r="AE33" s="79"/>
      <c r="AF33" s="79"/>
      <c r="AG33" s="79"/>
      <c r="AH33" s="79"/>
      <c r="AI33" s="79"/>
    </row>
    <row r="34" spans="1:35" s="60" customFormat="1" ht="409.6" customHeight="1" x14ac:dyDescent="0.3">
      <c r="A34" s="82"/>
      <c r="B34" s="63" t="s">
        <v>114</v>
      </c>
      <c r="C34" s="63" t="s">
        <v>35</v>
      </c>
      <c r="D34" s="64" t="s">
        <v>36</v>
      </c>
      <c r="E34" s="64" t="s">
        <v>37</v>
      </c>
      <c r="F34" s="65">
        <v>118</v>
      </c>
      <c r="G34" s="65" t="s">
        <v>115</v>
      </c>
      <c r="H34" s="66" t="s">
        <v>125</v>
      </c>
      <c r="I34" s="66" t="s">
        <v>117</v>
      </c>
      <c r="J34" s="66" t="s">
        <v>129</v>
      </c>
      <c r="K34" s="66" t="s">
        <v>130</v>
      </c>
      <c r="L34" s="64" t="s">
        <v>131</v>
      </c>
      <c r="M34" s="64">
        <v>2</v>
      </c>
      <c r="N34" s="67">
        <v>42979</v>
      </c>
      <c r="O34" s="67">
        <v>43131</v>
      </c>
      <c r="P34" s="68">
        <f t="shared" si="0"/>
        <v>21.7</v>
      </c>
      <c r="Q34" s="69"/>
      <c r="R34" s="70">
        <f t="shared" si="1"/>
        <v>0</v>
      </c>
      <c r="S34" s="68">
        <f t="shared" si="2"/>
        <v>0</v>
      </c>
      <c r="T34" s="68">
        <f t="shared" si="3"/>
        <v>0</v>
      </c>
      <c r="U34" s="68">
        <f t="shared" si="4"/>
        <v>0</v>
      </c>
      <c r="V34" s="77"/>
      <c r="W34" s="57"/>
      <c r="X34" s="78"/>
      <c r="Y34" s="79"/>
      <c r="Z34" s="79"/>
      <c r="AA34" s="79"/>
      <c r="AB34" s="79"/>
      <c r="AC34" s="79"/>
      <c r="AD34" s="79"/>
      <c r="AE34" s="79"/>
      <c r="AF34" s="79"/>
      <c r="AG34" s="79"/>
      <c r="AH34" s="79"/>
      <c r="AI34" s="79"/>
    </row>
    <row r="35" spans="1:35" s="60" customFormat="1" ht="103.2" customHeight="1" x14ac:dyDescent="0.3">
      <c r="A35" s="81"/>
      <c r="B35" s="63" t="s">
        <v>132</v>
      </c>
      <c r="C35" s="63" t="s">
        <v>35</v>
      </c>
      <c r="D35" s="64" t="s">
        <v>36</v>
      </c>
      <c r="E35" s="64" t="s">
        <v>37</v>
      </c>
      <c r="F35" s="65">
        <v>119</v>
      </c>
      <c r="G35" s="65" t="s">
        <v>133</v>
      </c>
      <c r="H35" s="66" t="s">
        <v>134</v>
      </c>
      <c r="I35" s="66" t="s">
        <v>135</v>
      </c>
      <c r="J35" s="66" t="s">
        <v>136</v>
      </c>
      <c r="K35" s="66" t="s">
        <v>137</v>
      </c>
      <c r="L35" s="64" t="s">
        <v>138</v>
      </c>
      <c r="M35" s="64">
        <v>1</v>
      </c>
      <c r="N35" s="67">
        <v>42979</v>
      </c>
      <c r="O35" s="67">
        <v>43038</v>
      </c>
      <c r="P35" s="68">
        <f t="shared" si="0"/>
        <v>8.4</v>
      </c>
      <c r="Q35" s="69"/>
      <c r="R35" s="70">
        <f t="shared" si="1"/>
        <v>0</v>
      </c>
      <c r="S35" s="68">
        <f t="shared" si="2"/>
        <v>0</v>
      </c>
      <c r="T35" s="68">
        <f t="shared" si="3"/>
        <v>0</v>
      </c>
      <c r="U35" s="68">
        <f t="shared" si="4"/>
        <v>0</v>
      </c>
      <c r="V35" s="71"/>
      <c r="W35" s="57"/>
      <c r="X35" s="58"/>
      <c r="Y35" s="59"/>
      <c r="Z35" s="59"/>
      <c r="AA35" s="59"/>
      <c r="AB35" s="59"/>
      <c r="AC35" s="59"/>
      <c r="AD35" s="59"/>
      <c r="AE35" s="59"/>
      <c r="AF35" s="59"/>
      <c r="AG35" s="59"/>
      <c r="AH35" s="59"/>
      <c r="AI35" s="59"/>
    </row>
    <row r="36" spans="1:35" s="60" customFormat="1" ht="103.2" customHeight="1" x14ac:dyDescent="0.3">
      <c r="A36" s="81"/>
      <c r="B36" s="63" t="s">
        <v>132</v>
      </c>
      <c r="C36" s="63" t="s">
        <v>35</v>
      </c>
      <c r="D36" s="64" t="s">
        <v>36</v>
      </c>
      <c r="E36" s="64" t="s">
        <v>37</v>
      </c>
      <c r="F36" s="65">
        <v>119</v>
      </c>
      <c r="G36" s="65" t="s">
        <v>133</v>
      </c>
      <c r="H36" s="66" t="s">
        <v>134</v>
      </c>
      <c r="I36" s="66" t="s">
        <v>135</v>
      </c>
      <c r="J36" s="66" t="s">
        <v>139</v>
      </c>
      <c r="K36" s="66" t="s">
        <v>140</v>
      </c>
      <c r="L36" s="64" t="s">
        <v>141</v>
      </c>
      <c r="M36" s="64">
        <v>4</v>
      </c>
      <c r="N36" s="67">
        <v>42979</v>
      </c>
      <c r="O36" s="67">
        <v>43312</v>
      </c>
      <c r="P36" s="68">
        <f t="shared" si="0"/>
        <v>47.6</v>
      </c>
      <c r="Q36" s="69"/>
      <c r="R36" s="70">
        <f t="shared" si="1"/>
        <v>0</v>
      </c>
      <c r="S36" s="68">
        <f t="shared" si="2"/>
        <v>0</v>
      </c>
      <c r="T36" s="68">
        <f t="shared" si="3"/>
        <v>0</v>
      </c>
      <c r="U36" s="68">
        <f t="shared" si="4"/>
        <v>0</v>
      </c>
      <c r="V36" s="71"/>
      <c r="W36" s="57"/>
      <c r="X36" s="58"/>
      <c r="Y36" s="59"/>
      <c r="Z36" s="59"/>
      <c r="AA36" s="59"/>
      <c r="AB36" s="59"/>
      <c r="AC36" s="59"/>
      <c r="AD36" s="59"/>
      <c r="AE36" s="59"/>
      <c r="AF36" s="59"/>
      <c r="AG36" s="59"/>
      <c r="AH36" s="59"/>
      <c r="AI36" s="59"/>
    </row>
    <row r="37" spans="1:35" s="60" customFormat="1" ht="217.2" customHeight="1" x14ac:dyDescent="0.3">
      <c r="A37" s="81"/>
      <c r="B37" s="63" t="s">
        <v>142</v>
      </c>
      <c r="C37" s="63" t="s">
        <v>35</v>
      </c>
      <c r="D37" s="64" t="s">
        <v>36</v>
      </c>
      <c r="E37" s="64" t="s">
        <v>37</v>
      </c>
      <c r="F37" s="74">
        <v>120</v>
      </c>
      <c r="G37" s="74" t="s">
        <v>143</v>
      </c>
      <c r="H37" s="76" t="s">
        <v>144</v>
      </c>
      <c r="I37" s="76" t="s">
        <v>145</v>
      </c>
      <c r="J37" s="76" t="s">
        <v>146</v>
      </c>
      <c r="K37" s="76" t="s">
        <v>147</v>
      </c>
      <c r="L37" s="73" t="s">
        <v>148</v>
      </c>
      <c r="M37" s="64">
        <v>2</v>
      </c>
      <c r="N37" s="67">
        <v>42979</v>
      </c>
      <c r="O37" s="67">
        <v>43159</v>
      </c>
      <c r="P37" s="68">
        <f t="shared" si="0"/>
        <v>25.7</v>
      </c>
      <c r="Q37" s="69"/>
      <c r="R37" s="70">
        <f t="shared" si="1"/>
        <v>0</v>
      </c>
      <c r="S37" s="68">
        <f t="shared" si="2"/>
        <v>0</v>
      </c>
      <c r="T37" s="68">
        <f t="shared" si="3"/>
        <v>0</v>
      </c>
      <c r="U37" s="68">
        <f t="shared" si="4"/>
        <v>0</v>
      </c>
      <c r="V37" s="71"/>
      <c r="W37" s="57"/>
      <c r="X37" s="58"/>
      <c r="Y37" s="59"/>
      <c r="Z37" s="59"/>
      <c r="AA37" s="59"/>
      <c r="AB37" s="59"/>
      <c r="AC37" s="59"/>
      <c r="AD37" s="59"/>
      <c r="AE37" s="59"/>
      <c r="AF37" s="59"/>
      <c r="AG37" s="59"/>
      <c r="AH37" s="59"/>
      <c r="AI37" s="59"/>
    </row>
    <row r="38" spans="1:35" s="60" customFormat="1" ht="217.2" customHeight="1" x14ac:dyDescent="0.3">
      <c r="A38" s="81"/>
      <c r="B38" s="63" t="s">
        <v>142</v>
      </c>
      <c r="C38" s="63" t="s">
        <v>35</v>
      </c>
      <c r="D38" s="64" t="s">
        <v>36</v>
      </c>
      <c r="E38" s="64" t="s">
        <v>37</v>
      </c>
      <c r="F38" s="74">
        <v>120</v>
      </c>
      <c r="G38" s="74" t="s">
        <v>143</v>
      </c>
      <c r="H38" s="76" t="s">
        <v>144</v>
      </c>
      <c r="I38" s="76" t="s">
        <v>145</v>
      </c>
      <c r="J38" s="76" t="s">
        <v>146</v>
      </c>
      <c r="K38" s="76" t="s">
        <v>149</v>
      </c>
      <c r="L38" s="73" t="s">
        <v>150</v>
      </c>
      <c r="M38" s="64">
        <v>3</v>
      </c>
      <c r="N38" s="67">
        <v>42948</v>
      </c>
      <c r="O38" s="67">
        <v>43311</v>
      </c>
      <c r="P38" s="68">
        <f t="shared" si="0"/>
        <v>51.9</v>
      </c>
      <c r="Q38" s="69"/>
      <c r="R38" s="70">
        <f t="shared" si="1"/>
        <v>0</v>
      </c>
      <c r="S38" s="68">
        <f t="shared" si="2"/>
        <v>0</v>
      </c>
      <c r="T38" s="68">
        <f t="shared" si="3"/>
        <v>0</v>
      </c>
      <c r="U38" s="68">
        <f t="shared" si="4"/>
        <v>0</v>
      </c>
      <c r="V38" s="71"/>
      <c r="W38" s="57"/>
      <c r="X38" s="58"/>
      <c r="Y38" s="59"/>
      <c r="Z38" s="59"/>
      <c r="AA38" s="59"/>
      <c r="AB38" s="59"/>
      <c r="AC38" s="59"/>
      <c r="AD38" s="59"/>
      <c r="AE38" s="59"/>
      <c r="AF38" s="59"/>
      <c r="AG38" s="59"/>
      <c r="AH38" s="59"/>
      <c r="AI38" s="59"/>
    </row>
    <row r="39" spans="1:35" s="60" customFormat="1" ht="217.2" customHeight="1" x14ac:dyDescent="0.3">
      <c r="A39" s="81"/>
      <c r="B39" s="63" t="s">
        <v>142</v>
      </c>
      <c r="C39" s="63" t="s">
        <v>35</v>
      </c>
      <c r="D39" s="64" t="s">
        <v>36</v>
      </c>
      <c r="E39" s="64" t="s">
        <v>37</v>
      </c>
      <c r="F39" s="74">
        <v>120</v>
      </c>
      <c r="G39" s="74" t="s">
        <v>143</v>
      </c>
      <c r="H39" s="76" t="s">
        <v>144</v>
      </c>
      <c r="I39" s="76" t="s">
        <v>145</v>
      </c>
      <c r="J39" s="76" t="s">
        <v>146</v>
      </c>
      <c r="K39" s="76" t="s">
        <v>151</v>
      </c>
      <c r="L39" s="64" t="s">
        <v>152</v>
      </c>
      <c r="M39" s="64">
        <v>2</v>
      </c>
      <c r="N39" s="67">
        <v>42979</v>
      </c>
      <c r="O39" s="67">
        <v>43159</v>
      </c>
      <c r="P39" s="68">
        <f t="shared" si="0"/>
        <v>25.7</v>
      </c>
      <c r="Q39" s="69"/>
      <c r="R39" s="70">
        <f t="shared" si="1"/>
        <v>0</v>
      </c>
      <c r="S39" s="68">
        <f t="shared" si="2"/>
        <v>0</v>
      </c>
      <c r="T39" s="68">
        <f t="shared" si="3"/>
        <v>0</v>
      </c>
      <c r="U39" s="68">
        <f t="shared" si="4"/>
        <v>0</v>
      </c>
      <c r="V39" s="71"/>
      <c r="W39" s="57"/>
      <c r="X39" s="58"/>
      <c r="Y39" s="59"/>
      <c r="Z39" s="59"/>
      <c r="AA39" s="59"/>
      <c r="AB39" s="59"/>
      <c r="AC39" s="59"/>
      <c r="AD39" s="59"/>
      <c r="AE39" s="59"/>
      <c r="AF39" s="59"/>
      <c r="AG39" s="59"/>
      <c r="AH39" s="59"/>
      <c r="AI39" s="59"/>
    </row>
    <row r="40" spans="1:35" s="60" customFormat="1" ht="217.2" customHeight="1" x14ac:dyDescent="0.3">
      <c r="A40" s="82"/>
      <c r="B40" s="72" t="s">
        <v>142</v>
      </c>
      <c r="C40" s="63" t="s">
        <v>35</v>
      </c>
      <c r="D40" s="64" t="s">
        <v>36</v>
      </c>
      <c r="E40" s="64" t="s">
        <v>37</v>
      </c>
      <c r="F40" s="65">
        <v>120</v>
      </c>
      <c r="G40" s="65" t="s">
        <v>143</v>
      </c>
      <c r="H40" s="66" t="s">
        <v>153</v>
      </c>
      <c r="I40" s="66" t="s">
        <v>145</v>
      </c>
      <c r="J40" s="66" t="s">
        <v>154</v>
      </c>
      <c r="K40" s="66" t="s">
        <v>155</v>
      </c>
      <c r="L40" s="64" t="s">
        <v>156</v>
      </c>
      <c r="M40" s="64">
        <v>4</v>
      </c>
      <c r="N40" s="67">
        <v>42979</v>
      </c>
      <c r="O40" s="67">
        <v>43159</v>
      </c>
      <c r="P40" s="68">
        <f t="shared" si="0"/>
        <v>25.7</v>
      </c>
      <c r="Q40" s="69"/>
      <c r="R40" s="70">
        <f t="shared" si="1"/>
        <v>0</v>
      </c>
      <c r="S40" s="68">
        <f t="shared" si="2"/>
        <v>0</v>
      </c>
      <c r="T40" s="68">
        <f t="shared" si="3"/>
        <v>0</v>
      </c>
      <c r="U40" s="68">
        <f t="shared" si="4"/>
        <v>0</v>
      </c>
      <c r="V40" s="77"/>
      <c r="W40" s="57"/>
      <c r="X40" s="78"/>
      <c r="Y40" s="79"/>
      <c r="Z40" s="79"/>
      <c r="AA40" s="79"/>
      <c r="AB40" s="79"/>
      <c r="AC40" s="79"/>
      <c r="AD40" s="79"/>
      <c r="AE40" s="79"/>
      <c r="AF40" s="79"/>
      <c r="AG40" s="79"/>
      <c r="AH40" s="79"/>
      <c r="AI40" s="79"/>
    </row>
    <row r="41" spans="1:35" s="60" customFormat="1" ht="217.2" customHeight="1" x14ac:dyDescent="0.3">
      <c r="A41" s="82"/>
      <c r="B41" s="72" t="s">
        <v>142</v>
      </c>
      <c r="C41" s="63" t="s">
        <v>35</v>
      </c>
      <c r="D41" s="64" t="s">
        <v>36</v>
      </c>
      <c r="E41" s="64" t="s">
        <v>37</v>
      </c>
      <c r="F41" s="65">
        <v>120</v>
      </c>
      <c r="G41" s="65" t="s">
        <v>143</v>
      </c>
      <c r="H41" s="66" t="s">
        <v>153</v>
      </c>
      <c r="I41" s="66" t="s">
        <v>145</v>
      </c>
      <c r="J41" s="66" t="s">
        <v>157</v>
      </c>
      <c r="K41" s="66" t="s">
        <v>158</v>
      </c>
      <c r="L41" s="64" t="s">
        <v>131</v>
      </c>
      <c r="M41" s="64">
        <v>2</v>
      </c>
      <c r="N41" s="67">
        <v>42979</v>
      </c>
      <c r="O41" s="67">
        <v>43131</v>
      </c>
      <c r="P41" s="68">
        <f t="shared" si="0"/>
        <v>21.7</v>
      </c>
      <c r="Q41" s="69"/>
      <c r="R41" s="70">
        <f t="shared" si="1"/>
        <v>0</v>
      </c>
      <c r="S41" s="68">
        <f t="shared" si="2"/>
        <v>0</v>
      </c>
      <c r="T41" s="68">
        <f t="shared" si="3"/>
        <v>0</v>
      </c>
      <c r="U41" s="68">
        <f t="shared" si="4"/>
        <v>0</v>
      </c>
      <c r="V41" s="77"/>
      <c r="W41" s="57"/>
      <c r="X41" s="78"/>
      <c r="Y41" s="79"/>
      <c r="Z41" s="79"/>
      <c r="AA41" s="79"/>
      <c r="AB41" s="79"/>
      <c r="AC41" s="79"/>
      <c r="AD41" s="79"/>
      <c r="AE41" s="79"/>
      <c r="AF41" s="79"/>
      <c r="AG41" s="79"/>
      <c r="AH41" s="79"/>
      <c r="AI41" s="79"/>
    </row>
    <row r="42" spans="1:35" s="60" customFormat="1" ht="217.2" customHeight="1" x14ac:dyDescent="0.3">
      <c r="A42" s="81"/>
      <c r="B42" s="63" t="s">
        <v>159</v>
      </c>
      <c r="C42" s="63" t="s">
        <v>35</v>
      </c>
      <c r="D42" s="64" t="s">
        <v>36</v>
      </c>
      <c r="E42" s="64" t="s">
        <v>37</v>
      </c>
      <c r="F42" s="65">
        <v>121</v>
      </c>
      <c r="G42" s="65" t="s">
        <v>160</v>
      </c>
      <c r="H42" s="66" t="s">
        <v>161</v>
      </c>
      <c r="I42" s="66" t="s">
        <v>162</v>
      </c>
      <c r="J42" s="66" t="s">
        <v>163</v>
      </c>
      <c r="K42" s="66" t="s">
        <v>164</v>
      </c>
      <c r="L42" s="64" t="s">
        <v>165</v>
      </c>
      <c r="M42" s="64">
        <v>3</v>
      </c>
      <c r="N42" s="67">
        <v>42979</v>
      </c>
      <c r="O42" s="67">
        <v>43159</v>
      </c>
      <c r="P42" s="68">
        <f t="shared" si="0"/>
        <v>25.7</v>
      </c>
      <c r="Q42" s="69"/>
      <c r="R42" s="70">
        <f t="shared" si="1"/>
        <v>0</v>
      </c>
      <c r="S42" s="68">
        <f t="shared" si="2"/>
        <v>0</v>
      </c>
      <c r="T42" s="68">
        <f t="shared" si="3"/>
        <v>0</v>
      </c>
      <c r="U42" s="68">
        <f t="shared" si="4"/>
        <v>0</v>
      </c>
      <c r="V42" s="71"/>
      <c r="W42" s="57"/>
      <c r="X42" s="58"/>
      <c r="Y42" s="59"/>
      <c r="Z42" s="59"/>
      <c r="AA42" s="59"/>
      <c r="AB42" s="59"/>
      <c r="AC42" s="59"/>
      <c r="AD42" s="59"/>
      <c r="AE42" s="59"/>
      <c r="AF42" s="59"/>
      <c r="AG42" s="59"/>
      <c r="AH42" s="59"/>
      <c r="AI42" s="59"/>
    </row>
    <row r="43" spans="1:35" s="60" customFormat="1" ht="217.2" customHeight="1" x14ac:dyDescent="0.3">
      <c r="A43" s="81"/>
      <c r="B43" s="63" t="s">
        <v>159</v>
      </c>
      <c r="C43" s="63" t="s">
        <v>35</v>
      </c>
      <c r="D43" s="64" t="s">
        <v>36</v>
      </c>
      <c r="E43" s="64" t="s">
        <v>37</v>
      </c>
      <c r="F43" s="65">
        <v>121</v>
      </c>
      <c r="G43" s="65" t="s">
        <v>160</v>
      </c>
      <c r="H43" s="66" t="s">
        <v>161</v>
      </c>
      <c r="I43" s="66" t="s">
        <v>162</v>
      </c>
      <c r="J43" s="66" t="s">
        <v>166</v>
      </c>
      <c r="K43" s="66" t="s">
        <v>167</v>
      </c>
      <c r="L43" s="64" t="s">
        <v>168</v>
      </c>
      <c r="M43" s="64">
        <v>3</v>
      </c>
      <c r="N43" s="67">
        <v>43040</v>
      </c>
      <c r="O43" s="67">
        <v>43159</v>
      </c>
      <c r="P43" s="68">
        <f t="shared" si="0"/>
        <v>17</v>
      </c>
      <c r="Q43" s="69"/>
      <c r="R43" s="70">
        <f t="shared" si="1"/>
        <v>0</v>
      </c>
      <c r="S43" s="68">
        <f t="shared" si="2"/>
        <v>0</v>
      </c>
      <c r="T43" s="68">
        <f t="shared" si="3"/>
        <v>0</v>
      </c>
      <c r="U43" s="68">
        <f t="shared" si="4"/>
        <v>0</v>
      </c>
      <c r="V43" s="71"/>
      <c r="W43" s="57"/>
      <c r="X43" s="58"/>
      <c r="Y43" s="59"/>
      <c r="Z43" s="59"/>
      <c r="AA43" s="59"/>
      <c r="AB43" s="59"/>
      <c r="AC43" s="59"/>
      <c r="AD43" s="59"/>
      <c r="AE43" s="59"/>
      <c r="AF43" s="59"/>
      <c r="AG43" s="59"/>
      <c r="AH43" s="59"/>
      <c r="AI43" s="59"/>
    </row>
    <row r="44" spans="1:35" s="60" customFormat="1" ht="126" customHeight="1" x14ac:dyDescent="0.3">
      <c r="A44" s="81"/>
      <c r="B44" s="63" t="s">
        <v>169</v>
      </c>
      <c r="C44" s="63" t="s">
        <v>35</v>
      </c>
      <c r="D44" s="64" t="s">
        <v>36</v>
      </c>
      <c r="E44" s="64" t="s">
        <v>37</v>
      </c>
      <c r="F44" s="65">
        <v>135</v>
      </c>
      <c r="G44" s="65" t="s">
        <v>170</v>
      </c>
      <c r="H44" s="66" t="s">
        <v>171</v>
      </c>
      <c r="I44" s="66" t="s">
        <v>172</v>
      </c>
      <c r="J44" s="76" t="s">
        <v>173</v>
      </c>
      <c r="K44" s="76" t="s">
        <v>174</v>
      </c>
      <c r="L44" s="64" t="s">
        <v>175</v>
      </c>
      <c r="M44" s="64">
        <v>1</v>
      </c>
      <c r="N44" s="67">
        <v>42979</v>
      </c>
      <c r="O44" s="67">
        <v>43039</v>
      </c>
      <c r="P44" s="68">
        <f t="shared" si="0"/>
        <v>8.6</v>
      </c>
      <c r="Q44" s="69"/>
      <c r="R44" s="70">
        <f t="shared" si="1"/>
        <v>0</v>
      </c>
      <c r="S44" s="68">
        <f t="shared" si="2"/>
        <v>0</v>
      </c>
      <c r="T44" s="68">
        <f t="shared" si="3"/>
        <v>0</v>
      </c>
      <c r="U44" s="68">
        <f t="shared" si="4"/>
        <v>0</v>
      </c>
      <c r="V44" s="71"/>
      <c r="W44" s="57"/>
      <c r="X44" s="58"/>
      <c r="Y44" s="59"/>
      <c r="Z44" s="59"/>
      <c r="AA44" s="59"/>
      <c r="AB44" s="59"/>
      <c r="AC44" s="59"/>
      <c r="AD44" s="59"/>
      <c r="AE44" s="59"/>
      <c r="AF44" s="59"/>
      <c r="AG44" s="59"/>
      <c r="AH44" s="59"/>
      <c r="AI44" s="59"/>
    </row>
    <row r="45" spans="1:35" s="86" customFormat="1" ht="252.6" customHeight="1" x14ac:dyDescent="0.3">
      <c r="A45" s="82"/>
      <c r="B45" s="63" t="s">
        <v>176</v>
      </c>
      <c r="C45" s="63" t="s">
        <v>177</v>
      </c>
      <c r="D45" s="64" t="s">
        <v>178</v>
      </c>
      <c r="E45" s="64" t="s">
        <v>37</v>
      </c>
      <c r="F45" s="65">
        <v>114</v>
      </c>
      <c r="G45" s="65" t="s">
        <v>179</v>
      </c>
      <c r="H45" s="83" t="s">
        <v>180</v>
      </c>
      <c r="I45" s="63" t="s">
        <v>181</v>
      </c>
      <c r="J45" s="66" t="s">
        <v>182</v>
      </c>
      <c r="K45" s="63" t="s">
        <v>183</v>
      </c>
      <c r="L45" s="65" t="s">
        <v>184</v>
      </c>
      <c r="M45" s="64">
        <v>1</v>
      </c>
      <c r="N45" s="67">
        <v>42979</v>
      </c>
      <c r="O45" s="67">
        <v>43008</v>
      </c>
      <c r="P45" s="68">
        <f t="shared" si="0"/>
        <v>4.0999999999999996</v>
      </c>
      <c r="Q45" s="69"/>
      <c r="R45" s="70">
        <f t="shared" si="1"/>
        <v>0</v>
      </c>
      <c r="S45" s="68">
        <f t="shared" si="2"/>
        <v>0</v>
      </c>
      <c r="T45" s="68">
        <f t="shared" si="3"/>
        <v>0</v>
      </c>
      <c r="U45" s="68">
        <f t="shared" si="4"/>
        <v>0</v>
      </c>
      <c r="V45" s="71"/>
      <c r="W45" s="84"/>
      <c r="X45" s="85"/>
      <c r="Y45" s="85"/>
      <c r="Z45" s="85"/>
      <c r="AA45" s="85"/>
      <c r="AB45" s="85"/>
      <c r="AC45" s="85"/>
      <c r="AD45" s="85"/>
      <c r="AE45" s="85"/>
      <c r="AF45" s="85"/>
      <c r="AG45" s="85"/>
      <c r="AH45" s="85"/>
    </row>
    <row r="46" spans="1:35" s="86" customFormat="1" ht="252.6" customHeight="1" x14ac:dyDescent="0.3">
      <c r="A46" s="82"/>
      <c r="B46" s="63" t="s">
        <v>176</v>
      </c>
      <c r="C46" s="63" t="s">
        <v>177</v>
      </c>
      <c r="D46" s="64" t="s">
        <v>178</v>
      </c>
      <c r="E46" s="64" t="s">
        <v>37</v>
      </c>
      <c r="F46" s="65">
        <v>114</v>
      </c>
      <c r="G46" s="65" t="s">
        <v>179</v>
      </c>
      <c r="H46" s="83" t="s">
        <v>180</v>
      </c>
      <c r="I46" s="63" t="s">
        <v>181</v>
      </c>
      <c r="J46" s="66" t="s">
        <v>182</v>
      </c>
      <c r="K46" s="63" t="s">
        <v>185</v>
      </c>
      <c r="L46" s="65" t="s">
        <v>186</v>
      </c>
      <c r="M46" s="64">
        <v>1</v>
      </c>
      <c r="N46" s="67">
        <v>42948</v>
      </c>
      <c r="O46" s="67">
        <v>43008</v>
      </c>
      <c r="P46" s="68">
        <f t="shared" si="0"/>
        <v>8.6</v>
      </c>
      <c r="Q46" s="69"/>
      <c r="R46" s="70">
        <f t="shared" si="1"/>
        <v>0</v>
      </c>
      <c r="S46" s="68">
        <f t="shared" si="2"/>
        <v>0</v>
      </c>
      <c r="T46" s="68">
        <f t="shared" si="3"/>
        <v>0</v>
      </c>
      <c r="U46" s="68">
        <f t="shared" si="4"/>
        <v>0</v>
      </c>
      <c r="V46" s="71"/>
      <c r="W46" s="84"/>
      <c r="X46" s="85"/>
      <c r="Y46" s="85"/>
      <c r="Z46" s="85"/>
      <c r="AA46" s="85"/>
      <c r="AB46" s="85"/>
      <c r="AC46" s="85"/>
      <c r="AD46" s="85"/>
      <c r="AE46" s="85"/>
      <c r="AF46" s="85"/>
      <c r="AG46" s="85"/>
      <c r="AH46" s="85"/>
    </row>
    <row r="47" spans="1:35" s="86" customFormat="1" ht="252.6" customHeight="1" x14ac:dyDescent="0.3">
      <c r="A47" s="82"/>
      <c r="B47" s="63" t="s">
        <v>176</v>
      </c>
      <c r="C47" s="63" t="s">
        <v>177</v>
      </c>
      <c r="D47" s="64" t="s">
        <v>178</v>
      </c>
      <c r="E47" s="64" t="s">
        <v>37</v>
      </c>
      <c r="F47" s="65">
        <v>114</v>
      </c>
      <c r="G47" s="65" t="s">
        <v>179</v>
      </c>
      <c r="H47" s="83" t="s">
        <v>180</v>
      </c>
      <c r="I47" s="63" t="s">
        <v>181</v>
      </c>
      <c r="J47" s="66" t="s">
        <v>182</v>
      </c>
      <c r="K47" s="63" t="s">
        <v>187</v>
      </c>
      <c r="L47" s="65" t="s">
        <v>188</v>
      </c>
      <c r="M47" s="64">
        <v>11</v>
      </c>
      <c r="N47" s="67">
        <v>43009</v>
      </c>
      <c r="O47" s="67">
        <v>43343</v>
      </c>
      <c r="P47" s="68">
        <f t="shared" si="0"/>
        <v>47.7</v>
      </c>
      <c r="Q47" s="69"/>
      <c r="R47" s="70">
        <f t="shared" si="1"/>
        <v>0</v>
      </c>
      <c r="S47" s="68">
        <f t="shared" si="2"/>
        <v>0</v>
      </c>
      <c r="T47" s="68">
        <f t="shared" si="3"/>
        <v>0</v>
      </c>
      <c r="U47" s="68">
        <f t="shared" si="4"/>
        <v>0</v>
      </c>
      <c r="V47" s="71"/>
      <c r="W47" s="84"/>
      <c r="X47" s="85"/>
      <c r="Y47" s="85"/>
      <c r="Z47" s="85"/>
      <c r="AA47" s="85"/>
      <c r="AB47" s="85"/>
      <c r="AC47" s="85"/>
      <c r="AD47" s="85"/>
      <c r="AE47" s="85"/>
      <c r="AF47" s="85"/>
      <c r="AG47" s="85"/>
      <c r="AH47" s="85"/>
    </row>
    <row r="48" spans="1:35" s="86" customFormat="1" ht="252.6" customHeight="1" x14ac:dyDescent="0.3">
      <c r="A48" s="82"/>
      <c r="B48" s="63" t="s">
        <v>176</v>
      </c>
      <c r="C48" s="63" t="s">
        <v>177</v>
      </c>
      <c r="D48" s="64" t="s">
        <v>178</v>
      </c>
      <c r="E48" s="64" t="s">
        <v>37</v>
      </c>
      <c r="F48" s="65">
        <v>114</v>
      </c>
      <c r="G48" s="65" t="s">
        <v>179</v>
      </c>
      <c r="H48" s="83" t="s">
        <v>180</v>
      </c>
      <c r="I48" s="63" t="s">
        <v>181</v>
      </c>
      <c r="J48" s="66" t="s">
        <v>182</v>
      </c>
      <c r="K48" s="63" t="s">
        <v>189</v>
      </c>
      <c r="L48" s="65" t="s">
        <v>190</v>
      </c>
      <c r="M48" s="64">
        <v>1</v>
      </c>
      <c r="N48" s="67">
        <v>43122</v>
      </c>
      <c r="O48" s="67">
        <v>43161</v>
      </c>
      <c r="P48" s="68">
        <f t="shared" si="0"/>
        <v>5.6</v>
      </c>
      <c r="Q48" s="69"/>
      <c r="R48" s="70">
        <f t="shared" si="1"/>
        <v>0</v>
      </c>
      <c r="S48" s="68">
        <f t="shared" si="2"/>
        <v>0</v>
      </c>
      <c r="T48" s="68">
        <f t="shared" si="3"/>
        <v>0</v>
      </c>
      <c r="U48" s="68">
        <f t="shared" si="4"/>
        <v>0</v>
      </c>
      <c r="V48" s="71"/>
      <c r="W48" s="84"/>
      <c r="X48" s="85"/>
      <c r="Y48" s="85"/>
      <c r="Z48" s="85"/>
      <c r="AA48" s="85"/>
      <c r="AB48" s="85"/>
      <c r="AC48" s="85"/>
      <c r="AD48" s="85"/>
      <c r="AE48" s="85"/>
      <c r="AF48" s="85"/>
      <c r="AG48" s="85"/>
      <c r="AH48" s="85"/>
    </row>
    <row r="49" spans="1:34" s="86" customFormat="1" ht="252.6" customHeight="1" x14ac:dyDescent="0.3">
      <c r="A49" s="82"/>
      <c r="B49" s="63" t="s">
        <v>176</v>
      </c>
      <c r="C49" s="63" t="s">
        <v>177</v>
      </c>
      <c r="D49" s="64" t="s">
        <v>178</v>
      </c>
      <c r="E49" s="64" t="s">
        <v>37</v>
      </c>
      <c r="F49" s="65">
        <v>114</v>
      </c>
      <c r="G49" s="65" t="s">
        <v>179</v>
      </c>
      <c r="H49" s="83" t="s">
        <v>180</v>
      </c>
      <c r="I49" s="63" t="s">
        <v>181</v>
      </c>
      <c r="J49" s="66" t="s">
        <v>182</v>
      </c>
      <c r="K49" s="63" t="s">
        <v>191</v>
      </c>
      <c r="L49" s="65" t="s">
        <v>192</v>
      </c>
      <c r="M49" s="64">
        <v>1</v>
      </c>
      <c r="N49" s="67">
        <v>43164</v>
      </c>
      <c r="O49" s="67">
        <v>43217</v>
      </c>
      <c r="P49" s="68">
        <f t="shared" si="0"/>
        <v>7.6</v>
      </c>
      <c r="Q49" s="69"/>
      <c r="R49" s="70">
        <f t="shared" si="1"/>
        <v>0</v>
      </c>
      <c r="S49" s="68">
        <f t="shared" si="2"/>
        <v>0</v>
      </c>
      <c r="T49" s="68">
        <f t="shared" si="3"/>
        <v>0</v>
      </c>
      <c r="U49" s="68">
        <f t="shared" si="4"/>
        <v>0</v>
      </c>
      <c r="V49" s="71"/>
      <c r="W49" s="84"/>
      <c r="X49" s="85"/>
      <c r="Y49" s="85"/>
      <c r="Z49" s="85"/>
      <c r="AA49" s="85"/>
      <c r="AB49" s="85"/>
      <c r="AC49" s="85"/>
      <c r="AD49" s="85"/>
      <c r="AE49" s="85"/>
      <c r="AF49" s="85"/>
      <c r="AG49" s="85"/>
      <c r="AH49" s="85"/>
    </row>
    <row r="50" spans="1:34" s="86" customFormat="1" ht="252.6" customHeight="1" x14ac:dyDescent="0.3">
      <c r="A50" s="82"/>
      <c r="B50" s="63" t="s">
        <v>176</v>
      </c>
      <c r="C50" s="63" t="s">
        <v>177</v>
      </c>
      <c r="D50" s="64" t="s">
        <v>178</v>
      </c>
      <c r="E50" s="64" t="s">
        <v>37</v>
      </c>
      <c r="F50" s="65">
        <v>114</v>
      </c>
      <c r="G50" s="65" t="s">
        <v>179</v>
      </c>
      <c r="H50" s="83" t="s">
        <v>180</v>
      </c>
      <c r="I50" s="63" t="s">
        <v>181</v>
      </c>
      <c r="J50" s="66" t="s">
        <v>182</v>
      </c>
      <c r="K50" s="63" t="s">
        <v>193</v>
      </c>
      <c r="L50" s="65" t="s">
        <v>186</v>
      </c>
      <c r="M50" s="64">
        <v>1</v>
      </c>
      <c r="N50" s="67">
        <v>43256</v>
      </c>
      <c r="O50" s="67">
        <v>43259</v>
      </c>
      <c r="P50" s="68">
        <f t="shared" si="0"/>
        <v>0.4</v>
      </c>
      <c r="Q50" s="69"/>
      <c r="R50" s="70">
        <f t="shared" si="1"/>
        <v>0</v>
      </c>
      <c r="S50" s="68">
        <f t="shared" si="2"/>
        <v>0</v>
      </c>
      <c r="T50" s="68">
        <f t="shared" si="3"/>
        <v>0</v>
      </c>
      <c r="U50" s="68">
        <f t="shared" si="4"/>
        <v>0</v>
      </c>
      <c r="V50" s="71"/>
      <c r="W50" s="84"/>
      <c r="X50" s="85"/>
      <c r="Y50" s="85"/>
      <c r="Z50" s="85"/>
      <c r="AA50" s="85"/>
      <c r="AB50" s="85"/>
      <c r="AC50" s="85"/>
      <c r="AD50" s="85"/>
      <c r="AE50" s="85"/>
      <c r="AF50" s="85"/>
      <c r="AG50" s="85"/>
      <c r="AH50" s="85"/>
    </row>
    <row r="51" spans="1:34" s="86" customFormat="1" ht="252.6" customHeight="1" x14ac:dyDescent="0.3">
      <c r="A51" s="82"/>
      <c r="B51" s="63" t="s">
        <v>176</v>
      </c>
      <c r="C51" s="63" t="s">
        <v>177</v>
      </c>
      <c r="D51" s="64" t="s">
        <v>178</v>
      </c>
      <c r="E51" s="64" t="s">
        <v>37</v>
      </c>
      <c r="F51" s="65">
        <v>114</v>
      </c>
      <c r="G51" s="65" t="s">
        <v>179</v>
      </c>
      <c r="H51" s="83" t="s">
        <v>180</v>
      </c>
      <c r="I51" s="63" t="s">
        <v>181</v>
      </c>
      <c r="J51" s="66" t="s">
        <v>182</v>
      </c>
      <c r="K51" s="63" t="s">
        <v>194</v>
      </c>
      <c r="L51" s="65" t="s">
        <v>190</v>
      </c>
      <c r="M51" s="64">
        <v>1</v>
      </c>
      <c r="N51" s="67">
        <v>42951</v>
      </c>
      <c r="O51" s="67">
        <v>42958</v>
      </c>
      <c r="P51" s="68">
        <f t="shared" si="0"/>
        <v>1</v>
      </c>
      <c r="Q51" s="69"/>
      <c r="R51" s="70">
        <f t="shared" si="1"/>
        <v>0</v>
      </c>
      <c r="S51" s="68">
        <f t="shared" si="2"/>
        <v>0</v>
      </c>
      <c r="T51" s="68">
        <f t="shared" si="3"/>
        <v>0</v>
      </c>
      <c r="U51" s="68">
        <f t="shared" si="4"/>
        <v>0</v>
      </c>
      <c r="V51" s="71"/>
      <c r="W51" s="84"/>
      <c r="X51" s="85"/>
      <c r="Y51" s="85"/>
      <c r="Z51" s="85"/>
      <c r="AA51" s="85"/>
      <c r="AB51" s="85"/>
      <c r="AC51" s="85"/>
      <c r="AD51" s="85"/>
      <c r="AE51" s="85"/>
      <c r="AF51" s="85"/>
      <c r="AG51" s="85"/>
      <c r="AH51" s="85"/>
    </row>
    <row r="52" spans="1:34" s="86" customFormat="1" ht="252.6" customHeight="1" x14ac:dyDescent="0.3">
      <c r="A52" s="82"/>
      <c r="B52" s="63" t="s">
        <v>176</v>
      </c>
      <c r="C52" s="63" t="s">
        <v>177</v>
      </c>
      <c r="D52" s="64" t="s">
        <v>178</v>
      </c>
      <c r="E52" s="64" t="s">
        <v>37</v>
      </c>
      <c r="F52" s="65">
        <v>114</v>
      </c>
      <c r="G52" s="65" t="s">
        <v>179</v>
      </c>
      <c r="H52" s="83" t="s">
        <v>180</v>
      </c>
      <c r="I52" s="63" t="s">
        <v>181</v>
      </c>
      <c r="J52" s="66" t="s">
        <v>182</v>
      </c>
      <c r="K52" s="63" t="s">
        <v>195</v>
      </c>
      <c r="L52" s="65" t="s">
        <v>192</v>
      </c>
      <c r="M52" s="64">
        <v>1</v>
      </c>
      <c r="N52" s="67">
        <v>42961</v>
      </c>
      <c r="O52" s="67">
        <v>42979</v>
      </c>
      <c r="P52" s="68">
        <f t="shared" si="0"/>
        <v>2.6</v>
      </c>
      <c r="Q52" s="69"/>
      <c r="R52" s="70">
        <f t="shared" si="1"/>
        <v>0</v>
      </c>
      <c r="S52" s="68">
        <f t="shared" si="2"/>
        <v>0</v>
      </c>
      <c r="T52" s="68">
        <f t="shared" si="3"/>
        <v>0</v>
      </c>
      <c r="U52" s="68">
        <f t="shared" si="4"/>
        <v>0</v>
      </c>
      <c r="V52" s="71"/>
      <c r="W52" s="84"/>
      <c r="X52" s="85"/>
      <c r="Y52" s="85"/>
      <c r="Z52" s="85"/>
      <c r="AA52" s="85"/>
      <c r="AB52" s="85"/>
      <c r="AC52" s="85"/>
      <c r="AD52" s="85"/>
      <c r="AE52" s="85"/>
      <c r="AF52" s="85"/>
      <c r="AG52" s="85"/>
      <c r="AH52" s="85"/>
    </row>
    <row r="53" spans="1:34" s="86" customFormat="1" ht="252.6" customHeight="1" x14ac:dyDescent="0.3">
      <c r="A53" s="82"/>
      <c r="B53" s="63" t="s">
        <v>176</v>
      </c>
      <c r="C53" s="63" t="s">
        <v>177</v>
      </c>
      <c r="D53" s="64" t="s">
        <v>178</v>
      </c>
      <c r="E53" s="64" t="s">
        <v>37</v>
      </c>
      <c r="F53" s="65">
        <v>114</v>
      </c>
      <c r="G53" s="65" t="s">
        <v>179</v>
      </c>
      <c r="H53" s="83" t="s">
        <v>180</v>
      </c>
      <c r="I53" s="63" t="s">
        <v>181</v>
      </c>
      <c r="J53" s="66" t="s">
        <v>182</v>
      </c>
      <c r="K53" s="63" t="s">
        <v>196</v>
      </c>
      <c r="L53" s="65" t="s">
        <v>186</v>
      </c>
      <c r="M53" s="64">
        <v>1</v>
      </c>
      <c r="N53" s="67">
        <v>43003</v>
      </c>
      <c r="O53" s="67">
        <v>43007</v>
      </c>
      <c r="P53" s="68">
        <f t="shared" si="0"/>
        <v>0.6</v>
      </c>
      <c r="Q53" s="69"/>
      <c r="R53" s="70">
        <f t="shared" si="1"/>
        <v>0</v>
      </c>
      <c r="S53" s="68">
        <f t="shared" si="2"/>
        <v>0</v>
      </c>
      <c r="T53" s="68">
        <f t="shared" si="3"/>
        <v>0</v>
      </c>
      <c r="U53" s="68">
        <f t="shared" si="4"/>
        <v>0</v>
      </c>
      <c r="V53" s="71"/>
      <c r="W53" s="84"/>
      <c r="X53" s="85"/>
      <c r="Y53" s="85"/>
      <c r="Z53" s="85"/>
      <c r="AA53" s="85"/>
      <c r="AB53" s="85"/>
      <c r="AC53" s="85"/>
      <c r="AD53" s="85"/>
      <c r="AE53" s="85"/>
      <c r="AF53" s="85"/>
      <c r="AG53" s="85"/>
      <c r="AH53" s="85"/>
    </row>
    <row r="54" spans="1:34" s="86" customFormat="1" ht="216.6" customHeight="1" x14ac:dyDescent="0.3">
      <c r="A54" s="82"/>
      <c r="B54" s="63" t="s">
        <v>197</v>
      </c>
      <c r="C54" s="63" t="s">
        <v>177</v>
      </c>
      <c r="D54" s="64" t="s">
        <v>178</v>
      </c>
      <c r="E54" s="64" t="s">
        <v>37</v>
      </c>
      <c r="F54" s="65">
        <v>115</v>
      </c>
      <c r="G54" s="65" t="s">
        <v>198</v>
      </c>
      <c r="H54" s="63" t="s">
        <v>199</v>
      </c>
      <c r="I54" s="63" t="s">
        <v>200</v>
      </c>
      <c r="J54" s="66" t="s">
        <v>201</v>
      </c>
      <c r="K54" s="66" t="s">
        <v>202</v>
      </c>
      <c r="L54" s="64" t="s">
        <v>203</v>
      </c>
      <c r="M54" s="64">
        <v>1</v>
      </c>
      <c r="N54" s="67">
        <v>42951</v>
      </c>
      <c r="O54" s="67">
        <v>42958</v>
      </c>
      <c r="P54" s="68">
        <f t="shared" si="0"/>
        <v>1</v>
      </c>
      <c r="Q54" s="69"/>
      <c r="R54" s="70">
        <f t="shared" si="1"/>
        <v>0</v>
      </c>
      <c r="S54" s="68">
        <f t="shared" si="2"/>
        <v>0</v>
      </c>
      <c r="T54" s="68">
        <f t="shared" si="3"/>
        <v>0</v>
      </c>
      <c r="U54" s="68">
        <f t="shared" si="4"/>
        <v>0</v>
      </c>
      <c r="V54" s="71"/>
      <c r="W54" s="84"/>
      <c r="X54" s="85"/>
      <c r="Y54" s="85"/>
      <c r="Z54" s="85"/>
      <c r="AA54" s="85"/>
      <c r="AB54" s="85"/>
      <c r="AC54" s="85"/>
      <c r="AD54" s="85"/>
      <c r="AE54" s="85"/>
      <c r="AF54" s="85"/>
      <c r="AG54" s="85"/>
      <c r="AH54" s="85"/>
    </row>
    <row r="55" spans="1:34" s="86" customFormat="1" ht="216.6" customHeight="1" x14ac:dyDescent="0.3">
      <c r="A55" s="82"/>
      <c r="B55" s="63" t="s">
        <v>197</v>
      </c>
      <c r="C55" s="63" t="s">
        <v>177</v>
      </c>
      <c r="D55" s="64" t="s">
        <v>178</v>
      </c>
      <c r="E55" s="64" t="s">
        <v>37</v>
      </c>
      <c r="F55" s="65">
        <v>115</v>
      </c>
      <c r="G55" s="65" t="s">
        <v>198</v>
      </c>
      <c r="H55" s="63" t="s">
        <v>199</v>
      </c>
      <c r="I55" s="63" t="s">
        <v>200</v>
      </c>
      <c r="J55" s="66" t="s">
        <v>201</v>
      </c>
      <c r="K55" s="66" t="s">
        <v>204</v>
      </c>
      <c r="L55" s="64" t="s">
        <v>205</v>
      </c>
      <c r="M55" s="64">
        <v>1</v>
      </c>
      <c r="N55" s="67">
        <v>42961</v>
      </c>
      <c r="O55" s="67">
        <v>42979</v>
      </c>
      <c r="P55" s="68">
        <f t="shared" si="0"/>
        <v>2.6</v>
      </c>
      <c r="Q55" s="69"/>
      <c r="R55" s="70">
        <f t="shared" si="1"/>
        <v>0</v>
      </c>
      <c r="S55" s="68">
        <f t="shared" si="2"/>
        <v>0</v>
      </c>
      <c r="T55" s="68">
        <f t="shared" si="3"/>
        <v>0</v>
      </c>
      <c r="U55" s="68">
        <f t="shared" si="4"/>
        <v>0</v>
      </c>
      <c r="V55" s="71"/>
      <c r="W55" s="84"/>
      <c r="X55" s="85"/>
      <c r="Y55" s="85"/>
      <c r="Z55" s="85"/>
      <c r="AA55" s="85"/>
      <c r="AB55" s="85"/>
      <c r="AC55" s="85"/>
      <c r="AD55" s="85"/>
      <c r="AE55" s="85"/>
      <c r="AF55" s="85"/>
      <c r="AG55" s="85"/>
      <c r="AH55" s="85"/>
    </row>
    <row r="56" spans="1:34" s="86" customFormat="1" ht="216.6" customHeight="1" x14ac:dyDescent="0.3">
      <c r="A56" s="82"/>
      <c r="B56" s="63" t="s">
        <v>197</v>
      </c>
      <c r="C56" s="63" t="s">
        <v>177</v>
      </c>
      <c r="D56" s="64" t="s">
        <v>178</v>
      </c>
      <c r="E56" s="64" t="s">
        <v>37</v>
      </c>
      <c r="F56" s="65">
        <v>115</v>
      </c>
      <c r="G56" s="65" t="s">
        <v>198</v>
      </c>
      <c r="H56" s="63" t="s">
        <v>199</v>
      </c>
      <c r="I56" s="63" t="s">
        <v>200</v>
      </c>
      <c r="J56" s="66" t="s">
        <v>201</v>
      </c>
      <c r="K56" s="66" t="s">
        <v>206</v>
      </c>
      <c r="L56" s="64" t="s">
        <v>207</v>
      </c>
      <c r="M56" s="64">
        <v>1</v>
      </c>
      <c r="N56" s="67">
        <v>43003</v>
      </c>
      <c r="O56" s="67">
        <v>43007</v>
      </c>
      <c r="P56" s="68">
        <f t="shared" si="0"/>
        <v>0.6</v>
      </c>
      <c r="Q56" s="69"/>
      <c r="R56" s="70">
        <f t="shared" si="1"/>
        <v>0</v>
      </c>
      <c r="S56" s="68">
        <f t="shared" si="2"/>
        <v>0</v>
      </c>
      <c r="T56" s="68">
        <f t="shared" si="3"/>
        <v>0</v>
      </c>
      <c r="U56" s="68">
        <f t="shared" si="4"/>
        <v>0</v>
      </c>
      <c r="V56" s="71"/>
      <c r="W56" s="87"/>
    </row>
    <row r="57" spans="1:34" s="60" customFormat="1" ht="92.4" customHeight="1" x14ac:dyDescent="0.3">
      <c r="A57" s="61"/>
      <c r="B57" s="63" t="s">
        <v>208</v>
      </c>
      <c r="C57" s="63" t="s">
        <v>35</v>
      </c>
      <c r="D57" s="64" t="s">
        <v>209</v>
      </c>
      <c r="E57" s="64" t="s">
        <v>37</v>
      </c>
      <c r="F57" s="65">
        <v>114</v>
      </c>
      <c r="G57" s="65" t="s">
        <v>179</v>
      </c>
      <c r="H57" s="63" t="s">
        <v>210</v>
      </c>
      <c r="I57" s="63" t="s">
        <v>211</v>
      </c>
      <c r="J57" s="66" t="s">
        <v>212</v>
      </c>
      <c r="K57" s="66" t="s">
        <v>213</v>
      </c>
      <c r="L57" s="64" t="s">
        <v>214</v>
      </c>
      <c r="M57" s="64">
        <v>3</v>
      </c>
      <c r="N57" s="67">
        <v>42979</v>
      </c>
      <c r="O57" s="67">
        <v>43039</v>
      </c>
      <c r="P57" s="68">
        <f t="shared" si="0"/>
        <v>8.6</v>
      </c>
      <c r="Q57" s="69"/>
      <c r="R57" s="70">
        <f t="shared" si="1"/>
        <v>0</v>
      </c>
      <c r="S57" s="68">
        <f t="shared" si="2"/>
        <v>0</v>
      </c>
      <c r="T57" s="68">
        <f t="shared" si="3"/>
        <v>0</v>
      </c>
      <c r="U57" s="68">
        <f t="shared" si="4"/>
        <v>0</v>
      </c>
      <c r="V57" s="71"/>
      <c r="W57" s="58"/>
      <c r="X57" s="59"/>
      <c r="Y57" s="59"/>
      <c r="Z57" s="59"/>
      <c r="AA57" s="59"/>
      <c r="AB57" s="59"/>
      <c r="AC57" s="59"/>
      <c r="AD57" s="59"/>
      <c r="AE57" s="59"/>
      <c r="AF57" s="59"/>
      <c r="AG57" s="59"/>
      <c r="AH57" s="59"/>
    </row>
    <row r="58" spans="1:34" s="60" customFormat="1" ht="92.4" customHeight="1" x14ac:dyDescent="0.3">
      <c r="A58" s="61"/>
      <c r="B58" s="63" t="s">
        <v>208</v>
      </c>
      <c r="C58" s="63" t="s">
        <v>35</v>
      </c>
      <c r="D58" s="64" t="s">
        <v>209</v>
      </c>
      <c r="E58" s="64" t="s">
        <v>37</v>
      </c>
      <c r="F58" s="65">
        <v>114</v>
      </c>
      <c r="G58" s="65" t="s">
        <v>179</v>
      </c>
      <c r="H58" s="63" t="s">
        <v>210</v>
      </c>
      <c r="I58" s="63" t="s">
        <v>211</v>
      </c>
      <c r="J58" s="66" t="s">
        <v>212</v>
      </c>
      <c r="K58" s="66" t="s">
        <v>215</v>
      </c>
      <c r="L58" s="64" t="s">
        <v>216</v>
      </c>
      <c r="M58" s="64">
        <v>11</v>
      </c>
      <c r="N58" s="67">
        <v>43009</v>
      </c>
      <c r="O58" s="67">
        <v>43343</v>
      </c>
      <c r="P58" s="68">
        <f t="shared" si="0"/>
        <v>47.7</v>
      </c>
      <c r="Q58" s="69"/>
      <c r="R58" s="70">
        <f t="shared" si="1"/>
        <v>0</v>
      </c>
      <c r="S58" s="68">
        <f t="shared" si="2"/>
        <v>0</v>
      </c>
      <c r="T58" s="68">
        <f t="shared" si="3"/>
        <v>0</v>
      </c>
      <c r="U58" s="68">
        <f t="shared" si="4"/>
        <v>0</v>
      </c>
      <c r="V58" s="71"/>
      <c r="W58" s="58"/>
      <c r="X58" s="59"/>
      <c r="Y58" s="59"/>
      <c r="Z58" s="59"/>
      <c r="AA58" s="59"/>
      <c r="AB58" s="59"/>
      <c r="AC58" s="59"/>
      <c r="AD58" s="59"/>
      <c r="AE58" s="59"/>
      <c r="AF58" s="59"/>
      <c r="AG58" s="59"/>
      <c r="AH58" s="59"/>
    </row>
    <row r="59" spans="1:34" s="60" customFormat="1" ht="92.4" customHeight="1" x14ac:dyDescent="0.3">
      <c r="A59" s="61"/>
      <c r="B59" s="63" t="s">
        <v>208</v>
      </c>
      <c r="C59" s="63" t="s">
        <v>35</v>
      </c>
      <c r="D59" s="64" t="s">
        <v>209</v>
      </c>
      <c r="E59" s="64" t="s">
        <v>37</v>
      </c>
      <c r="F59" s="65">
        <v>114</v>
      </c>
      <c r="G59" s="65" t="s">
        <v>179</v>
      </c>
      <c r="H59" s="63" t="s">
        <v>210</v>
      </c>
      <c r="I59" s="63" t="s">
        <v>211</v>
      </c>
      <c r="J59" s="66" t="s">
        <v>212</v>
      </c>
      <c r="K59" s="66" t="s">
        <v>217</v>
      </c>
      <c r="L59" s="64" t="s">
        <v>218</v>
      </c>
      <c r="M59" s="64">
        <v>1</v>
      </c>
      <c r="N59" s="67">
        <v>42950</v>
      </c>
      <c r="O59" s="67">
        <v>43007</v>
      </c>
      <c r="P59" s="68">
        <f t="shared" si="0"/>
        <v>8.1</v>
      </c>
      <c r="Q59" s="69"/>
      <c r="R59" s="70">
        <f t="shared" si="1"/>
        <v>0</v>
      </c>
      <c r="S59" s="68">
        <f t="shared" si="2"/>
        <v>0</v>
      </c>
      <c r="T59" s="68">
        <f t="shared" si="3"/>
        <v>0</v>
      </c>
      <c r="U59" s="68">
        <f t="shared" si="4"/>
        <v>0</v>
      </c>
      <c r="V59" s="71"/>
      <c r="W59" s="58"/>
      <c r="X59" s="59"/>
      <c r="Y59" s="59"/>
      <c r="Z59" s="59"/>
      <c r="AA59" s="59"/>
      <c r="AB59" s="59"/>
      <c r="AC59" s="59"/>
      <c r="AD59" s="59"/>
      <c r="AE59" s="59"/>
      <c r="AF59" s="59"/>
      <c r="AG59" s="59"/>
      <c r="AH59" s="59"/>
    </row>
    <row r="60" spans="1:34" s="60" customFormat="1" ht="114" customHeight="1" x14ac:dyDescent="0.3">
      <c r="A60" s="61"/>
      <c r="B60" s="63" t="s">
        <v>219</v>
      </c>
      <c r="C60" s="63" t="s">
        <v>35</v>
      </c>
      <c r="D60" s="64" t="s">
        <v>209</v>
      </c>
      <c r="E60" s="64" t="s">
        <v>37</v>
      </c>
      <c r="F60" s="65">
        <v>115</v>
      </c>
      <c r="G60" s="65" t="s">
        <v>198</v>
      </c>
      <c r="H60" s="83" t="s">
        <v>220</v>
      </c>
      <c r="I60" s="63" t="s">
        <v>221</v>
      </c>
      <c r="J60" s="66" t="s">
        <v>222</v>
      </c>
      <c r="K60" s="66" t="s">
        <v>213</v>
      </c>
      <c r="L60" s="64" t="s">
        <v>214</v>
      </c>
      <c r="M60" s="64">
        <v>3</v>
      </c>
      <c r="N60" s="67">
        <v>42979</v>
      </c>
      <c r="O60" s="67">
        <v>43039</v>
      </c>
      <c r="P60" s="68">
        <f t="shared" si="0"/>
        <v>8.6</v>
      </c>
      <c r="Q60" s="69"/>
      <c r="R60" s="70">
        <f t="shared" si="1"/>
        <v>0</v>
      </c>
      <c r="S60" s="68">
        <f t="shared" si="2"/>
        <v>0</v>
      </c>
      <c r="T60" s="68">
        <f t="shared" si="3"/>
        <v>0</v>
      </c>
      <c r="U60" s="68">
        <f t="shared" si="4"/>
        <v>0</v>
      </c>
      <c r="V60" s="71"/>
      <c r="W60" s="58"/>
      <c r="X60" s="59"/>
      <c r="Y60" s="59"/>
      <c r="Z60" s="59"/>
      <c r="AA60" s="59"/>
      <c r="AB60" s="59"/>
      <c r="AC60" s="59"/>
      <c r="AD60" s="59"/>
      <c r="AE60" s="59"/>
      <c r="AF60" s="59"/>
      <c r="AG60" s="59"/>
      <c r="AH60" s="59"/>
    </row>
    <row r="61" spans="1:34" s="60" customFormat="1" ht="114" customHeight="1" x14ac:dyDescent="0.3">
      <c r="A61" s="61"/>
      <c r="B61" s="63" t="s">
        <v>219</v>
      </c>
      <c r="C61" s="63" t="s">
        <v>35</v>
      </c>
      <c r="D61" s="64" t="s">
        <v>209</v>
      </c>
      <c r="E61" s="64" t="s">
        <v>37</v>
      </c>
      <c r="F61" s="65">
        <v>115</v>
      </c>
      <c r="G61" s="65" t="s">
        <v>198</v>
      </c>
      <c r="H61" s="83" t="s">
        <v>220</v>
      </c>
      <c r="I61" s="63" t="s">
        <v>221</v>
      </c>
      <c r="J61" s="66" t="s">
        <v>222</v>
      </c>
      <c r="K61" s="66" t="s">
        <v>215</v>
      </c>
      <c r="L61" s="64" t="s">
        <v>216</v>
      </c>
      <c r="M61" s="64">
        <v>11</v>
      </c>
      <c r="N61" s="67">
        <v>43009</v>
      </c>
      <c r="O61" s="67">
        <v>43343</v>
      </c>
      <c r="P61" s="68">
        <f t="shared" si="0"/>
        <v>47.7</v>
      </c>
      <c r="Q61" s="69"/>
      <c r="R61" s="70">
        <f t="shared" si="1"/>
        <v>0</v>
      </c>
      <c r="S61" s="68">
        <f t="shared" si="2"/>
        <v>0</v>
      </c>
      <c r="T61" s="68">
        <f t="shared" si="3"/>
        <v>0</v>
      </c>
      <c r="U61" s="68">
        <f t="shared" si="4"/>
        <v>0</v>
      </c>
      <c r="V61" s="71"/>
      <c r="W61" s="58"/>
      <c r="X61" s="59"/>
      <c r="Y61" s="59"/>
      <c r="Z61" s="59"/>
      <c r="AA61" s="59"/>
      <c r="AB61" s="59"/>
      <c r="AC61" s="59"/>
      <c r="AD61" s="59"/>
      <c r="AE61" s="59"/>
      <c r="AF61" s="59"/>
      <c r="AG61" s="59"/>
      <c r="AH61" s="59"/>
    </row>
    <row r="62" spans="1:34" s="96" customFormat="1" ht="154.5" customHeight="1" x14ac:dyDescent="0.3">
      <c r="A62" s="88"/>
      <c r="B62" s="89" t="s">
        <v>223</v>
      </c>
      <c r="C62" s="89" t="s">
        <v>224</v>
      </c>
      <c r="D62" s="90" t="s">
        <v>225</v>
      </c>
      <c r="E62" s="64" t="s">
        <v>37</v>
      </c>
      <c r="F62" s="91">
        <v>56</v>
      </c>
      <c r="G62" s="91" t="s">
        <v>226</v>
      </c>
      <c r="H62" s="89" t="s">
        <v>227</v>
      </c>
      <c r="I62" s="89" t="s">
        <v>228</v>
      </c>
      <c r="J62" s="89" t="s">
        <v>229</v>
      </c>
      <c r="K62" s="89" t="s">
        <v>230</v>
      </c>
      <c r="L62" s="91" t="s">
        <v>231</v>
      </c>
      <c r="M62" s="91">
        <v>1</v>
      </c>
      <c r="N62" s="92">
        <v>42979</v>
      </c>
      <c r="O62" s="92">
        <v>43008</v>
      </c>
      <c r="P62" s="68">
        <f t="shared" si="0"/>
        <v>4.0999999999999996</v>
      </c>
      <c r="Q62" s="69"/>
      <c r="R62" s="70">
        <f t="shared" si="1"/>
        <v>0</v>
      </c>
      <c r="S62" s="68">
        <f t="shared" si="2"/>
        <v>0</v>
      </c>
      <c r="T62" s="68">
        <f t="shared" si="3"/>
        <v>0</v>
      </c>
      <c r="U62" s="68">
        <f t="shared" si="4"/>
        <v>0</v>
      </c>
      <c r="V62" s="93"/>
      <c r="W62" s="94"/>
      <c r="X62" s="95"/>
      <c r="Y62" s="95"/>
      <c r="Z62" s="95"/>
      <c r="AA62" s="95"/>
      <c r="AB62" s="95"/>
      <c r="AC62" s="95"/>
      <c r="AD62" s="95"/>
      <c r="AE62" s="95"/>
      <c r="AF62" s="95"/>
      <c r="AG62" s="95"/>
      <c r="AH62" s="95"/>
    </row>
    <row r="63" spans="1:34" s="96" customFormat="1" ht="154.5" customHeight="1" x14ac:dyDescent="0.3">
      <c r="A63" s="88"/>
      <c r="B63" s="89" t="s">
        <v>223</v>
      </c>
      <c r="C63" s="89" t="s">
        <v>224</v>
      </c>
      <c r="D63" s="90" t="s">
        <v>225</v>
      </c>
      <c r="E63" s="64" t="s">
        <v>37</v>
      </c>
      <c r="F63" s="91">
        <v>56</v>
      </c>
      <c r="G63" s="91" t="s">
        <v>226</v>
      </c>
      <c r="H63" s="89" t="s">
        <v>227</v>
      </c>
      <c r="I63" s="89" t="s">
        <v>228</v>
      </c>
      <c r="J63" s="89" t="s">
        <v>229</v>
      </c>
      <c r="K63" s="89" t="s">
        <v>232</v>
      </c>
      <c r="L63" s="91" t="s">
        <v>233</v>
      </c>
      <c r="M63" s="91">
        <v>2</v>
      </c>
      <c r="N63" s="92">
        <v>42979</v>
      </c>
      <c r="O63" s="92">
        <v>43008</v>
      </c>
      <c r="P63" s="68">
        <f t="shared" si="0"/>
        <v>4.0999999999999996</v>
      </c>
      <c r="Q63" s="69"/>
      <c r="R63" s="70">
        <f t="shared" si="1"/>
        <v>0</v>
      </c>
      <c r="S63" s="68">
        <f t="shared" si="2"/>
        <v>0</v>
      </c>
      <c r="T63" s="68">
        <f t="shared" si="3"/>
        <v>0</v>
      </c>
      <c r="U63" s="68">
        <f t="shared" si="4"/>
        <v>0</v>
      </c>
      <c r="V63" s="93"/>
      <c r="W63" s="94"/>
      <c r="X63" s="95"/>
      <c r="Y63" s="95"/>
      <c r="Z63" s="95"/>
      <c r="AA63" s="95"/>
      <c r="AB63" s="95"/>
      <c r="AC63" s="95"/>
      <c r="AD63" s="95"/>
      <c r="AE63" s="95"/>
      <c r="AF63" s="95"/>
      <c r="AG63" s="95"/>
      <c r="AH63" s="95"/>
    </row>
    <row r="64" spans="1:34" s="96" customFormat="1" ht="141.75" customHeight="1" x14ac:dyDescent="0.3">
      <c r="A64" s="88"/>
      <c r="B64" s="89" t="s">
        <v>223</v>
      </c>
      <c r="C64" s="89" t="s">
        <v>224</v>
      </c>
      <c r="D64" s="90" t="s">
        <v>225</v>
      </c>
      <c r="E64" s="64" t="s">
        <v>37</v>
      </c>
      <c r="F64" s="91">
        <v>56</v>
      </c>
      <c r="G64" s="91" t="s">
        <v>226</v>
      </c>
      <c r="H64" s="89" t="s">
        <v>227</v>
      </c>
      <c r="I64" s="89" t="s">
        <v>228</v>
      </c>
      <c r="J64" s="89" t="s">
        <v>229</v>
      </c>
      <c r="K64" s="89" t="s">
        <v>234</v>
      </c>
      <c r="L64" s="91" t="s">
        <v>235</v>
      </c>
      <c r="M64" s="91">
        <v>1</v>
      </c>
      <c r="N64" s="92">
        <v>43009</v>
      </c>
      <c r="O64" s="92">
        <v>43039</v>
      </c>
      <c r="P64" s="68">
        <f t="shared" si="0"/>
        <v>4.3</v>
      </c>
      <c r="Q64" s="69"/>
      <c r="R64" s="70">
        <f t="shared" si="1"/>
        <v>0</v>
      </c>
      <c r="S64" s="68">
        <f t="shared" si="2"/>
        <v>0</v>
      </c>
      <c r="T64" s="68">
        <f t="shared" si="3"/>
        <v>0</v>
      </c>
      <c r="U64" s="68">
        <f t="shared" si="4"/>
        <v>0</v>
      </c>
      <c r="V64" s="93"/>
      <c r="W64" s="94"/>
      <c r="X64" s="95"/>
      <c r="Y64" s="95"/>
      <c r="Z64" s="95"/>
      <c r="AA64" s="95"/>
      <c r="AB64" s="95"/>
      <c r="AC64" s="95"/>
      <c r="AD64" s="95"/>
      <c r="AE64" s="95"/>
      <c r="AF64" s="95"/>
      <c r="AG64" s="95"/>
      <c r="AH64" s="95"/>
    </row>
    <row r="65" spans="1:35" s="96" customFormat="1" ht="132" customHeight="1" x14ac:dyDescent="0.3">
      <c r="A65" s="88"/>
      <c r="B65" s="89" t="s">
        <v>223</v>
      </c>
      <c r="C65" s="89" t="s">
        <v>224</v>
      </c>
      <c r="D65" s="90" t="s">
        <v>225</v>
      </c>
      <c r="E65" s="64" t="s">
        <v>37</v>
      </c>
      <c r="F65" s="91">
        <v>114</v>
      </c>
      <c r="G65" s="91" t="s">
        <v>179</v>
      </c>
      <c r="H65" s="97" t="s">
        <v>236</v>
      </c>
      <c r="I65" s="98" t="s">
        <v>211</v>
      </c>
      <c r="J65" s="98" t="s">
        <v>237</v>
      </c>
      <c r="K65" s="89" t="s">
        <v>238</v>
      </c>
      <c r="L65" s="91" t="s">
        <v>214</v>
      </c>
      <c r="M65" s="90">
        <v>3</v>
      </c>
      <c r="N65" s="99">
        <v>42979</v>
      </c>
      <c r="O65" s="99">
        <v>43039</v>
      </c>
      <c r="P65" s="68">
        <f t="shared" si="0"/>
        <v>8.6</v>
      </c>
      <c r="Q65" s="69"/>
      <c r="R65" s="70">
        <f t="shared" si="1"/>
        <v>0</v>
      </c>
      <c r="S65" s="68">
        <f t="shared" si="2"/>
        <v>0</v>
      </c>
      <c r="T65" s="68">
        <f t="shared" si="3"/>
        <v>0</v>
      </c>
      <c r="U65" s="68">
        <f t="shared" si="4"/>
        <v>0</v>
      </c>
      <c r="V65" s="93"/>
      <c r="W65" s="94"/>
      <c r="X65" s="95"/>
      <c r="Y65" s="95"/>
      <c r="Z65" s="95"/>
      <c r="AA65" s="95"/>
      <c r="AB65" s="95"/>
      <c r="AC65" s="95"/>
      <c r="AD65" s="95"/>
      <c r="AE65" s="95"/>
      <c r="AF65" s="95"/>
      <c r="AG65" s="95"/>
      <c r="AH65" s="95"/>
      <c r="AI65" s="95"/>
    </row>
    <row r="66" spans="1:35" s="96" customFormat="1" ht="132" customHeight="1" x14ac:dyDescent="0.3">
      <c r="A66" s="100"/>
      <c r="B66" s="89" t="s">
        <v>223</v>
      </c>
      <c r="C66" s="89" t="s">
        <v>224</v>
      </c>
      <c r="D66" s="90" t="s">
        <v>225</v>
      </c>
      <c r="E66" s="64" t="s">
        <v>37</v>
      </c>
      <c r="F66" s="91">
        <v>114</v>
      </c>
      <c r="G66" s="91" t="s">
        <v>179</v>
      </c>
      <c r="H66" s="97" t="s">
        <v>236</v>
      </c>
      <c r="I66" s="98" t="s">
        <v>211</v>
      </c>
      <c r="J66" s="98" t="s">
        <v>237</v>
      </c>
      <c r="K66" s="89" t="s">
        <v>239</v>
      </c>
      <c r="L66" s="91" t="s">
        <v>218</v>
      </c>
      <c r="M66" s="90">
        <v>1</v>
      </c>
      <c r="N66" s="99">
        <v>43009</v>
      </c>
      <c r="O66" s="99">
        <v>43100</v>
      </c>
      <c r="P66" s="68">
        <f t="shared" si="0"/>
        <v>13</v>
      </c>
      <c r="Q66" s="69"/>
      <c r="R66" s="70">
        <f t="shared" si="1"/>
        <v>0</v>
      </c>
      <c r="S66" s="68">
        <f t="shared" si="2"/>
        <v>0</v>
      </c>
      <c r="T66" s="68">
        <f t="shared" si="3"/>
        <v>0</v>
      </c>
      <c r="U66" s="68">
        <f t="shared" si="4"/>
        <v>0</v>
      </c>
      <c r="V66" s="93"/>
      <c r="W66" s="94"/>
      <c r="X66" s="95"/>
      <c r="Y66" s="95"/>
      <c r="Z66" s="95"/>
      <c r="AA66" s="95"/>
      <c r="AB66" s="95"/>
      <c r="AC66" s="95"/>
      <c r="AD66" s="95"/>
      <c r="AE66" s="95"/>
      <c r="AF66" s="95"/>
      <c r="AG66" s="95"/>
      <c r="AH66" s="95"/>
    </row>
    <row r="67" spans="1:35" s="96" customFormat="1" ht="132" customHeight="1" x14ac:dyDescent="0.3">
      <c r="A67" s="100"/>
      <c r="B67" s="89" t="s">
        <v>223</v>
      </c>
      <c r="C67" s="89" t="s">
        <v>224</v>
      </c>
      <c r="D67" s="90" t="s">
        <v>225</v>
      </c>
      <c r="E67" s="64" t="s">
        <v>37</v>
      </c>
      <c r="F67" s="91">
        <v>114</v>
      </c>
      <c r="G67" s="91" t="s">
        <v>179</v>
      </c>
      <c r="H67" s="97" t="s">
        <v>236</v>
      </c>
      <c r="I67" s="98" t="s">
        <v>211</v>
      </c>
      <c r="J67" s="98" t="s">
        <v>237</v>
      </c>
      <c r="K67" s="89" t="s">
        <v>240</v>
      </c>
      <c r="L67" s="91" t="s">
        <v>188</v>
      </c>
      <c r="M67" s="90">
        <v>3</v>
      </c>
      <c r="N67" s="99">
        <v>43009</v>
      </c>
      <c r="O67" s="99">
        <v>43343</v>
      </c>
      <c r="P67" s="68">
        <f t="shared" si="0"/>
        <v>47.7</v>
      </c>
      <c r="Q67" s="69"/>
      <c r="R67" s="70">
        <f t="shared" si="1"/>
        <v>0</v>
      </c>
      <c r="S67" s="68">
        <f t="shared" si="2"/>
        <v>0</v>
      </c>
      <c r="T67" s="68">
        <f t="shared" si="3"/>
        <v>0</v>
      </c>
      <c r="U67" s="68">
        <f t="shared" si="4"/>
        <v>0</v>
      </c>
      <c r="V67" s="93"/>
      <c r="W67" s="94"/>
      <c r="X67" s="95"/>
      <c r="Y67" s="95"/>
      <c r="Z67" s="95"/>
      <c r="AA67" s="95"/>
      <c r="AB67" s="95"/>
      <c r="AC67" s="95"/>
      <c r="AD67" s="95"/>
      <c r="AE67" s="95"/>
      <c r="AF67" s="95"/>
      <c r="AG67" s="95"/>
      <c r="AH67" s="95"/>
    </row>
    <row r="68" spans="1:35" s="86" customFormat="1" ht="148.19999999999999" customHeight="1" x14ac:dyDescent="0.3">
      <c r="A68" s="81"/>
      <c r="B68" s="62" t="s">
        <v>241</v>
      </c>
      <c r="C68" s="62" t="s">
        <v>35</v>
      </c>
      <c r="D68" s="64" t="s">
        <v>242</v>
      </c>
      <c r="E68" s="64" t="s">
        <v>37</v>
      </c>
      <c r="F68" s="64">
        <v>109</v>
      </c>
      <c r="G68" s="64" t="s">
        <v>243</v>
      </c>
      <c r="H68" s="66" t="s">
        <v>244</v>
      </c>
      <c r="I68" s="66" t="s">
        <v>245</v>
      </c>
      <c r="J68" s="66" t="s">
        <v>246</v>
      </c>
      <c r="K68" s="66" t="s">
        <v>247</v>
      </c>
      <c r="L68" s="64" t="s">
        <v>248</v>
      </c>
      <c r="M68" s="64">
        <v>11</v>
      </c>
      <c r="N68" s="67">
        <v>42979</v>
      </c>
      <c r="O68" s="67">
        <v>43342</v>
      </c>
      <c r="P68" s="68">
        <f t="shared" si="0"/>
        <v>51.9</v>
      </c>
      <c r="Q68" s="69"/>
      <c r="R68" s="70">
        <f t="shared" si="1"/>
        <v>0</v>
      </c>
      <c r="S68" s="68">
        <f t="shared" si="2"/>
        <v>0</v>
      </c>
      <c r="T68" s="68">
        <f t="shared" si="3"/>
        <v>0</v>
      </c>
      <c r="U68" s="68">
        <f t="shared" si="4"/>
        <v>0</v>
      </c>
      <c r="V68" s="101"/>
      <c r="W68" s="85"/>
      <c r="X68" s="85"/>
      <c r="Y68" s="85"/>
      <c r="Z68" s="85"/>
      <c r="AA68" s="85"/>
      <c r="AB68" s="85"/>
      <c r="AC68" s="85"/>
      <c r="AD68" s="85"/>
      <c r="AE68" s="85"/>
      <c r="AF68" s="85"/>
    </row>
    <row r="69" spans="1:35" s="86" customFormat="1" ht="148.19999999999999" customHeight="1" x14ac:dyDescent="0.3">
      <c r="A69" s="81"/>
      <c r="B69" s="62" t="s">
        <v>241</v>
      </c>
      <c r="C69" s="62" t="s">
        <v>35</v>
      </c>
      <c r="D69" s="64" t="s">
        <v>242</v>
      </c>
      <c r="E69" s="64" t="s">
        <v>37</v>
      </c>
      <c r="F69" s="64">
        <v>109</v>
      </c>
      <c r="G69" s="64" t="s">
        <v>243</v>
      </c>
      <c r="H69" s="66" t="s">
        <v>244</v>
      </c>
      <c r="I69" s="66" t="s">
        <v>249</v>
      </c>
      <c r="J69" s="66" t="s">
        <v>246</v>
      </c>
      <c r="K69" s="66" t="s">
        <v>250</v>
      </c>
      <c r="L69" s="64" t="s">
        <v>251</v>
      </c>
      <c r="M69" s="64">
        <v>11</v>
      </c>
      <c r="N69" s="67">
        <v>42979</v>
      </c>
      <c r="O69" s="67">
        <v>43342</v>
      </c>
      <c r="P69" s="68">
        <f t="shared" si="0"/>
        <v>51.9</v>
      </c>
      <c r="Q69" s="69"/>
      <c r="R69" s="70">
        <f t="shared" si="1"/>
        <v>0</v>
      </c>
      <c r="S69" s="68">
        <f t="shared" si="2"/>
        <v>0</v>
      </c>
      <c r="T69" s="68">
        <f t="shared" si="3"/>
        <v>0</v>
      </c>
      <c r="U69" s="68">
        <f t="shared" si="4"/>
        <v>0</v>
      </c>
      <c r="V69" s="101"/>
      <c r="W69" s="85"/>
      <c r="X69" s="85"/>
      <c r="Y69" s="85"/>
      <c r="Z69" s="85"/>
      <c r="AA69" s="85"/>
      <c r="AB69" s="85"/>
      <c r="AC69" s="85"/>
      <c r="AD69" s="85"/>
      <c r="AE69" s="85"/>
      <c r="AF69" s="85"/>
    </row>
    <row r="70" spans="1:35" s="86" customFormat="1" ht="148.19999999999999" customHeight="1" x14ac:dyDescent="0.3">
      <c r="A70" s="81"/>
      <c r="B70" s="62" t="s">
        <v>241</v>
      </c>
      <c r="C70" s="62" t="s">
        <v>35</v>
      </c>
      <c r="D70" s="64" t="s">
        <v>242</v>
      </c>
      <c r="E70" s="64" t="s">
        <v>37</v>
      </c>
      <c r="F70" s="64">
        <v>109</v>
      </c>
      <c r="G70" s="64" t="s">
        <v>243</v>
      </c>
      <c r="H70" s="66" t="s">
        <v>244</v>
      </c>
      <c r="I70" s="66" t="s">
        <v>249</v>
      </c>
      <c r="J70" s="66" t="s">
        <v>246</v>
      </c>
      <c r="K70" s="66" t="s">
        <v>252</v>
      </c>
      <c r="L70" s="64" t="s">
        <v>253</v>
      </c>
      <c r="M70" s="64">
        <v>10</v>
      </c>
      <c r="N70" s="67">
        <v>43009</v>
      </c>
      <c r="O70" s="67">
        <v>43342</v>
      </c>
      <c r="P70" s="68">
        <f t="shared" si="0"/>
        <v>47.6</v>
      </c>
      <c r="Q70" s="69"/>
      <c r="R70" s="70">
        <f t="shared" si="1"/>
        <v>0</v>
      </c>
      <c r="S70" s="68">
        <f t="shared" si="2"/>
        <v>0</v>
      </c>
      <c r="T70" s="68">
        <f t="shared" si="3"/>
        <v>0</v>
      </c>
      <c r="U70" s="68">
        <f t="shared" si="4"/>
        <v>0</v>
      </c>
      <c r="V70" s="101"/>
      <c r="W70" s="85"/>
      <c r="X70" s="85"/>
      <c r="Y70" s="85"/>
      <c r="Z70" s="85"/>
      <c r="AA70" s="85"/>
      <c r="AB70" s="85"/>
      <c r="AC70" s="85"/>
      <c r="AD70" s="85"/>
      <c r="AE70" s="85"/>
      <c r="AF70" s="85"/>
    </row>
    <row r="71" spans="1:35" s="86" customFormat="1" ht="148.19999999999999" customHeight="1" x14ac:dyDescent="0.3">
      <c r="A71" s="81"/>
      <c r="B71" s="62" t="s">
        <v>241</v>
      </c>
      <c r="C71" s="62" t="s">
        <v>35</v>
      </c>
      <c r="D71" s="64" t="s">
        <v>242</v>
      </c>
      <c r="E71" s="64" t="s">
        <v>37</v>
      </c>
      <c r="F71" s="64">
        <v>109</v>
      </c>
      <c r="G71" s="64" t="s">
        <v>243</v>
      </c>
      <c r="H71" s="66" t="s">
        <v>244</v>
      </c>
      <c r="I71" s="66" t="s">
        <v>249</v>
      </c>
      <c r="J71" s="66" t="s">
        <v>246</v>
      </c>
      <c r="K71" s="66" t="s">
        <v>254</v>
      </c>
      <c r="L71" s="64" t="s">
        <v>255</v>
      </c>
      <c r="M71" s="64">
        <v>11</v>
      </c>
      <c r="N71" s="67">
        <v>42979</v>
      </c>
      <c r="O71" s="67">
        <v>43342</v>
      </c>
      <c r="P71" s="68">
        <f t="shared" si="0"/>
        <v>51.9</v>
      </c>
      <c r="Q71" s="69"/>
      <c r="R71" s="70">
        <f t="shared" si="1"/>
        <v>0</v>
      </c>
      <c r="S71" s="68">
        <f t="shared" si="2"/>
        <v>0</v>
      </c>
      <c r="T71" s="68">
        <f t="shared" si="3"/>
        <v>0</v>
      </c>
      <c r="U71" s="68">
        <f t="shared" si="4"/>
        <v>0</v>
      </c>
      <c r="V71" s="101"/>
      <c r="W71" s="85"/>
      <c r="X71" s="85"/>
      <c r="Y71" s="85"/>
      <c r="Z71" s="85"/>
      <c r="AA71" s="85"/>
      <c r="AB71" s="85"/>
      <c r="AC71" s="85"/>
      <c r="AD71" s="85"/>
      <c r="AE71" s="85"/>
      <c r="AF71" s="85"/>
    </row>
    <row r="72" spans="1:35" s="86" customFormat="1" ht="148.19999999999999" customHeight="1" x14ac:dyDescent="0.3">
      <c r="A72" s="81"/>
      <c r="B72" s="62" t="s">
        <v>241</v>
      </c>
      <c r="C72" s="62" t="s">
        <v>35</v>
      </c>
      <c r="D72" s="64" t="s">
        <v>242</v>
      </c>
      <c r="E72" s="64" t="s">
        <v>37</v>
      </c>
      <c r="F72" s="64">
        <v>109</v>
      </c>
      <c r="G72" s="64" t="s">
        <v>243</v>
      </c>
      <c r="H72" s="66" t="s">
        <v>244</v>
      </c>
      <c r="I72" s="66" t="s">
        <v>249</v>
      </c>
      <c r="J72" s="66" t="s">
        <v>246</v>
      </c>
      <c r="K72" s="66" t="s">
        <v>256</v>
      </c>
      <c r="L72" s="64" t="s">
        <v>257</v>
      </c>
      <c r="M72" s="64">
        <v>11</v>
      </c>
      <c r="N72" s="67">
        <v>42979</v>
      </c>
      <c r="O72" s="67">
        <v>43342</v>
      </c>
      <c r="P72" s="68">
        <f t="shared" si="0"/>
        <v>51.9</v>
      </c>
      <c r="Q72" s="69"/>
      <c r="R72" s="70">
        <f t="shared" si="1"/>
        <v>0</v>
      </c>
      <c r="S72" s="68">
        <f t="shared" si="2"/>
        <v>0</v>
      </c>
      <c r="T72" s="68">
        <f t="shared" si="3"/>
        <v>0</v>
      </c>
      <c r="U72" s="68">
        <f t="shared" si="4"/>
        <v>0</v>
      </c>
      <c r="V72" s="101"/>
      <c r="W72" s="85"/>
      <c r="X72" s="85"/>
      <c r="Y72" s="85"/>
      <c r="Z72" s="85"/>
      <c r="AA72" s="85"/>
      <c r="AB72" s="85"/>
      <c r="AC72" s="85"/>
      <c r="AD72" s="85"/>
      <c r="AE72" s="85"/>
      <c r="AF72" s="85"/>
    </row>
    <row r="73" spans="1:35" s="86" customFormat="1" ht="148.19999999999999" customHeight="1" x14ac:dyDescent="0.3">
      <c r="A73" s="81"/>
      <c r="B73" s="62" t="s">
        <v>241</v>
      </c>
      <c r="C73" s="62" t="s">
        <v>35</v>
      </c>
      <c r="D73" s="64" t="s">
        <v>242</v>
      </c>
      <c r="E73" s="64" t="s">
        <v>37</v>
      </c>
      <c r="F73" s="64">
        <v>109</v>
      </c>
      <c r="G73" s="64" t="s">
        <v>243</v>
      </c>
      <c r="H73" s="66" t="s">
        <v>244</v>
      </c>
      <c r="I73" s="66" t="s">
        <v>249</v>
      </c>
      <c r="J73" s="66" t="s">
        <v>246</v>
      </c>
      <c r="K73" s="66" t="s">
        <v>258</v>
      </c>
      <c r="L73" s="64" t="s">
        <v>257</v>
      </c>
      <c r="M73" s="64">
        <v>11</v>
      </c>
      <c r="N73" s="67">
        <v>42979</v>
      </c>
      <c r="O73" s="67">
        <v>43342</v>
      </c>
      <c r="P73" s="68">
        <f t="shared" si="0"/>
        <v>51.9</v>
      </c>
      <c r="Q73" s="69"/>
      <c r="R73" s="70">
        <f t="shared" si="1"/>
        <v>0</v>
      </c>
      <c r="S73" s="68">
        <f t="shared" si="2"/>
        <v>0</v>
      </c>
      <c r="T73" s="68">
        <f t="shared" si="3"/>
        <v>0</v>
      </c>
      <c r="U73" s="68">
        <f t="shared" si="4"/>
        <v>0</v>
      </c>
      <c r="V73" s="101"/>
      <c r="W73" s="85"/>
      <c r="X73" s="85"/>
      <c r="Y73" s="85"/>
      <c r="Z73" s="85"/>
      <c r="AA73" s="85"/>
      <c r="AB73" s="85"/>
      <c r="AC73" s="85"/>
      <c r="AD73" s="85"/>
      <c r="AE73" s="85"/>
      <c r="AF73" s="85"/>
    </row>
    <row r="74" spans="1:35" s="86" customFormat="1" ht="148.19999999999999" customHeight="1" x14ac:dyDescent="0.3">
      <c r="A74" s="102"/>
      <c r="B74" s="62" t="s">
        <v>241</v>
      </c>
      <c r="C74" s="62" t="s">
        <v>35</v>
      </c>
      <c r="D74" s="64" t="s">
        <v>242</v>
      </c>
      <c r="E74" s="64" t="s">
        <v>37</v>
      </c>
      <c r="F74" s="64">
        <v>109</v>
      </c>
      <c r="G74" s="64" t="s">
        <v>243</v>
      </c>
      <c r="H74" s="66" t="s">
        <v>244</v>
      </c>
      <c r="I74" s="66" t="s">
        <v>249</v>
      </c>
      <c r="J74" s="66" t="s">
        <v>246</v>
      </c>
      <c r="K74" s="66" t="s">
        <v>259</v>
      </c>
      <c r="L74" s="64" t="s">
        <v>255</v>
      </c>
      <c r="M74" s="64">
        <v>11</v>
      </c>
      <c r="N74" s="67">
        <v>42979</v>
      </c>
      <c r="O74" s="67">
        <v>43342</v>
      </c>
      <c r="P74" s="68">
        <f t="shared" si="0"/>
        <v>51.9</v>
      </c>
      <c r="Q74" s="69"/>
      <c r="R74" s="70">
        <f t="shared" si="1"/>
        <v>0</v>
      </c>
      <c r="S74" s="68">
        <f t="shared" si="2"/>
        <v>0</v>
      </c>
      <c r="T74" s="68">
        <f t="shared" si="3"/>
        <v>0</v>
      </c>
      <c r="U74" s="68">
        <f t="shared" si="4"/>
        <v>0</v>
      </c>
      <c r="V74" s="101"/>
      <c r="W74" s="85"/>
      <c r="X74" s="85"/>
      <c r="Y74" s="85"/>
      <c r="Z74" s="85"/>
      <c r="AA74" s="85"/>
      <c r="AB74" s="85"/>
      <c r="AC74" s="85"/>
      <c r="AD74" s="85"/>
      <c r="AE74" s="85"/>
      <c r="AF74" s="85"/>
    </row>
    <row r="75" spans="1:35" s="60" customFormat="1" ht="228" customHeight="1" x14ac:dyDescent="0.3">
      <c r="A75" s="103"/>
      <c r="B75" s="62" t="s">
        <v>260</v>
      </c>
      <c r="C75" s="62" t="s">
        <v>35</v>
      </c>
      <c r="D75" s="64" t="s">
        <v>242</v>
      </c>
      <c r="E75" s="64" t="s">
        <v>37</v>
      </c>
      <c r="F75" s="65">
        <v>114</v>
      </c>
      <c r="G75" s="65" t="s">
        <v>179</v>
      </c>
      <c r="H75" s="63" t="s">
        <v>261</v>
      </c>
      <c r="I75" s="63" t="s">
        <v>262</v>
      </c>
      <c r="J75" s="66" t="s">
        <v>212</v>
      </c>
      <c r="K75" s="66" t="s">
        <v>263</v>
      </c>
      <c r="L75" s="64" t="s">
        <v>264</v>
      </c>
      <c r="M75" s="64">
        <v>11</v>
      </c>
      <c r="N75" s="67">
        <v>42979</v>
      </c>
      <c r="O75" s="67">
        <v>43342</v>
      </c>
      <c r="P75" s="68">
        <f t="shared" si="0"/>
        <v>51.9</v>
      </c>
      <c r="Q75" s="69"/>
      <c r="R75" s="70">
        <f t="shared" si="1"/>
        <v>0</v>
      </c>
      <c r="S75" s="68">
        <f t="shared" si="2"/>
        <v>0</v>
      </c>
      <c r="T75" s="68">
        <f t="shared" si="3"/>
        <v>0</v>
      </c>
      <c r="U75" s="68">
        <f t="shared" si="4"/>
        <v>0</v>
      </c>
      <c r="V75" s="71"/>
      <c r="W75" s="59"/>
      <c r="X75" s="59"/>
      <c r="Y75" s="59"/>
      <c r="Z75" s="59"/>
      <c r="AA75" s="59"/>
      <c r="AB75" s="59"/>
      <c r="AC75" s="59"/>
      <c r="AD75" s="59"/>
      <c r="AE75" s="59"/>
      <c r="AF75" s="59"/>
    </row>
    <row r="76" spans="1:35" s="108" customFormat="1" ht="210.6" customHeight="1" x14ac:dyDescent="0.25">
      <c r="A76" s="104"/>
      <c r="B76" s="63" t="s">
        <v>265</v>
      </c>
      <c r="C76" s="63" t="s">
        <v>266</v>
      </c>
      <c r="D76" s="64" t="s">
        <v>267</v>
      </c>
      <c r="E76" s="64" t="s">
        <v>37</v>
      </c>
      <c r="F76" s="105">
        <v>38</v>
      </c>
      <c r="G76" s="105" t="s">
        <v>268</v>
      </c>
      <c r="H76" s="63" t="s">
        <v>269</v>
      </c>
      <c r="I76" s="63" t="s">
        <v>270</v>
      </c>
      <c r="J76" s="66" t="s">
        <v>271</v>
      </c>
      <c r="K76" s="66" t="s">
        <v>272</v>
      </c>
      <c r="L76" s="64" t="s">
        <v>273</v>
      </c>
      <c r="M76" s="64">
        <v>1</v>
      </c>
      <c r="N76" s="67">
        <v>42979</v>
      </c>
      <c r="O76" s="67">
        <v>43008</v>
      </c>
      <c r="P76" s="68">
        <f t="shared" ref="P76:P139" si="5">ROUND(((O76-N76)/7),1)</f>
        <v>4.0999999999999996</v>
      </c>
      <c r="Q76" s="69"/>
      <c r="R76" s="70">
        <f t="shared" ref="R76:R139" si="6">IF(Q76=0,0,+Q76/M76)</f>
        <v>0</v>
      </c>
      <c r="S76" s="68">
        <f t="shared" ref="S76:S139" si="7">ROUND((P76*R76),1)</f>
        <v>0</v>
      </c>
      <c r="T76" s="68">
        <f t="shared" ref="T76:T139" si="8">IF(O76&lt;=$D$7,S76,0)</f>
        <v>0</v>
      </c>
      <c r="U76" s="68">
        <f t="shared" ref="U76:U139" si="9">IF($D$7&gt;=O76,P76,0)</f>
        <v>0</v>
      </c>
      <c r="V76" s="71"/>
      <c r="W76" s="106"/>
      <c r="X76" s="107"/>
      <c r="Y76" s="107"/>
      <c r="Z76" s="107"/>
      <c r="AA76" s="107"/>
      <c r="AB76" s="107"/>
      <c r="AC76" s="107"/>
      <c r="AD76" s="107"/>
      <c r="AE76" s="107"/>
      <c r="AF76" s="107"/>
      <c r="AG76" s="107"/>
      <c r="AH76" s="107"/>
    </row>
    <row r="77" spans="1:35" s="108" customFormat="1" ht="231.6" customHeight="1" x14ac:dyDescent="0.25">
      <c r="A77" s="104"/>
      <c r="B77" s="63" t="s">
        <v>265</v>
      </c>
      <c r="C77" s="63" t="s">
        <v>266</v>
      </c>
      <c r="D77" s="64" t="s">
        <v>267</v>
      </c>
      <c r="E77" s="64" t="s">
        <v>37</v>
      </c>
      <c r="F77" s="105">
        <v>38</v>
      </c>
      <c r="G77" s="105" t="s">
        <v>268</v>
      </c>
      <c r="H77" s="63" t="s">
        <v>274</v>
      </c>
      <c r="I77" s="63" t="s">
        <v>270</v>
      </c>
      <c r="J77" s="66" t="s">
        <v>275</v>
      </c>
      <c r="K77" s="109" t="s">
        <v>276</v>
      </c>
      <c r="L77" s="64" t="s">
        <v>277</v>
      </c>
      <c r="M77" s="64">
        <v>1</v>
      </c>
      <c r="N77" s="67">
        <v>43009</v>
      </c>
      <c r="O77" s="67">
        <v>43038</v>
      </c>
      <c r="P77" s="68">
        <f t="shared" si="5"/>
        <v>4.0999999999999996</v>
      </c>
      <c r="Q77" s="69"/>
      <c r="R77" s="70">
        <f t="shared" si="6"/>
        <v>0</v>
      </c>
      <c r="S77" s="68">
        <f t="shared" si="7"/>
        <v>0</v>
      </c>
      <c r="T77" s="68">
        <f t="shared" si="8"/>
        <v>0</v>
      </c>
      <c r="U77" s="68">
        <f t="shared" si="9"/>
        <v>0</v>
      </c>
      <c r="V77" s="71"/>
      <c r="W77" s="106"/>
      <c r="X77" s="107"/>
      <c r="Y77" s="107"/>
      <c r="Z77" s="107"/>
      <c r="AA77" s="107"/>
      <c r="AB77" s="107"/>
      <c r="AC77" s="107"/>
      <c r="AD77" s="107"/>
      <c r="AE77" s="107"/>
      <c r="AF77" s="107"/>
      <c r="AG77" s="107"/>
      <c r="AH77" s="107"/>
    </row>
    <row r="78" spans="1:35" s="108" customFormat="1" ht="204.6" customHeight="1" x14ac:dyDescent="0.25">
      <c r="A78" s="104"/>
      <c r="B78" s="63" t="s">
        <v>265</v>
      </c>
      <c r="C78" s="63" t="s">
        <v>266</v>
      </c>
      <c r="D78" s="64" t="s">
        <v>267</v>
      </c>
      <c r="E78" s="64" t="s">
        <v>37</v>
      </c>
      <c r="F78" s="105">
        <v>38</v>
      </c>
      <c r="G78" s="105" t="s">
        <v>268</v>
      </c>
      <c r="H78" s="63" t="s">
        <v>269</v>
      </c>
      <c r="I78" s="63" t="s">
        <v>278</v>
      </c>
      <c r="J78" s="66" t="s">
        <v>275</v>
      </c>
      <c r="K78" s="109" t="s">
        <v>279</v>
      </c>
      <c r="L78" s="64" t="s">
        <v>280</v>
      </c>
      <c r="M78" s="64">
        <v>1</v>
      </c>
      <c r="N78" s="67">
        <v>43040</v>
      </c>
      <c r="O78" s="67">
        <v>43069</v>
      </c>
      <c r="P78" s="68">
        <f t="shared" si="5"/>
        <v>4.0999999999999996</v>
      </c>
      <c r="Q78" s="69"/>
      <c r="R78" s="70">
        <f t="shared" si="6"/>
        <v>0</v>
      </c>
      <c r="S78" s="68">
        <f t="shared" si="7"/>
        <v>0</v>
      </c>
      <c r="T78" s="68">
        <f t="shared" si="8"/>
        <v>0</v>
      </c>
      <c r="U78" s="68">
        <f t="shared" si="9"/>
        <v>0</v>
      </c>
      <c r="V78" s="71"/>
      <c r="W78" s="106"/>
      <c r="X78" s="107"/>
      <c r="Y78" s="107"/>
      <c r="Z78" s="107"/>
      <c r="AA78" s="107"/>
      <c r="AB78" s="107"/>
      <c r="AC78" s="107"/>
      <c r="AD78" s="107"/>
      <c r="AE78" s="107"/>
      <c r="AF78" s="107"/>
      <c r="AG78" s="107"/>
      <c r="AH78" s="107"/>
    </row>
    <row r="79" spans="1:35" s="108" customFormat="1" ht="225" customHeight="1" x14ac:dyDescent="0.25">
      <c r="A79" s="104"/>
      <c r="B79" s="63" t="s">
        <v>265</v>
      </c>
      <c r="C79" s="63" t="s">
        <v>266</v>
      </c>
      <c r="D79" s="64" t="s">
        <v>267</v>
      </c>
      <c r="E79" s="64" t="s">
        <v>37</v>
      </c>
      <c r="F79" s="105">
        <v>38</v>
      </c>
      <c r="G79" s="105" t="s">
        <v>268</v>
      </c>
      <c r="H79" s="63" t="s">
        <v>281</v>
      </c>
      <c r="I79" s="63" t="s">
        <v>270</v>
      </c>
      <c r="J79" s="66" t="s">
        <v>275</v>
      </c>
      <c r="K79" s="109" t="s">
        <v>282</v>
      </c>
      <c r="L79" s="64" t="s">
        <v>283</v>
      </c>
      <c r="M79" s="64">
        <v>1</v>
      </c>
      <c r="N79" s="67">
        <v>43070</v>
      </c>
      <c r="O79" s="67">
        <v>43099</v>
      </c>
      <c r="P79" s="68">
        <f t="shared" si="5"/>
        <v>4.0999999999999996</v>
      </c>
      <c r="Q79" s="69"/>
      <c r="R79" s="70">
        <f t="shared" si="6"/>
        <v>0</v>
      </c>
      <c r="S79" s="68">
        <f t="shared" si="7"/>
        <v>0</v>
      </c>
      <c r="T79" s="68">
        <f t="shared" si="8"/>
        <v>0</v>
      </c>
      <c r="U79" s="68">
        <f t="shared" si="9"/>
        <v>0</v>
      </c>
      <c r="V79" s="71"/>
      <c r="W79" s="106"/>
      <c r="X79" s="107"/>
      <c r="Y79" s="107"/>
      <c r="Z79" s="107"/>
      <c r="AA79" s="107"/>
      <c r="AB79" s="107"/>
      <c r="AC79" s="107"/>
      <c r="AD79" s="107"/>
      <c r="AE79" s="107"/>
      <c r="AF79" s="107"/>
      <c r="AG79" s="107"/>
      <c r="AH79" s="107"/>
    </row>
    <row r="80" spans="1:35" s="108" customFormat="1" ht="123.75" customHeight="1" x14ac:dyDescent="0.25">
      <c r="A80" s="104"/>
      <c r="B80" s="63" t="s">
        <v>284</v>
      </c>
      <c r="C80" s="63" t="s">
        <v>266</v>
      </c>
      <c r="D80" s="64" t="s">
        <v>267</v>
      </c>
      <c r="E80" s="64" t="s">
        <v>37</v>
      </c>
      <c r="F80" s="105">
        <v>114</v>
      </c>
      <c r="G80" s="105" t="s">
        <v>179</v>
      </c>
      <c r="H80" s="63" t="s">
        <v>285</v>
      </c>
      <c r="I80" s="110" t="s">
        <v>211</v>
      </c>
      <c r="J80" s="66" t="s">
        <v>286</v>
      </c>
      <c r="K80" s="66" t="s">
        <v>287</v>
      </c>
      <c r="L80" s="64" t="s">
        <v>288</v>
      </c>
      <c r="M80" s="64">
        <v>10</v>
      </c>
      <c r="N80" s="67">
        <v>42979</v>
      </c>
      <c r="O80" s="67">
        <v>43039</v>
      </c>
      <c r="P80" s="68">
        <f t="shared" si="5"/>
        <v>8.6</v>
      </c>
      <c r="Q80" s="69"/>
      <c r="R80" s="70">
        <f t="shared" si="6"/>
        <v>0</v>
      </c>
      <c r="S80" s="68">
        <f t="shared" si="7"/>
        <v>0</v>
      </c>
      <c r="T80" s="68">
        <f t="shared" si="8"/>
        <v>0</v>
      </c>
      <c r="U80" s="68">
        <f t="shared" si="9"/>
        <v>0</v>
      </c>
      <c r="V80" s="71"/>
      <c r="W80" s="58"/>
      <c r="X80" s="107"/>
      <c r="Y80" s="107"/>
      <c r="Z80" s="107"/>
      <c r="AA80" s="107"/>
      <c r="AB80" s="107"/>
      <c r="AC80" s="107"/>
      <c r="AD80" s="107"/>
      <c r="AE80" s="107"/>
      <c r="AF80" s="107"/>
      <c r="AG80" s="107"/>
      <c r="AH80" s="107"/>
    </row>
    <row r="81" spans="1:34" s="108" customFormat="1" ht="123.75" customHeight="1" x14ac:dyDescent="0.25">
      <c r="A81" s="104"/>
      <c r="B81" s="63" t="s">
        <v>284</v>
      </c>
      <c r="C81" s="63" t="s">
        <v>266</v>
      </c>
      <c r="D81" s="64" t="s">
        <v>267</v>
      </c>
      <c r="E81" s="64" t="s">
        <v>37</v>
      </c>
      <c r="F81" s="105">
        <v>114</v>
      </c>
      <c r="G81" s="105" t="s">
        <v>179</v>
      </c>
      <c r="H81" s="63" t="s">
        <v>285</v>
      </c>
      <c r="I81" s="110" t="s">
        <v>211</v>
      </c>
      <c r="J81" s="66" t="s">
        <v>286</v>
      </c>
      <c r="K81" s="66" t="s">
        <v>289</v>
      </c>
      <c r="L81" s="64" t="s">
        <v>290</v>
      </c>
      <c r="M81" s="64">
        <v>11</v>
      </c>
      <c r="N81" s="111">
        <v>43009</v>
      </c>
      <c r="O81" s="111">
        <v>43343</v>
      </c>
      <c r="P81" s="68">
        <f t="shared" si="5"/>
        <v>47.7</v>
      </c>
      <c r="Q81" s="69"/>
      <c r="R81" s="70">
        <f t="shared" si="6"/>
        <v>0</v>
      </c>
      <c r="S81" s="68">
        <f t="shared" si="7"/>
        <v>0</v>
      </c>
      <c r="T81" s="68">
        <f t="shared" si="8"/>
        <v>0</v>
      </c>
      <c r="U81" s="68">
        <f t="shared" si="9"/>
        <v>0</v>
      </c>
      <c r="V81" s="71"/>
      <c r="W81" s="58"/>
      <c r="X81" s="107"/>
      <c r="Y81" s="107"/>
      <c r="Z81" s="107"/>
      <c r="AA81" s="107"/>
      <c r="AB81" s="107"/>
      <c r="AC81" s="107"/>
      <c r="AD81" s="107"/>
      <c r="AE81" s="107"/>
      <c r="AF81" s="107"/>
      <c r="AG81" s="107"/>
      <c r="AH81" s="107"/>
    </row>
    <row r="82" spans="1:34" s="108" customFormat="1" ht="123.75" customHeight="1" x14ac:dyDescent="0.25">
      <c r="A82" s="82"/>
      <c r="B82" s="63" t="s">
        <v>284</v>
      </c>
      <c r="C82" s="63" t="s">
        <v>266</v>
      </c>
      <c r="D82" s="64" t="s">
        <v>267</v>
      </c>
      <c r="E82" s="64" t="s">
        <v>37</v>
      </c>
      <c r="F82" s="105">
        <v>114</v>
      </c>
      <c r="G82" s="105" t="s">
        <v>179</v>
      </c>
      <c r="H82" s="63" t="s">
        <v>285</v>
      </c>
      <c r="I82" s="110" t="s">
        <v>211</v>
      </c>
      <c r="J82" s="66" t="s">
        <v>286</v>
      </c>
      <c r="K82" s="66" t="s">
        <v>291</v>
      </c>
      <c r="L82" s="64" t="s">
        <v>218</v>
      </c>
      <c r="M82" s="64">
        <v>1</v>
      </c>
      <c r="N82" s="111">
        <v>42948</v>
      </c>
      <c r="O82" s="111">
        <v>43007</v>
      </c>
      <c r="P82" s="68">
        <f t="shared" si="5"/>
        <v>8.4</v>
      </c>
      <c r="Q82" s="69"/>
      <c r="R82" s="70">
        <f t="shared" si="6"/>
        <v>0</v>
      </c>
      <c r="S82" s="68">
        <f t="shared" si="7"/>
        <v>0</v>
      </c>
      <c r="T82" s="68">
        <f t="shared" si="8"/>
        <v>0</v>
      </c>
      <c r="U82" s="68">
        <f t="shared" si="9"/>
        <v>0</v>
      </c>
      <c r="V82" s="71"/>
      <c r="W82" s="58"/>
      <c r="X82" s="107"/>
      <c r="Y82" s="107"/>
      <c r="Z82" s="107"/>
      <c r="AA82" s="107"/>
      <c r="AB82" s="107"/>
      <c r="AC82" s="107"/>
      <c r="AD82" s="107"/>
      <c r="AE82" s="107"/>
      <c r="AF82" s="107"/>
      <c r="AG82" s="107"/>
      <c r="AH82" s="107"/>
    </row>
    <row r="83" spans="1:34" s="108" customFormat="1" ht="192.75" customHeight="1" x14ac:dyDescent="0.25">
      <c r="A83" s="104"/>
      <c r="B83" s="63" t="s">
        <v>292</v>
      </c>
      <c r="C83" s="63" t="s">
        <v>266</v>
      </c>
      <c r="D83" s="64" t="s">
        <v>267</v>
      </c>
      <c r="E83" s="64" t="s">
        <v>37</v>
      </c>
      <c r="F83" s="105">
        <v>115</v>
      </c>
      <c r="G83" s="105" t="s">
        <v>198</v>
      </c>
      <c r="H83" s="63" t="s">
        <v>293</v>
      </c>
      <c r="I83" s="63" t="s">
        <v>294</v>
      </c>
      <c r="J83" s="66" t="s">
        <v>295</v>
      </c>
      <c r="K83" s="66" t="s">
        <v>296</v>
      </c>
      <c r="L83" s="64" t="s">
        <v>297</v>
      </c>
      <c r="M83" s="64">
        <v>5</v>
      </c>
      <c r="N83" s="111">
        <v>42988</v>
      </c>
      <c r="O83" s="111">
        <v>43130</v>
      </c>
      <c r="P83" s="68">
        <f t="shared" si="5"/>
        <v>20.3</v>
      </c>
      <c r="Q83" s="69"/>
      <c r="R83" s="70">
        <f t="shared" si="6"/>
        <v>0</v>
      </c>
      <c r="S83" s="68">
        <f t="shared" si="7"/>
        <v>0</v>
      </c>
      <c r="T83" s="68">
        <f t="shared" si="8"/>
        <v>0</v>
      </c>
      <c r="U83" s="68">
        <f t="shared" si="9"/>
        <v>0</v>
      </c>
      <c r="V83" s="71"/>
      <c r="W83" s="58"/>
      <c r="X83" s="107"/>
      <c r="Y83" s="107"/>
      <c r="Z83" s="107"/>
      <c r="AA83" s="107"/>
      <c r="AB83" s="107"/>
      <c r="AC83" s="107"/>
      <c r="AD83" s="107"/>
      <c r="AE83" s="107"/>
      <c r="AF83" s="107"/>
      <c r="AG83" s="107"/>
      <c r="AH83" s="107"/>
    </row>
    <row r="84" spans="1:34" s="108" customFormat="1" ht="160.19999999999999" customHeight="1" x14ac:dyDescent="0.25">
      <c r="A84" s="104"/>
      <c r="B84" s="63" t="s">
        <v>292</v>
      </c>
      <c r="C84" s="63" t="s">
        <v>266</v>
      </c>
      <c r="D84" s="64" t="s">
        <v>267</v>
      </c>
      <c r="E84" s="64" t="s">
        <v>37</v>
      </c>
      <c r="F84" s="105">
        <v>115</v>
      </c>
      <c r="G84" s="105" t="s">
        <v>198</v>
      </c>
      <c r="H84" s="63" t="s">
        <v>293</v>
      </c>
      <c r="I84" s="63" t="s">
        <v>294</v>
      </c>
      <c r="J84" s="66" t="s">
        <v>298</v>
      </c>
      <c r="K84" s="63" t="s">
        <v>299</v>
      </c>
      <c r="L84" s="65" t="s">
        <v>297</v>
      </c>
      <c r="M84" s="112">
        <v>5</v>
      </c>
      <c r="N84" s="111">
        <v>42988</v>
      </c>
      <c r="O84" s="111">
        <v>43130</v>
      </c>
      <c r="P84" s="68">
        <f t="shared" si="5"/>
        <v>20.3</v>
      </c>
      <c r="Q84" s="69"/>
      <c r="R84" s="70">
        <f t="shared" si="6"/>
        <v>0</v>
      </c>
      <c r="S84" s="68">
        <f t="shared" si="7"/>
        <v>0</v>
      </c>
      <c r="T84" s="68">
        <f t="shared" si="8"/>
        <v>0</v>
      </c>
      <c r="U84" s="68">
        <f t="shared" si="9"/>
        <v>0</v>
      </c>
      <c r="V84" s="71"/>
      <c r="W84" s="58"/>
      <c r="X84" s="107"/>
      <c r="Y84" s="107"/>
      <c r="Z84" s="107"/>
      <c r="AA84" s="107"/>
      <c r="AB84" s="107"/>
      <c r="AC84" s="107"/>
      <c r="AD84" s="107"/>
      <c r="AE84" s="107"/>
      <c r="AF84" s="107"/>
      <c r="AG84" s="107"/>
      <c r="AH84" s="107"/>
    </row>
    <row r="85" spans="1:34" s="113" customFormat="1" ht="277.2" customHeight="1" x14ac:dyDescent="0.2">
      <c r="A85" s="82"/>
      <c r="B85" s="63" t="s">
        <v>300</v>
      </c>
      <c r="C85" s="63" t="s">
        <v>35</v>
      </c>
      <c r="D85" s="64" t="s">
        <v>301</v>
      </c>
      <c r="E85" s="64" t="s">
        <v>37</v>
      </c>
      <c r="F85" s="65">
        <v>26</v>
      </c>
      <c r="G85" s="65" t="s">
        <v>302</v>
      </c>
      <c r="H85" s="83" t="s">
        <v>303</v>
      </c>
      <c r="I85" s="63" t="s">
        <v>304</v>
      </c>
      <c r="J85" s="66" t="s">
        <v>305</v>
      </c>
      <c r="K85" s="66" t="s">
        <v>306</v>
      </c>
      <c r="L85" s="64" t="s">
        <v>307</v>
      </c>
      <c r="M85" s="64">
        <v>1</v>
      </c>
      <c r="N85" s="67">
        <v>43009</v>
      </c>
      <c r="O85" s="67">
        <v>43342</v>
      </c>
      <c r="P85" s="68">
        <f t="shared" si="5"/>
        <v>47.6</v>
      </c>
      <c r="Q85" s="69"/>
      <c r="R85" s="70">
        <f t="shared" si="6"/>
        <v>0</v>
      </c>
      <c r="S85" s="68">
        <f t="shared" si="7"/>
        <v>0</v>
      </c>
      <c r="T85" s="68">
        <f t="shared" si="8"/>
        <v>0</v>
      </c>
      <c r="U85" s="68">
        <f t="shared" si="9"/>
        <v>0</v>
      </c>
      <c r="V85" s="71"/>
      <c r="W85" s="106"/>
      <c r="X85" s="107"/>
      <c r="Y85" s="107"/>
      <c r="Z85" s="107"/>
      <c r="AA85" s="107"/>
      <c r="AB85" s="107"/>
      <c r="AC85" s="107"/>
      <c r="AD85" s="107"/>
      <c r="AE85" s="107"/>
      <c r="AF85" s="107"/>
      <c r="AG85" s="107"/>
      <c r="AH85" s="107"/>
    </row>
    <row r="86" spans="1:34" s="113" customFormat="1" ht="277.2" customHeight="1" x14ac:dyDescent="0.2">
      <c r="A86" s="82"/>
      <c r="B86" s="63" t="s">
        <v>300</v>
      </c>
      <c r="C86" s="63" t="s">
        <v>35</v>
      </c>
      <c r="D86" s="64" t="s">
        <v>301</v>
      </c>
      <c r="E86" s="64" t="s">
        <v>37</v>
      </c>
      <c r="F86" s="65">
        <v>26</v>
      </c>
      <c r="G86" s="65" t="s">
        <v>302</v>
      </c>
      <c r="H86" s="83" t="s">
        <v>303</v>
      </c>
      <c r="I86" s="63" t="s">
        <v>304</v>
      </c>
      <c r="J86" s="66" t="s">
        <v>305</v>
      </c>
      <c r="K86" s="66" t="s">
        <v>308</v>
      </c>
      <c r="L86" s="64" t="s">
        <v>309</v>
      </c>
      <c r="M86" s="64">
        <v>1</v>
      </c>
      <c r="N86" s="67">
        <v>43009</v>
      </c>
      <c r="O86" s="67">
        <v>43100</v>
      </c>
      <c r="P86" s="68">
        <f t="shared" si="5"/>
        <v>13</v>
      </c>
      <c r="Q86" s="69"/>
      <c r="R86" s="70">
        <f t="shared" si="6"/>
        <v>0</v>
      </c>
      <c r="S86" s="68">
        <f t="shared" si="7"/>
        <v>0</v>
      </c>
      <c r="T86" s="68">
        <f t="shared" si="8"/>
        <v>0</v>
      </c>
      <c r="U86" s="68">
        <f t="shared" si="9"/>
        <v>0</v>
      </c>
      <c r="V86" s="71"/>
      <c r="W86" s="106"/>
      <c r="X86" s="107"/>
      <c r="Y86" s="107"/>
      <c r="Z86" s="107"/>
      <c r="AA86" s="107"/>
      <c r="AB86" s="107"/>
      <c r="AC86" s="107"/>
      <c r="AD86" s="107"/>
      <c r="AE86" s="107"/>
      <c r="AF86" s="107"/>
      <c r="AG86" s="107"/>
      <c r="AH86" s="107"/>
    </row>
    <row r="87" spans="1:34" s="113" customFormat="1" ht="277.2" customHeight="1" x14ac:dyDescent="0.2">
      <c r="A87" s="82"/>
      <c r="B87" s="63" t="s">
        <v>300</v>
      </c>
      <c r="C87" s="63" t="s">
        <v>35</v>
      </c>
      <c r="D87" s="64" t="s">
        <v>301</v>
      </c>
      <c r="E87" s="64" t="s">
        <v>37</v>
      </c>
      <c r="F87" s="65">
        <v>26</v>
      </c>
      <c r="G87" s="65" t="s">
        <v>302</v>
      </c>
      <c r="H87" s="83" t="s">
        <v>303</v>
      </c>
      <c r="I87" s="63" t="s">
        <v>304</v>
      </c>
      <c r="J87" s="66" t="s">
        <v>305</v>
      </c>
      <c r="K87" s="66" t="s">
        <v>310</v>
      </c>
      <c r="L87" s="64" t="s">
        <v>311</v>
      </c>
      <c r="M87" s="64">
        <v>1</v>
      </c>
      <c r="N87" s="67">
        <v>43009</v>
      </c>
      <c r="O87" s="67">
        <v>43069</v>
      </c>
      <c r="P87" s="68">
        <f t="shared" si="5"/>
        <v>8.6</v>
      </c>
      <c r="Q87" s="69"/>
      <c r="R87" s="70">
        <f t="shared" si="6"/>
        <v>0</v>
      </c>
      <c r="S87" s="68">
        <f t="shared" si="7"/>
        <v>0</v>
      </c>
      <c r="T87" s="68">
        <f t="shared" si="8"/>
        <v>0</v>
      </c>
      <c r="U87" s="68">
        <f t="shared" si="9"/>
        <v>0</v>
      </c>
      <c r="V87" s="71"/>
      <c r="W87" s="106"/>
      <c r="X87" s="107"/>
      <c r="Y87" s="107"/>
      <c r="Z87" s="107"/>
      <c r="AA87" s="107"/>
      <c r="AB87" s="107"/>
      <c r="AC87" s="107"/>
      <c r="AD87" s="107"/>
      <c r="AE87" s="107"/>
      <c r="AF87" s="107"/>
      <c r="AG87" s="107"/>
      <c r="AH87" s="107"/>
    </row>
    <row r="88" spans="1:34" s="113" customFormat="1" ht="277.2" customHeight="1" x14ac:dyDescent="0.2">
      <c r="A88" s="82"/>
      <c r="B88" s="63" t="s">
        <v>300</v>
      </c>
      <c r="C88" s="63" t="s">
        <v>35</v>
      </c>
      <c r="D88" s="64" t="s">
        <v>301</v>
      </c>
      <c r="E88" s="64" t="s">
        <v>37</v>
      </c>
      <c r="F88" s="65">
        <v>26</v>
      </c>
      <c r="G88" s="65" t="s">
        <v>302</v>
      </c>
      <c r="H88" s="83" t="s">
        <v>303</v>
      </c>
      <c r="I88" s="63" t="s">
        <v>304</v>
      </c>
      <c r="J88" s="66" t="s">
        <v>305</v>
      </c>
      <c r="K88" s="66" t="s">
        <v>312</v>
      </c>
      <c r="L88" s="64" t="s">
        <v>313</v>
      </c>
      <c r="M88" s="64">
        <v>1</v>
      </c>
      <c r="N88" s="67">
        <v>43009</v>
      </c>
      <c r="O88" s="67">
        <v>43100</v>
      </c>
      <c r="P88" s="68">
        <f t="shared" si="5"/>
        <v>13</v>
      </c>
      <c r="Q88" s="69"/>
      <c r="R88" s="70">
        <f t="shared" si="6"/>
        <v>0</v>
      </c>
      <c r="S88" s="68">
        <f t="shared" si="7"/>
        <v>0</v>
      </c>
      <c r="T88" s="68">
        <f t="shared" si="8"/>
        <v>0</v>
      </c>
      <c r="U88" s="68">
        <f t="shared" si="9"/>
        <v>0</v>
      </c>
      <c r="V88" s="71"/>
      <c r="W88" s="106"/>
      <c r="X88" s="107"/>
      <c r="Y88" s="107"/>
      <c r="Z88" s="107"/>
      <c r="AA88" s="107"/>
      <c r="AB88" s="107"/>
      <c r="AC88" s="107"/>
      <c r="AD88" s="107"/>
      <c r="AE88" s="107"/>
      <c r="AF88" s="107"/>
      <c r="AG88" s="107"/>
      <c r="AH88" s="107"/>
    </row>
    <row r="89" spans="1:34" s="113" customFormat="1" ht="277.2" customHeight="1" x14ac:dyDescent="0.2">
      <c r="A89" s="82"/>
      <c r="B89" s="63" t="s">
        <v>300</v>
      </c>
      <c r="C89" s="63" t="s">
        <v>35</v>
      </c>
      <c r="D89" s="64" t="s">
        <v>301</v>
      </c>
      <c r="E89" s="64" t="s">
        <v>37</v>
      </c>
      <c r="F89" s="65">
        <v>26</v>
      </c>
      <c r="G89" s="65" t="s">
        <v>302</v>
      </c>
      <c r="H89" s="83" t="s">
        <v>303</v>
      </c>
      <c r="I89" s="63" t="s">
        <v>304</v>
      </c>
      <c r="J89" s="66" t="s">
        <v>305</v>
      </c>
      <c r="K89" s="66" t="s">
        <v>314</v>
      </c>
      <c r="L89" s="64" t="s">
        <v>315</v>
      </c>
      <c r="M89" s="64">
        <v>2</v>
      </c>
      <c r="N89" s="67">
        <v>43009</v>
      </c>
      <c r="O89" s="67">
        <v>43100</v>
      </c>
      <c r="P89" s="68">
        <f t="shared" si="5"/>
        <v>13</v>
      </c>
      <c r="Q89" s="69"/>
      <c r="R89" s="70">
        <f t="shared" si="6"/>
        <v>0</v>
      </c>
      <c r="S89" s="68">
        <f t="shared" si="7"/>
        <v>0</v>
      </c>
      <c r="T89" s="68">
        <f t="shared" si="8"/>
        <v>0</v>
      </c>
      <c r="U89" s="68">
        <f t="shared" si="9"/>
        <v>0</v>
      </c>
      <c r="V89" s="71"/>
      <c r="W89" s="106"/>
      <c r="X89" s="107"/>
      <c r="Y89" s="107"/>
      <c r="Z89" s="107"/>
      <c r="AA89" s="107"/>
      <c r="AB89" s="107"/>
      <c r="AC89" s="107"/>
      <c r="AD89" s="107"/>
      <c r="AE89" s="107"/>
      <c r="AF89" s="107"/>
      <c r="AG89" s="107"/>
      <c r="AH89" s="107"/>
    </row>
    <row r="90" spans="1:34" s="113" customFormat="1" ht="277.2" customHeight="1" x14ac:dyDescent="0.2">
      <c r="A90" s="82"/>
      <c r="B90" s="63" t="s">
        <v>300</v>
      </c>
      <c r="C90" s="63" t="s">
        <v>35</v>
      </c>
      <c r="D90" s="64" t="s">
        <v>301</v>
      </c>
      <c r="E90" s="64" t="s">
        <v>37</v>
      </c>
      <c r="F90" s="65">
        <v>26</v>
      </c>
      <c r="G90" s="65" t="s">
        <v>302</v>
      </c>
      <c r="H90" s="83" t="s">
        <v>303</v>
      </c>
      <c r="I90" s="63" t="s">
        <v>304</v>
      </c>
      <c r="J90" s="66" t="s">
        <v>305</v>
      </c>
      <c r="K90" s="66" t="s">
        <v>316</v>
      </c>
      <c r="L90" s="64" t="s">
        <v>317</v>
      </c>
      <c r="M90" s="64">
        <v>171</v>
      </c>
      <c r="N90" s="67">
        <v>43040</v>
      </c>
      <c r="O90" s="67">
        <v>43342</v>
      </c>
      <c r="P90" s="68">
        <f t="shared" si="5"/>
        <v>43.1</v>
      </c>
      <c r="Q90" s="69"/>
      <c r="R90" s="70">
        <f t="shared" si="6"/>
        <v>0</v>
      </c>
      <c r="S90" s="68">
        <f t="shared" si="7"/>
        <v>0</v>
      </c>
      <c r="T90" s="68">
        <f t="shared" si="8"/>
        <v>0</v>
      </c>
      <c r="U90" s="68">
        <f t="shared" si="9"/>
        <v>0</v>
      </c>
      <c r="V90" s="71"/>
      <c r="W90" s="106"/>
      <c r="X90" s="107"/>
      <c r="Y90" s="107"/>
      <c r="Z90" s="107"/>
      <c r="AA90" s="107"/>
      <c r="AB90" s="107"/>
      <c r="AC90" s="107"/>
      <c r="AD90" s="107"/>
      <c r="AE90" s="107"/>
      <c r="AF90" s="107"/>
      <c r="AG90" s="107"/>
      <c r="AH90" s="107"/>
    </row>
    <row r="91" spans="1:34" s="113" customFormat="1" ht="289.2" customHeight="1" x14ac:dyDescent="0.2">
      <c r="A91" s="82"/>
      <c r="B91" s="63" t="s">
        <v>318</v>
      </c>
      <c r="C91" s="63" t="s">
        <v>35</v>
      </c>
      <c r="D91" s="64" t="s">
        <v>301</v>
      </c>
      <c r="E91" s="64" t="s">
        <v>37</v>
      </c>
      <c r="F91" s="65">
        <v>28</v>
      </c>
      <c r="G91" s="65" t="s">
        <v>56</v>
      </c>
      <c r="H91" s="83" t="s">
        <v>319</v>
      </c>
      <c r="I91" s="63" t="s">
        <v>320</v>
      </c>
      <c r="J91" s="66" t="s">
        <v>321</v>
      </c>
      <c r="K91" s="66" t="s">
        <v>322</v>
      </c>
      <c r="L91" s="64" t="s">
        <v>323</v>
      </c>
      <c r="M91" s="64">
        <v>3</v>
      </c>
      <c r="N91" s="67">
        <v>43009</v>
      </c>
      <c r="O91" s="67">
        <v>43342</v>
      </c>
      <c r="P91" s="68">
        <f t="shared" si="5"/>
        <v>47.6</v>
      </c>
      <c r="Q91" s="69"/>
      <c r="R91" s="70">
        <f t="shared" si="6"/>
        <v>0</v>
      </c>
      <c r="S91" s="68">
        <f t="shared" si="7"/>
        <v>0</v>
      </c>
      <c r="T91" s="68">
        <f t="shared" si="8"/>
        <v>0</v>
      </c>
      <c r="U91" s="68">
        <f t="shared" si="9"/>
        <v>0</v>
      </c>
      <c r="V91" s="71"/>
      <c r="W91" s="58"/>
      <c r="X91" s="107"/>
      <c r="Y91" s="107"/>
      <c r="Z91" s="107"/>
      <c r="AA91" s="107"/>
      <c r="AB91" s="107"/>
      <c r="AC91" s="107"/>
      <c r="AD91" s="107"/>
      <c r="AE91" s="107"/>
      <c r="AF91" s="107"/>
      <c r="AG91" s="107"/>
      <c r="AH91" s="107"/>
    </row>
    <row r="92" spans="1:34" s="113" customFormat="1" ht="289.2" customHeight="1" x14ac:dyDescent="0.2">
      <c r="A92" s="82"/>
      <c r="B92" s="63" t="s">
        <v>318</v>
      </c>
      <c r="C92" s="63" t="s">
        <v>35</v>
      </c>
      <c r="D92" s="64" t="s">
        <v>301</v>
      </c>
      <c r="E92" s="64" t="s">
        <v>37</v>
      </c>
      <c r="F92" s="65">
        <v>28</v>
      </c>
      <c r="G92" s="65" t="s">
        <v>56</v>
      </c>
      <c r="H92" s="83" t="s">
        <v>319</v>
      </c>
      <c r="I92" s="63" t="s">
        <v>320</v>
      </c>
      <c r="J92" s="66" t="s">
        <v>321</v>
      </c>
      <c r="K92" s="66" t="s">
        <v>324</v>
      </c>
      <c r="L92" s="64" t="s">
        <v>325</v>
      </c>
      <c r="M92" s="64">
        <v>3</v>
      </c>
      <c r="N92" s="67">
        <v>43009</v>
      </c>
      <c r="O92" s="67">
        <v>43342</v>
      </c>
      <c r="P92" s="68">
        <f t="shared" si="5"/>
        <v>47.6</v>
      </c>
      <c r="Q92" s="69"/>
      <c r="R92" s="70">
        <f t="shared" si="6"/>
        <v>0</v>
      </c>
      <c r="S92" s="68">
        <f t="shared" si="7"/>
        <v>0</v>
      </c>
      <c r="T92" s="68">
        <f t="shared" si="8"/>
        <v>0</v>
      </c>
      <c r="U92" s="68">
        <f t="shared" si="9"/>
        <v>0</v>
      </c>
      <c r="V92" s="71"/>
      <c r="W92" s="58"/>
      <c r="X92" s="107"/>
      <c r="Y92" s="107"/>
      <c r="Z92" s="107"/>
      <c r="AA92" s="107"/>
      <c r="AB92" s="107"/>
      <c r="AC92" s="107"/>
      <c r="AD92" s="107"/>
      <c r="AE92" s="107"/>
      <c r="AF92" s="107"/>
      <c r="AG92" s="107"/>
      <c r="AH92" s="107"/>
    </row>
    <row r="93" spans="1:34" s="113" customFormat="1" ht="289.2" customHeight="1" x14ac:dyDescent="0.2">
      <c r="A93" s="82"/>
      <c r="B93" s="63" t="s">
        <v>318</v>
      </c>
      <c r="C93" s="63" t="s">
        <v>35</v>
      </c>
      <c r="D93" s="64" t="s">
        <v>301</v>
      </c>
      <c r="E93" s="64" t="s">
        <v>37</v>
      </c>
      <c r="F93" s="65">
        <v>28</v>
      </c>
      <c r="G93" s="65" t="s">
        <v>56</v>
      </c>
      <c r="H93" s="83" t="s">
        <v>319</v>
      </c>
      <c r="I93" s="63" t="s">
        <v>320</v>
      </c>
      <c r="J93" s="66" t="s">
        <v>321</v>
      </c>
      <c r="K93" s="66" t="s">
        <v>326</v>
      </c>
      <c r="L93" s="64" t="s">
        <v>327</v>
      </c>
      <c r="M93" s="114">
        <v>1</v>
      </c>
      <c r="N93" s="67">
        <v>43009</v>
      </c>
      <c r="O93" s="67">
        <v>43342</v>
      </c>
      <c r="P93" s="68">
        <f t="shared" si="5"/>
        <v>47.6</v>
      </c>
      <c r="Q93" s="69"/>
      <c r="R93" s="70">
        <f t="shared" si="6"/>
        <v>0</v>
      </c>
      <c r="S93" s="68">
        <f t="shared" si="7"/>
        <v>0</v>
      </c>
      <c r="T93" s="68">
        <f t="shared" si="8"/>
        <v>0</v>
      </c>
      <c r="U93" s="68">
        <f t="shared" si="9"/>
        <v>0</v>
      </c>
      <c r="V93" s="71"/>
      <c r="W93" s="58"/>
      <c r="X93" s="107"/>
      <c r="Y93" s="107"/>
      <c r="Z93" s="107"/>
      <c r="AA93" s="107"/>
      <c r="AB93" s="107"/>
      <c r="AC93" s="107"/>
      <c r="AD93" s="107"/>
      <c r="AE93" s="107"/>
      <c r="AF93" s="107"/>
      <c r="AG93" s="107"/>
      <c r="AH93" s="107"/>
    </row>
    <row r="94" spans="1:34" s="113" customFormat="1" ht="139.19999999999999" customHeight="1" x14ac:dyDescent="0.2">
      <c r="A94" s="82"/>
      <c r="B94" s="63" t="s">
        <v>328</v>
      </c>
      <c r="C94" s="63" t="s">
        <v>35</v>
      </c>
      <c r="D94" s="64" t="s">
        <v>301</v>
      </c>
      <c r="E94" s="64" t="s">
        <v>37</v>
      </c>
      <c r="F94" s="65">
        <v>29</v>
      </c>
      <c r="G94" s="65" t="s">
        <v>329</v>
      </c>
      <c r="H94" s="83" t="s">
        <v>330</v>
      </c>
      <c r="I94" s="63" t="s">
        <v>331</v>
      </c>
      <c r="J94" s="66" t="s">
        <v>321</v>
      </c>
      <c r="K94" s="66" t="s">
        <v>322</v>
      </c>
      <c r="L94" s="64" t="s">
        <v>323</v>
      </c>
      <c r="M94" s="64">
        <v>3</v>
      </c>
      <c r="N94" s="67">
        <v>43009</v>
      </c>
      <c r="O94" s="67">
        <v>43342</v>
      </c>
      <c r="P94" s="68">
        <f t="shared" si="5"/>
        <v>47.6</v>
      </c>
      <c r="Q94" s="69"/>
      <c r="R94" s="70">
        <f t="shared" si="6"/>
        <v>0</v>
      </c>
      <c r="S94" s="68">
        <f t="shared" si="7"/>
        <v>0</v>
      </c>
      <c r="T94" s="68">
        <f t="shared" si="8"/>
        <v>0</v>
      </c>
      <c r="U94" s="68">
        <f t="shared" si="9"/>
        <v>0</v>
      </c>
      <c r="V94" s="71"/>
      <c r="W94" s="58"/>
      <c r="X94" s="107"/>
      <c r="Y94" s="107"/>
      <c r="Z94" s="107"/>
      <c r="AA94" s="107"/>
      <c r="AB94" s="107"/>
      <c r="AC94" s="107"/>
      <c r="AD94" s="107"/>
      <c r="AE94" s="107"/>
      <c r="AF94" s="107"/>
      <c r="AG94" s="107"/>
      <c r="AH94" s="107"/>
    </row>
    <row r="95" spans="1:34" s="113" customFormat="1" ht="139.19999999999999" customHeight="1" x14ac:dyDescent="0.2">
      <c r="A95" s="82"/>
      <c r="B95" s="63" t="s">
        <v>328</v>
      </c>
      <c r="C95" s="63" t="s">
        <v>35</v>
      </c>
      <c r="D95" s="64" t="s">
        <v>301</v>
      </c>
      <c r="E95" s="64" t="s">
        <v>37</v>
      </c>
      <c r="F95" s="65">
        <v>29</v>
      </c>
      <c r="G95" s="65" t="s">
        <v>329</v>
      </c>
      <c r="H95" s="83" t="s">
        <v>330</v>
      </c>
      <c r="I95" s="63" t="s">
        <v>331</v>
      </c>
      <c r="J95" s="66" t="s">
        <v>321</v>
      </c>
      <c r="K95" s="66" t="s">
        <v>324</v>
      </c>
      <c r="L95" s="64" t="s">
        <v>325</v>
      </c>
      <c r="M95" s="64">
        <v>3</v>
      </c>
      <c r="N95" s="67">
        <v>43009</v>
      </c>
      <c r="O95" s="67">
        <v>43342</v>
      </c>
      <c r="P95" s="68">
        <f t="shared" si="5"/>
        <v>47.6</v>
      </c>
      <c r="Q95" s="69"/>
      <c r="R95" s="70">
        <f t="shared" si="6"/>
        <v>0</v>
      </c>
      <c r="S95" s="68">
        <f t="shared" si="7"/>
        <v>0</v>
      </c>
      <c r="T95" s="68">
        <f t="shared" si="8"/>
        <v>0</v>
      </c>
      <c r="U95" s="68">
        <f t="shared" si="9"/>
        <v>0</v>
      </c>
      <c r="V95" s="71"/>
      <c r="W95" s="58"/>
      <c r="X95" s="107"/>
      <c r="Y95" s="107"/>
      <c r="Z95" s="107"/>
      <c r="AA95" s="107"/>
      <c r="AB95" s="107"/>
      <c r="AC95" s="107"/>
      <c r="AD95" s="107"/>
      <c r="AE95" s="107"/>
      <c r="AF95" s="107"/>
      <c r="AG95" s="107"/>
      <c r="AH95" s="107"/>
    </row>
    <row r="96" spans="1:34" s="113" customFormat="1" ht="139.19999999999999" customHeight="1" x14ac:dyDescent="0.2">
      <c r="A96" s="82"/>
      <c r="B96" s="63" t="s">
        <v>328</v>
      </c>
      <c r="C96" s="63" t="s">
        <v>35</v>
      </c>
      <c r="D96" s="64" t="s">
        <v>301</v>
      </c>
      <c r="E96" s="64" t="s">
        <v>37</v>
      </c>
      <c r="F96" s="65">
        <v>29</v>
      </c>
      <c r="G96" s="65" t="s">
        <v>329</v>
      </c>
      <c r="H96" s="83" t="s">
        <v>330</v>
      </c>
      <c r="I96" s="63" t="s">
        <v>331</v>
      </c>
      <c r="J96" s="66" t="s">
        <v>321</v>
      </c>
      <c r="K96" s="66" t="s">
        <v>326</v>
      </c>
      <c r="L96" s="64" t="s">
        <v>327</v>
      </c>
      <c r="M96" s="114">
        <v>1</v>
      </c>
      <c r="N96" s="67">
        <v>43009</v>
      </c>
      <c r="O96" s="67">
        <v>43342</v>
      </c>
      <c r="P96" s="68">
        <f t="shared" si="5"/>
        <v>47.6</v>
      </c>
      <c r="Q96" s="69"/>
      <c r="R96" s="70">
        <f t="shared" si="6"/>
        <v>0</v>
      </c>
      <c r="S96" s="68">
        <f t="shared" si="7"/>
        <v>0</v>
      </c>
      <c r="T96" s="68">
        <f t="shared" si="8"/>
        <v>0</v>
      </c>
      <c r="U96" s="68">
        <f t="shared" si="9"/>
        <v>0</v>
      </c>
      <c r="V96" s="71"/>
      <c r="W96" s="58"/>
      <c r="X96" s="107"/>
      <c r="Y96" s="107"/>
      <c r="Z96" s="107"/>
      <c r="AA96" s="107"/>
      <c r="AB96" s="107"/>
      <c r="AC96" s="107"/>
      <c r="AD96" s="107"/>
      <c r="AE96" s="107"/>
      <c r="AF96" s="107"/>
      <c r="AG96" s="107"/>
      <c r="AH96" s="107"/>
    </row>
    <row r="97" spans="1:35" s="113" customFormat="1" ht="138.6" customHeight="1" x14ac:dyDescent="0.2">
      <c r="A97" s="82"/>
      <c r="B97" s="63" t="s">
        <v>332</v>
      </c>
      <c r="C97" s="63" t="s">
        <v>35</v>
      </c>
      <c r="D97" s="64" t="s">
        <v>301</v>
      </c>
      <c r="E97" s="64" t="s">
        <v>37</v>
      </c>
      <c r="F97" s="65">
        <v>30</v>
      </c>
      <c r="G97" s="65" t="s">
        <v>333</v>
      </c>
      <c r="H97" s="83" t="s">
        <v>334</v>
      </c>
      <c r="I97" s="63"/>
      <c r="J97" s="66" t="s">
        <v>321</v>
      </c>
      <c r="K97" s="66" t="s">
        <v>322</v>
      </c>
      <c r="L97" s="64" t="s">
        <v>323</v>
      </c>
      <c r="M97" s="64">
        <v>3</v>
      </c>
      <c r="N97" s="67">
        <v>43009</v>
      </c>
      <c r="O97" s="67">
        <v>43342</v>
      </c>
      <c r="P97" s="68">
        <f t="shared" si="5"/>
        <v>47.6</v>
      </c>
      <c r="Q97" s="69"/>
      <c r="R97" s="70">
        <f t="shared" si="6"/>
        <v>0</v>
      </c>
      <c r="S97" s="68">
        <f t="shared" si="7"/>
        <v>0</v>
      </c>
      <c r="T97" s="68">
        <f t="shared" si="8"/>
        <v>0</v>
      </c>
      <c r="U97" s="68">
        <f t="shared" si="9"/>
        <v>0</v>
      </c>
      <c r="V97" s="71"/>
      <c r="W97" s="58"/>
      <c r="X97" s="107"/>
      <c r="Y97" s="107"/>
      <c r="Z97" s="107"/>
      <c r="AA97" s="107"/>
      <c r="AB97" s="107"/>
      <c r="AC97" s="107"/>
      <c r="AD97" s="107"/>
      <c r="AE97" s="107"/>
      <c r="AF97" s="107"/>
      <c r="AG97" s="107"/>
      <c r="AH97" s="107"/>
    </row>
    <row r="98" spans="1:35" s="113" customFormat="1" ht="138.6" customHeight="1" x14ac:dyDescent="0.2">
      <c r="A98" s="82"/>
      <c r="B98" s="63" t="s">
        <v>332</v>
      </c>
      <c r="C98" s="63" t="s">
        <v>35</v>
      </c>
      <c r="D98" s="64" t="s">
        <v>301</v>
      </c>
      <c r="E98" s="64" t="s">
        <v>37</v>
      </c>
      <c r="F98" s="65">
        <v>30</v>
      </c>
      <c r="G98" s="65" t="s">
        <v>333</v>
      </c>
      <c r="H98" s="83" t="s">
        <v>334</v>
      </c>
      <c r="I98" s="63"/>
      <c r="J98" s="66" t="s">
        <v>321</v>
      </c>
      <c r="K98" s="66" t="s">
        <v>324</v>
      </c>
      <c r="L98" s="64" t="s">
        <v>325</v>
      </c>
      <c r="M98" s="64">
        <v>3</v>
      </c>
      <c r="N98" s="67">
        <v>43009</v>
      </c>
      <c r="O98" s="67">
        <v>43342</v>
      </c>
      <c r="P98" s="68">
        <f t="shared" si="5"/>
        <v>47.6</v>
      </c>
      <c r="Q98" s="69"/>
      <c r="R98" s="70">
        <f t="shared" si="6"/>
        <v>0</v>
      </c>
      <c r="S98" s="68">
        <f t="shared" si="7"/>
        <v>0</v>
      </c>
      <c r="T98" s="68">
        <f t="shared" si="8"/>
        <v>0</v>
      </c>
      <c r="U98" s="68">
        <f t="shared" si="9"/>
        <v>0</v>
      </c>
      <c r="V98" s="71"/>
      <c r="W98" s="58"/>
      <c r="X98" s="107"/>
      <c r="Y98" s="107"/>
      <c r="Z98" s="107"/>
      <c r="AA98" s="107"/>
      <c r="AB98" s="107"/>
      <c r="AC98" s="107"/>
      <c r="AD98" s="107"/>
      <c r="AE98" s="107"/>
      <c r="AF98" s="107"/>
      <c r="AG98" s="107"/>
      <c r="AH98" s="107"/>
    </row>
    <row r="99" spans="1:35" s="113" customFormat="1" ht="136.94999999999999" customHeight="1" x14ac:dyDescent="0.2">
      <c r="A99" s="82"/>
      <c r="B99" s="63" t="s">
        <v>332</v>
      </c>
      <c r="C99" s="63" t="s">
        <v>35</v>
      </c>
      <c r="D99" s="64" t="s">
        <v>301</v>
      </c>
      <c r="E99" s="64" t="s">
        <v>37</v>
      </c>
      <c r="F99" s="65">
        <v>30</v>
      </c>
      <c r="G99" s="65" t="s">
        <v>333</v>
      </c>
      <c r="H99" s="63" t="s">
        <v>335</v>
      </c>
      <c r="I99" s="63"/>
      <c r="J99" s="66" t="s">
        <v>321</v>
      </c>
      <c r="K99" s="66" t="s">
        <v>326</v>
      </c>
      <c r="L99" s="64" t="s">
        <v>327</v>
      </c>
      <c r="M99" s="114">
        <v>1</v>
      </c>
      <c r="N99" s="67">
        <v>43009</v>
      </c>
      <c r="O99" s="67">
        <v>43342</v>
      </c>
      <c r="P99" s="68">
        <f t="shared" si="5"/>
        <v>47.6</v>
      </c>
      <c r="Q99" s="69"/>
      <c r="R99" s="70">
        <f t="shared" si="6"/>
        <v>0</v>
      </c>
      <c r="S99" s="68">
        <f t="shared" si="7"/>
        <v>0</v>
      </c>
      <c r="T99" s="68">
        <f t="shared" si="8"/>
        <v>0</v>
      </c>
      <c r="U99" s="68">
        <f t="shared" si="9"/>
        <v>0</v>
      </c>
      <c r="V99" s="71"/>
      <c r="W99" s="58"/>
      <c r="X99" s="107"/>
      <c r="Y99" s="107"/>
      <c r="Z99" s="107"/>
      <c r="AA99" s="107"/>
      <c r="AB99" s="107"/>
      <c r="AC99" s="107"/>
      <c r="AD99" s="107"/>
      <c r="AE99" s="107"/>
      <c r="AF99" s="107"/>
      <c r="AG99" s="107"/>
      <c r="AH99" s="107"/>
    </row>
    <row r="100" spans="1:35" s="113" customFormat="1" ht="409.6" customHeight="1" x14ac:dyDescent="0.2">
      <c r="A100" s="82"/>
      <c r="B100" s="63" t="s">
        <v>336</v>
      </c>
      <c r="C100" s="63" t="s">
        <v>35</v>
      </c>
      <c r="D100" s="64" t="s">
        <v>301</v>
      </c>
      <c r="E100" s="64" t="s">
        <v>37</v>
      </c>
      <c r="F100" s="65">
        <v>31</v>
      </c>
      <c r="G100" s="65" t="s">
        <v>337</v>
      </c>
      <c r="H100" s="63" t="s">
        <v>338</v>
      </c>
      <c r="I100" s="66"/>
      <c r="J100" s="66" t="s">
        <v>321</v>
      </c>
      <c r="K100" s="66" t="s">
        <v>322</v>
      </c>
      <c r="L100" s="64" t="s">
        <v>323</v>
      </c>
      <c r="M100" s="64">
        <v>3</v>
      </c>
      <c r="N100" s="67">
        <v>43009</v>
      </c>
      <c r="O100" s="67">
        <v>43342</v>
      </c>
      <c r="P100" s="68">
        <f t="shared" si="5"/>
        <v>47.6</v>
      </c>
      <c r="Q100" s="69"/>
      <c r="R100" s="70">
        <f t="shared" si="6"/>
        <v>0</v>
      </c>
      <c r="S100" s="68">
        <f t="shared" si="7"/>
        <v>0</v>
      </c>
      <c r="T100" s="68">
        <f t="shared" si="8"/>
        <v>0</v>
      </c>
      <c r="U100" s="68">
        <f t="shared" si="9"/>
        <v>0</v>
      </c>
      <c r="V100" s="71"/>
      <c r="W100" s="58"/>
      <c r="X100" s="107"/>
      <c r="Y100" s="107"/>
      <c r="Z100" s="107"/>
      <c r="AA100" s="107"/>
      <c r="AB100" s="107"/>
      <c r="AC100" s="107"/>
      <c r="AD100" s="107"/>
      <c r="AE100" s="107"/>
      <c r="AF100" s="107"/>
      <c r="AG100" s="107"/>
      <c r="AH100" s="107"/>
    </row>
    <row r="101" spans="1:35" s="113" customFormat="1" ht="409.6" customHeight="1" x14ac:dyDescent="0.2">
      <c r="A101" s="82"/>
      <c r="B101" s="63" t="s">
        <v>336</v>
      </c>
      <c r="C101" s="63" t="s">
        <v>35</v>
      </c>
      <c r="D101" s="64" t="s">
        <v>301</v>
      </c>
      <c r="E101" s="64" t="s">
        <v>37</v>
      </c>
      <c r="F101" s="65">
        <v>31</v>
      </c>
      <c r="G101" s="65" t="s">
        <v>337</v>
      </c>
      <c r="H101" s="63" t="s">
        <v>338</v>
      </c>
      <c r="I101" s="66"/>
      <c r="J101" s="66" t="s">
        <v>321</v>
      </c>
      <c r="K101" s="66" t="s">
        <v>324</v>
      </c>
      <c r="L101" s="64" t="s">
        <v>325</v>
      </c>
      <c r="M101" s="64">
        <v>3</v>
      </c>
      <c r="N101" s="67">
        <v>43009</v>
      </c>
      <c r="O101" s="67">
        <v>43342</v>
      </c>
      <c r="P101" s="68">
        <f t="shared" si="5"/>
        <v>47.6</v>
      </c>
      <c r="Q101" s="69"/>
      <c r="R101" s="70">
        <f t="shared" si="6"/>
        <v>0</v>
      </c>
      <c r="S101" s="68">
        <f t="shared" si="7"/>
        <v>0</v>
      </c>
      <c r="T101" s="68">
        <f t="shared" si="8"/>
        <v>0</v>
      </c>
      <c r="U101" s="68">
        <f t="shared" si="9"/>
        <v>0</v>
      </c>
      <c r="V101" s="71"/>
      <c r="W101" s="58"/>
      <c r="X101" s="107"/>
      <c r="Y101" s="107"/>
      <c r="Z101" s="107"/>
      <c r="AA101" s="107"/>
      <c r="AB101" s="107"/>
      <c r="AC101" s="107"/>
      <c r="AD101" s="107"/>
      <c r="AE101" s="107"/>
      <c r="AF101" s="107"/>
      <c r="AG101" s="107"/>
      <c r="AH101" s="107"/>
    </row>
    <row r="102" spans="1:35" s="113" customFormat="1" ht="409.6" customHeight="1" x14ac:dyDescent="0.2">
      <c r="A102" s="82"/>
      <c r="B102" s="63" t="s">
        <v>336</v>
      </c>
      <c r="C102" s="63" t="s">
        <v>35</v>
      </c>
      <c r="D102" s="64" t="s">
        <v>301</v>
      </c>
      <c r="E102" s="64" t="s">
        <v>37</v>
      </c>
      <c r="F102" s="65">
        <v>31</v>
      </c>
      <c r="G102" s="65" t="s">
        <v>337</v>
      </c>
      <c r="H102" s="63" t="s">
        <v>338</v>
      </c>
      <c r="I102" s="66"/>
      <c r="J102" s="66" t="s">
        <v>321</v>
      </c>
      <c r="K102" s="66" t="s">
        <v>326</v>
      </c>
      <c r="L102" s="64" t="s">
        <v>327</v>
      </c>
      <c r="M102" s="114">
        <v>1</v>
      </c>
      <c r="N102" s="67">
        <v>43009</v>
      </c>
      <c r="O102" s="67">
        <v>43342</v>
      </c>
      <c r="P102" s="68">
        <f t="shared" si="5"/>
        <v>47.6</v>
      </c>
      <c r="Q102" s="69"/>
      <c r="R102" s="70">
        <f t="shared" si="6"/>
        <v>0</v>
      </c>
      <c r="S102" s="68">
        <f t="shared" si="7"/>
        <v>0</v>
      </c>
      <c r="T102" s="68">
        <f t="shared" si="8"/>
        <v>0</v>
      </c>
      <c r="U102" s="68">
        <f t="shared" si="9"/>
        <v>0</v>
      </c>
      <c r="V102" s="71"/>
      <c r="W102" s="58"/>
      <c r="X102" s="107"/>
      <c r="Y102" s="107"/>
      <c r="Z102" s="107"/>
      <c r="AA102" s="107"/>
      <c r="AB102" s="107"/>
      <c r="AC102" s="107"/>
      <c r="AD102" s="107"/>
      <c r="AE102" s="107"/>
      <c r="AF102" s="107"/>
      <c r="AG102" s="107"/>
      <c r="AH102" s="107"/>
    </row>
    <row r="103" spans="1:35" s="113" customFormat="1" ht="264" customHeight="1" x14ac:dyDescent="0.2">
      <c r="A103" s="82"/>
      <c r="B103" s="63" t="s">
        <v>339</v>
      </c>
      <c r="C103" s="63" t="s">
        <v>35</v>
      </c>
      <c r="D103" s="64" t="s">
        <v>301</v>
      </c>
      <c r="E103" s="64" t="s">
        <v>37</v>
      </c>
      <c r="F103" s="65">
        <v>122</v>
      </c>
      <c r="G103" s="65" t="s">
        <v>340</v>
      </c>
      <c r="H103" s="83" t="s">
        <v>341</v>
      </c>
      <c r="I103" s="66" t="s">
        <v>342</v>
      </c>
      <c r="J103" s="66" t="s">
        <v>343</v>
      </c>
      <c r="K103" s="66" t="s">
        <v>344</v>
      </c>
      <c r="L103" s="64" t="s">
        <v>345</v>
      </c>
      <c r="M103" s="64">
        <v>4</v>
      </c>
      <c r="N103" s="115">
        <v>43009</v>
      </c>
      <c r="O103" s="115">
        <v>43069</v>
      </c>
      <c r="P103" s="68">
        <f t="shared" si="5"/>
        <v>8.6</v>
      </c>
      <c r="Q103" s="69"/>
      <c r="R103" s="70">
        <f t="shared" si="6"/>
        <v>0</v>
      </c>
      <c r="S103" s="68">
        <f t="shared" si="7"/>
        <v>0</v>
      </c>
      <c r="T103" s="68">
        <f t="shared" si="8"/>
        <v>0</v>
      </c>
      <c r="U103" s="68">
        <f t="shared" si="9"/>
        <v>0</v>
      </c>
      <c r="V103" s="71"/>
      <c r="W103" s="58"/>
      <c r="X103" s="107"/>
      <c r="Y103" s="107"/>
      <c r="Z103" s="107"/>
      <c r="AA103" s="107"/>
      <c r="AB103" s="107"/>
      <c r="AC103" s="107"/>
      <c r="AD103" s="107"/>
      <c r="AE103" s="107"/>
      <c r="AF103" s="107"/>
      <c r="AG103" s="107"/>
      <c r="AH103" s="107"/>
    </row>
    <row r="104" spans="1:35" s="113" customFormat="1" ht="264" customHeight="1" x14ac:dyDescent="0.2">
      <c r="A104" s="82"/>
      <c r="B104" s="63" t="s">
        <v>339</v>
      </c>
      <c r="C104" s="63" t="s">
        <v>35</v>
      </c>
      <c r="D104" s="64" t="s">
        <v>301</v>
      </c>
      <c r="E104" s="64" t="s">
        <v>37</v>
      </c>
      <c r="F104" s="65">
        <v>122</v>
      </c>
      <c r="G104" s="65" t="s">
        <v>340</v>
      </c>
      <c r="H104" s="83" t="s">
        <v>341</v>
      </c>
      <c r="I104" s="66" t="s">
        <v>342</v>
      </c>
      <c r="J104" s="66" t="s">
        <v>343</v>
      </c>
      <c r="K104" s="66" t="s">
        <v>346</v>
      </c>
      <c r="L104" s="64" t="s">
        <v>347</v>
      </c>
      <c r="M104" s="64">
        <v>1</v>
      </c>
      <c r="N104" s="115">
        <v>43009</v>
      </c>
      <c r="O104" s="115">
        <v>43039</v>
      </c>
      <c r="P104" s="68">
        <f t="shared" si="5"/>
        <v>4.3</v>
      </c>
      <c r="Q104" s="69"/>
      <c r="R104" s="70">
        <f t="shared" si="6"/>
        <v>0</v>
      </c>
      <c r="S104" s="68">
        <f t="shared" si="7"/>
        <v>0</v>
      </c>
      <c r="T104" s="68">
        <f t="shared" si="8"/>
        <v>0</v>
      </c>
      <c r="U104" s="68">
        <f t="shared" si="9"/>
        <v>0</v>
      </c>
      <c r="V104" s="71"/>
      <c r="W104" s="58"/>
      <c r="X104" s="107"/>
      <c r="Y104" s="107"/>
      <c r="Z104" s="107"/>
      <c r="AA104" s="107"/>
      <c r="AB104" s="107"/>
      <c r="AC104" s="107"/>
      <c r="AD104" s="107"/>
      <c r="AE104" s="107"/>
      <c r="AF104" s="107"/>
      <c r="AG104" s="107"/>
      <c r="AH104" s="107"/>
    </row>
    <row r="105" spans="1:35" s="113" customFormat="1" ht="104.4" customHeight="1" x14ac:dyDescent="0.2">
      <c r="A105" s="82"/>
      <c r="B105" s="63" t="s">
        <v>348</v>
      </c>
      <c r="C105" s="63" t="s">
        <v>35</v>
      </c>
      <c r="D105" s="64" t="s">
        <v>301</v>
      </c>
      <c r="E105" s="64" t="s">
        <v>37</v>
      </c>
      <c r="F105" s="65">
        <v>123</v>
      </c>
      <c r="G105" s="65" t="s">
        <v>349</v>
      </c>
      <c r="H105" s="116" t="s">
        <v>350</v>
      </c>
      <c r="I105" s="66" t="s">
        <v>351</v>
      </c>
      <c r="J105" s="66" t="s">
        <v>352</v>
      </c>
      <c r="K105" s="66" t="s">
        <v>353</v>
      </c>
      <c r="L105" s="64" t="s">
        <v>354</v>
      </c>
      <c r="M105" s="64">
        <v>1</v>
      </c>
      <c r="N105" s="67">
        <v>43009</v>
      </c>
      <c r="O105" s="67">
        <v>43100</v>
      </c>
      <c r="P105" s="68">
        <f t="shared" si="5"/>
        <v>13</v>
      </c>
      <c r="Q105" s="69"/>
      <c r="R105" s="70">
        <f t="shared" si="6"/>
        <v>0</v>
      </c>
      <c r="S105" s="68">
        <f t="shared" si="7"/>
        <v>0</v>
      </c>
      <c r="T105" s="68">
        <f t="shared" si="8"/>
        <v>0</v>
      </c>
      <c r="U105" s="68">
        <f t="shared" si="9"/>
        <v>0</v>
      </c>
      <c r="V105" s="71"/>
      <c r="W105" s="58"/>
      <c r="X105" s="107"/>
      <c r="Y105" s="107"/>
      <c r="Z105" s="107"/>
      <c r="AA105" s="107"/>
      <c r="AB105" s="107"/>
      <c r="AC105" s="107"/>
      <c r="AD105" s="107"/>
      <c r="AE105" s="107"/>
      <c r="AF105" s="107"/>
      <c r="AG105" s="107"/>
      <c r="AH105" s="107"/>
    </row>
    <row r="106" spans="1:35" s="113" customFormat="1" ht="104.4" customHeight="1" x14ac:dyDescent="0.2">
      <c r="A106" s="82"/>
      <c r="B106" s="63" t="s">
        <v>348</v>
      </c>
      <c r="C106" s="63" t="s">
        <v>35</v>
      </c>
      <c r="D106" s="64" t="s">
        <v>301</v>
      </c>
      <c r="E106" s="64" t="s">
        <v>37</v>
      </c>
      <c r="F106" s="65">
        <v>123</v>
      </c>
      <c r="G106" s="65" t="s">
        <v>349</v>
      </c>
      <c r="H106" s="116" t="s">
        <v>350</v>
      </c>
      <c r="I106" s="66" t="s">
        <v>351</v>
      </c>
      <c r="J106" s="66" t="s">
        <v>355</v>
      </c>
      <c r="K106" s="66" t="s">
        <v>356</v>
      </c>
      <c r="L106" s="64" t="s">
        <v>357</v>
      </c>
      <c r="M106" s="64">
        <v>2</v>
      </c>
      <c r="N106" s="67">
        <v>43009</v>
      </c>
      <c r="O106" s="67">
        <v>43189</v>
      </c>
      <c r="P106" s="68">
        <f t="shared" si="5"/>
        <v>25.7</v>
      </c>
      <c r="Q106" s="69"/>
      <c r="R106" s="70">
        <f t="shared" si="6"/>
        <v>0</v>
      </c>
      <c r="S106" s="68">
        <f t="shared" si="7"/>
        <v>0</v>
      </c>
      <c r="T106" s="68">
        <f t="shared" si="8"/>
        <v>0</v>
      </c>
      <c r="U106" s="68">
        <f t="shared" si="9"/>
        <v>0</v>
      </c>
      <c r="V106" s="71"/>
      <c r="W106" s="58"/>
      <c r="X106" s="107"/>
      <c r="Y106" s="107"/>
      <c r="Z106" s="107"/>
      <c r="AA106" s="107"/>
      <c r="AB106" s="107"/>
      <c r="AC106" s="107"/>
      <c r="AD106" s="107"/>
      <c r="AE106" s="107"/>
      <c r="AF106" s="107"/>
      <c r="AG106" s="107"/>
      <c r="AH106" s="107"/>
    </row>
    <row r="107" spans="1:35" s="113" customFormat="1" ht="104.4" customHeight="1" x14ac:dyDescent="0.2">
      <c r="A107" s="82"/>
      <c r="B107" s="63" t="s">
        <v>348</v>
      </c>
      <c r="C107" s="63" t="s">
        <v>35</v>
      </c>
      <c r="D107" s="64" t="s">
        <v>301</v>
      </c>
      <c r="E107" s="64" t="s">
        <v>37</v>
      </c>
      <c r="F107" s="65">
        <v>123</v>
      </c>
      <c r="G107" s="65" t="s">
        <v>349</v>
      </c>
      <c r="H107" s="116" t="s">
        <v>350</v>
      </c>
      <c r="I107" s="66" t="s">
        <v>351</v>
      </c>
      <c r="J107" s="66" t="s">
        <v>358</v>
      </c>
      <c r="K107" s="66" t="s">
        <v>359</v>
      </c>
      <c r="L107" s="64" t="s">
        <v>175</v>
      </c>
      <c r="M107" s="64">
        <v>2</v>
      </c>
      <c r="N107" s="67">
        <v>43009</v>
      </c>
      <c r="O107" s="67">
        <v>43189</v>
      </c>
      <c r="P107" s="68">
        <f t="shared" si="5"/>
        <v>25.7</v>
      </c>
      <c r="Q107" s="69"/>
      <c r="R107" s="70">
        <f t="shared" si="6"/>
        <v>0</v>
      </c>
      <c r="S107" s="68">
        <f t="shared" si="7"/>
        <v>0</v>
      </c>
      <c r="T107" s="68">
        <f t="shared" si="8"/>
        <v>0</v>
      </c>
      <c r="U107" s="68">
        <f t="shared" si="9"/>
        <v>0</v>
      </c>
      <c r="V107" s="71"/>
      <c r="W107" s="58"/>
      <c r="X107" s="107"/>
      <c r="Y107" s="107"/>
      <c r="Z107" s="107"/>
      <c r="AA107" s="107"/>
      <c r="AB107" s="107"/>
      <c r="AC107" s="107"/>
      <c r="AD107" s="107"/>
      <c r="AE107" s="107"/>
      <c r="AF107" s="107"/>
      <c r="AG107" s="107"/>
      <c r="AH107" s="107"/>
      <c r="AI107" s="107"/>
    </row>
    <row r="108" spans="1:35" s="60" customFormat="1" ht="409.6" customHeight="1" x14ac:dyDescent="0.3">
      <c r="A108" s="81"/>
      <c r="B108" s="63" t="s">
        <v>360</v>
      </c>
      <c r="C108" s="63" t="s">
        <v>35</v>
      </c>
      <c r="D108" s="64" t="s">
        <v>301</v>
      </c>
      <c r="E108" s="64" t="s">
        <v>37</v>
      </c>
      <c r="F108" s="65">
        <v>124</v>
      </c>
      <c r="G108" s="65" t="s">
        <v>361</v>
      </c>
      <c r="H108" s="66" t="s">
        <v>362</v>
      </c>
      <c r="I108" s="66" t="s">
        <v>363</v>
      </c>
      <c r="J108" s="66" t="s">
        <v>364</v>
      </c>
      <c r="K108" s="66" t="s">
        <v>365</v>
      </c>
      <c r="L108" s="64" t="s">
        <v>366</v>
      </c>
      <c r="M108" s="64">
        <v>6</v>
      </c>
      <c r="N108" s="67">
        <v>43039</v>
      </c>
      <c r="O108" s="67">
        <v>43159</v>
      </c>
      <c r="P108" s="68">
        <f t="shared" si="5"/>
        <v>17.100000000000001</v>
      </c>
      <c r="Q108" s="69"/>
      <c r="R108" s="70">
        <f t="shared" si="6"/>
        <v>0</v>
      </c>
      <c r="S108" s="68">
        <f t="shared" si="7"/>
        <v>0</v>
      </c>
      <c r="T108" s="68">
        <f t="shared" si="8"/>
        <v>0</v>
      </c>
      <c r="U108" s="68">
        <f t="shared" si="9"/>
        <v>0</v>
      </c>
      <c r="V108" s="71"/>
      <c r="W108" s="58"/>
      <c r="X108" s="59"/>
      <c r="Y108" s="59"/>
      <c r="Z108" s="59"/>
      <c r="AA108" s="59"/>
      <c r="AB108" s="59"/>
      <c r="AC108" s="59"/>
      <c r="AD108" s="59"/>
      <c r="AE108" s="59"/>
      <c r="AF108" s="59"/>
      <c r="AG108" s="59"/>
      <c r="AH108" s="59"/>
    </row>
    <row r="109" spans="1:35" s="60" customFormat="1" ht="409.6" customHeight="1" x14ac:dyDescent="0.3">
      <c r="A109" s="81"/>
      <c r="B109" s="63" t="s">
        <v>360</v>
      </c>
      <c r="C109" s="63" t="s">
        <v>35</v>
      </c>
      <c r="D109" s="64" t="s">
        <v>301</v>
      </c>
      <c r="E109" s="64" t="s">
        <v>37</v>
      </c>
      <c r="F109" s="65">
        <v>124</v>
      </c>
      <c r="G109" s="65" t="s">
        <v>361</v>
      </c>
      <c r="H109" s="66" t="s">
        <v>362</v>
      </c>
      <c r="I109" s="66" t="s">
        <v>363</v>
      </c>
      <c r="J109" s="66" t="s">
        <v>364</v>
      </c>
      <c r="K109" s="66" t="s">
        <v>367</v>
      </c>
      <c r="L109" s="64" t="s">
        <v>368</v>
      </c>
      <c r="M109" s="64">
        <v>4</v>
      </c>
      <c r="N109" s="67">
        <v>43038</v>
      </c>
      <c r="O109" s="117">
        <v>43220</v>
      </c>
      <c r="P109" s="68">
        <f t="shared" si="5"/>
        <v>26</v>
      </c>
      <c r="Q109" s="69"/>
      <c r="R109" s="70">
        <f t="shared" si="6"/>
        <v>0</v>
      </c>
      <c r="S109" s="68">
        <f t="shared" si="7"/>
        <v>0</v>
      </c>
      <c r="T109" s="68">
        <f t="shared" si="8"/>
        <v>0</v>
      </c>
      <c r="U109" s="68">
        <f t="shared" si="9"/>
        <v>0</v>
      </c>
      <c r="V109" s="71"/>
      <c r="W109" s="58"/>
      <c r="X109" s="59"/>
      <c r="Y109" s="59"/>
      <c r="Z109" s="59"/>
      <c r="AA109" s="59"/>
      <c r="AB109" s="59"/>
      <c r="AC109" s="59"/>
      <c r="AD109" s="59"/>
      <c r="AE109" s="59"/>
      <c r="AF109" s="59"/>
      <c r="AG109" s="59"/>
      <c r="AH109" s="59"/>
    </row>
    <row r="110" spans="1:35" s="121" customFormat="1" ht="224.4" customHeight="1" x14ac:dyDescent="0.3">
      <c r="A110" s="100"/>
      <c r="B110" s="63" t="s">
        <v>360</v>
      </c>
      <c r="C110" s="63" t="s">
        <v>35</v>
      </c>
      <c r="D110" s="64" t="s">
        <v>301</v>
      </c>
      <c r="E110" s="64" t="s">
        <v>37</v>
      </c>
      <c r="F110" s="65">
        <v>128</v>
      </c>
      <c r="G110" s="65" t="s">
        <v>369</v>
      </c>
      <c r="H110" s="118" t="s">
        <v>370</v>
      </c>
      <c r="I110" s="119" t="s">
        <v>371</v>
      </c>
      <c r="J110" s="119" t="s">
        <v>372</v>
      </c>
      <c r="K110" s="119" t="s">
        <v>373</v>
      </c>
      <c r="L110" s="90" t="s">
        <v>374</v>
      </c>
      <c r="M110" s="90">
        <v>1</v>
      </c>
      <c r="N110" s="120">
        <v>42979</v>
      </c>
      <c r="O110" s="120">
        <v>43008</v>
      </c>
      <c r="P110" s="68">
        <f t="shared" si="5"/>
        <v>4.0999999999999996</v>
      </c>
      <c r="Q110" s="69"/>
      <c r="R110" s="70">
        <f t="shared" si="6"/>
        <v>0</v>
      </c>
      <c r="S110" s="68">
        <f t="shared" si="7"/>
        <v>0</v>
      </c>
      <c r="T110" s="68">
        <f t="shared" si="8"/>
        <v>0</v>
      </c>
      <c r="U110" s="68">
        <f t="shared" si="9"/>
        <v>0</v>
      </c>
      <c r="V110" s="93"/>
      <c r="W110" s="94"/>
      <c r="X110" s="95"/>
      <c r="Y110" s="95"/>
      <c r="Z110" s="95"/>
      <c r="AA110" s="95"/>
      <c r="AB110" s="95"/>
      <c r="AC110" s="95"/>
      <c r="AD110" s="95"/>
      <c r="AE110" s="95"/>
      <c r="AF110" s="95"/>
      <c r="AG110" s="95"/>
      <c r="AH110" s="95"/>
    </row>
    <row r="111" spans="1:35" s="121" customFormat="1" ht="224.4" customHeight="1" x14ac:dyDescent="0.3">
      <c r="A111" s="100"/>
      <c r="B111" s="63" t="s">
        <v>360</v>
      </c>
      <c r="C111" s="63" t="s">
        <v>35</v>
      </c>
      <c r="D111" s="64" t="s">
        <v>301</v>
      </c>
      <c r="E111" s="64" t="s">
        <v>37</v>
      </c>
      <c r="F111" s="65">
        <v>128</v>
      </c>
      <c r="G111" s="65" t="s">
        <v>369</v>
      </c>
      <c r="H111" s="118" t="s">
        <v>370</v>
      </c>
      <c r="I111" s="119" t="s">
        <v>371</v>
      </c>
      <c r="J111" s="119" t="s">
        <v>375</v>
      </c>
      <c r="K111" s="119" t="s">
        <v>376</v>
      </c>
      <c r="L111" s="90" t="s">
        <v>377</v>
      </c>
      <c r="M111" s="90">
        <v>1</v>
      </c>
      <c r="N111" s="120">
        <v>43009</v>
      </c>
      <c r="O111" s="120">
        <v>43069</v>
      </c>
      <c r="P111" s="68">
        <f t="shared" si="5"/>
        <v>8.6</v>
      </c>
      <c r="Q111" s="69"/>
      <c r="R111" s="70">
        <f t="shared" si="6"/>
        <v>0</v>
      </c>
      <c r="S111" s="68">
        <f t="shared" si="7"/>
        <v>0</v>
      </c>
      <c r="T111" s="68">
        <f t="shared" si="8"/>
        <v>0</v>
      </c>
      <c r="U111" s="68">
        <f t="shared" si="9"/>
        <v>0</v>
      </c>
      <c r="V111" s="93"/>
      <c r="W111" s="94"/>
      <c r="X111" s="95"/>
      <c r="Y111" s="95"/>
      <c r="Z111" s="95"/>
      <c r="AA111" s="95"/>
      <c r="AB111" s="95"/>
      <c r="AC111" s="95"/>
      <c r="AD111" s="95"/>
      <c r="AE111" s="95"/>
      <c r="AF111" s="95"/>
      <c r="AG111" s="95"/>
      <c r="AH111" s="95"/>
    </row>
    <row r="112" spans="1:35" s="60" customFormat="1" ht="184.2" customHeight="1" x14ac:dyDescent="0.3">
      <c r="A112" s="81"/>
      <c r="B112" s="63" t="s">
        <v>378</v>
      </c>
      <c r="C112" s="63" t="s">
        <v>35</v>
      </c>
      <c r="D112" s="64" t="s">
        <v>301</v>
      </c>
      <c r="E112" s="64" t="s">
        <v>37</v>
      </c>
      <c r="F112" s="65">
        <v>128</v>
      </c>
      <c r="G112" s="65" t="s">
        <v>369</v>
      </c>
      <c r="H112" s="116" t="s">
        <v>379</v>
      </c>
      <c r="I112" s="66" t="s">
        <v>371</v>
      </c>
      <c r="J112" s="66" t="s">
        <v>375</v>
      </c>
      <c r="K112" s="66" t="s">
        <v>380</v>
      </c>
      <c r="L112" s="64" t="s">
        <v>381</v>
      </c>
      <c r="M112" s="64">
        <v>8</v>
      </c>
      <c r="N112" s="67">
        <v>42979</v>
      </c>
      <c r="O112" s="67">
        <v>43342</v>
      </c>
      <c r="P112" s="68">
        <f t="shared" si="5"/>
        <v>51.9</v>
      </c>
      <c r="Q112" s="69"/>
      <c r="R112" s="70">
        <f t="shared" si="6"/>
        <v>0</v>
      </c>
      <c r="S112" s="68">
        <f t="shared" si="7"/>
        <v>0</v>
      </c>
      <c r="T112" s="68">
        <f t="shared" si="8"/>
        <v>0</v>
      </c>
      <c r="U112" s="68">
        <f t="shared" si="9"/>
        <v>0</v>
      </c>
      <c r="V112" s="71"/>
      <c r="W112" s="58"/>
      <c r="X112" s="59"/>
      <c r="Y112" s="59"/>
      <c r="Z112" s="59"/>
      <c r="AA112" s="59"/>
      <c r="AB112" s="59"/>
      <c r="AC112" s="59"/>
      <c r="AD112" s="59"/>
      <c r="AE112" s="59"/>
      <c r="AF112" s="59"/>
      <c r="AG112" s="59"/>
      <c r="AH112" s="59"/>
    </row>
    <row r="113" spans="1:34" s="60" customFormat="1" ht="184.2" customHeight="1" x14ac:dyDescent="0.3">
      <c r="A113" s="81"/>
      <c r="B113" s="63" t="s">
        <v>378</v>
      </c>
      <c r="C113" s="63" t="s">
        <v>35</v>
      </c>
      <c r="D113" s="64" t="s">
        <v>301</v>
      </c>
      <c r="E113" s="64" t="s">
        <v>37</v>
      </c>
      <c r="F113" s="65">
        <v>128</v>
      </c>
      <c r="G113" s="65" t="s">
        <v>369</v>
      </c>
      <c r="H113" s="116" t="s">
        <v>379</v>
      </c>
      <c r="I113" s="66" t="s">
        <v>371</v>
      </c>
      <c r="J113" s="66" t="s">
        <v>375</v>
      </c>
      <c r="K113" s="66" t="s">
        <v>382</v>
      </c>
      <c r="L113" s="64" t="s">
        <v>383</v>
      </c>
      <c r="M113" s="64">
        <v>8</v>
      </c>
      <c r="N113" s="67">
        <v>42979</v>
      </c>
      <c r="O113" s="67">
        <v>43342</v>
      </c>
      <c r="P113" s="68">
        <f t="shared" si="5"/>
        <v>51.9</v>
      </c>
      <c r="Q113" s="69"/>
      <c r="R113" s="70">
        <f t="shared" si="6"/>
        <v>0</v>
      </c>
      <c r="S113" s="68">
        <f t="shared" si="7"/>
        <v>0</v>
      </c>
      <c r="T113" s="68">
        <f t="shared" si="8"/>
        <v>0</v>
      </c>
      <c r="U113" s="68">
        <f t="shared" si="9"/>
        <v>0</v>
      </c>
      <c r="V113" s="71"/>
      <c r="W113" s="58"/>
      <c r="X113" s="59"/>
      <c r="Y113" s="59"/>
      <c r="Z113" s="59"/>
      <c r="AA113" s="59"/>
      <c r="AB113" s="59"/>
      <c r="AC113" s="59"/>
      <c r="AD113" s="59"/>
      <c r="AE113" s="59"/>
      <c r="AF113" s="59"/>
      <c r="AG113" s="59"/>
      <c r="AH113" s="59"/>
    </row>
    <row r="114" spans="1:34" s="60" customFormat="1" ht="184.2" customHeight="1" x14ac:dyDescent="0.3">
      <c r="A114" s="81"/>
      <c r="B114" s="63" t="s">
        <v>378</v>
      </c>
      <c r="C114" s="63" t="s">
        <v>35</v>
      </c>
      <c r="D114" s="64" t="s">
        <v>301</v>
      </c>
      <c r="E114" s="64" t="s">
        <v>37</v>
      </c>
      <c r="F114" s="65">
        <v>128</v>
      </c>
      <c r="G114" s="65" t="s">
        <v>369</v>
      </c>
      <c r="H114" s="116" t="s">
        <v>379</v>
      </c>
      <c r="I114" s="66" t="s">
        <v>371</v>
      </c>
      <c r="J114" s="66" t="s">
        <v>375</v>
      </c>
      <c r="K114" s="66" t="s">
        <v>384</v>
      </c>
      <c r="L114" s="64" t="s">
        <v>385</v>
      </c>
      <c r="M114" s="64">
        <v>8</v>
      </c>
      <c r="N114" s="67">
        <v>42979</v>
      </c>
      <c r="O114" s="67">
        <v>43342</v>
      </c>
      <c r="P114" s="68">
        <f t="shared" si="5"/>
        <v>51.9</v>
      </c>
      <c r="Q114" s="69"/>
      <c r="R114" s="70">
        <f t="shared" si="6"/>
        <v>0</v>
      </c>
      <c r="S114" s="68">
        <f t="shared" si="7"/>
        <v>0</v>
      </c>
      <c r="T114" s="68">
        <f t="shared" si="8"/>
        <v>0</v>
      </c>
      <c r="U114" s="68">
        <f t="shared" si="9"/>
        <v>0</v>
      </c>
      <c r="V114" s="71"/>
      <c r="W114" s="58"/>
      <c r="X114" s="59"/>
      <c r="Y114" s="59"/>
      <c r="Z114" s="59"/>
      <c r="AA114" s="59"/>
      <c r="AB114" s="59"/>
      <c r="AC114" s="59"/>
      <c r="AD114" s="59"/>
      <c r="AE114" s="59"/>
      <c r="AF114" s="59"/>
      <c r="AG114" s="59"/>
      <c r="AH114" s="59"/>
    </row>
    <row r="115" spans="1:34" s="60" customFormat="1" ht="184.2" customHeight="1" x14ac:dyDescent="0.3">
      <c r="A115" s="81"/>
      <c r="B115" s="63" t="s">
        <v>378</v>
      </c>
      <c r="C115" s="63" t="s">
        <v>35</v>
      </c>
      <c r="D115" s="64" t="s">
        <v>301</v>
      </c>
      <c r="E115" s="64" t="s">
        <v>37</v>
      </c>
      <c r="F115" s="65">
        <v>128</v>
      </c>
      <c r="G115" s="65" t="s">
        <v>369</v>
      </c>
      <c r="H115" s="116" t="s">
        <v>379</v>
      </c>
      <c r="I115" s="66" t="s">
        <v>371</v>
      </c>
      <c r="J115" s="66" t="s">
        <v>386</v>
      </c>
      <c r="K115" s="66" t="s">
        <v>387</v>
      </c>
      <c r="L115" s="64" t="s">
        <v>388</v>
      </c>
      <c r="M115" s="64">
        <v>10</v>
      </c>
      <c r="N115" s="67">
        <v>43009</v>
      </c>
      <c r="O115" s="67">
        <v>43342</v>
      </c>
      <c r="P115" s="68">
        <f t="shared" si="5"/>
        <v>47.6</v>
      </c>
      <c r="Q115" s="69"/>
      <c r="R115" s="70">
        <f t="shared" si="6"/>
        <v>0</v>
      </c>
      <c r="S115" s="68">
        <f t="shared" si="7"/>
        <v>0</v>
      </c>
      <c r="T115" s="68">
        <f t="shared" si="8"/>
        <v>0</v>
      </c>
      <c r="U115" s="68">
        <f t="shared" si="9"/>
        <v>0</v>
      </c>
      <c r="V115" s="71"/>
      <c r="W115" s="58"/>
      <c r="X115" s="59"/>
      <c r="Y115" s="59"/>
      <c r="Z115" s="59"/>
      <c r="AA115" s="59"/>
      <c r="AB115" s="59"/>
      <c r="AC115" s="59"/>
      <c r="AD115" s="59"/>
      <c r="AE115" s="59"/>
      <c r="AF115" s="59"/>
      <c r="AG115" s="59"/>
      <c r="AH115" s="59"/>
    </row>
    <row r="116" spans="1:34" s="60" customFormat="1" ht="184.2" customHeight="1" x14ac:dyDescent="0.3">
      <c r="A116" s="81"/>
      <c r="B116" s="63" t="s">
        <v>378</v>
      </c>
      <c r="C116" s="63" t="s">
        <v>35</v>
      </c>
      <c r="D116" s="64" t="s">
        <v>301</v>
      </c>
      <c r="E116" s="64" t="s">
        <v>37</v>
      </c>
      <c r="F116" s="65">
        <v>128</v>
      </c>
      <c r="G116" s="65" t="s">
        <v>369</v>
      </c>
      <c r="H116" s="116" t="s">
        <v>379</v>
      </c>
      <c r="I116" s="66" t="s">
        <v>371</v>
      </c>
      <c r="J116" s="66" t="s">
        <v>386</v>
      </c>
      <c r="K116" s="66" t="s">
        <v>389</v>
      </c>
      <c r="L116" s="64" t="s">
        <v>390</v>
      </c>
      <c r="M116" s="64">
        <v>10</v>
      </c>
      <c r="N116" s="67">
        <v>42979</v>
      </c>
      <c r="O116" s="67">
        <v>43342</v>
      </c>
      <c r="P116" s="68">
        <f t="shared" si="5"/>
        <v>51.9</v>
      </c>
      <c r="Q116" s="69"/>
      <c r="R116" s="70">
        <f t="shared" si="6"/>
        <v>0</v>
      </c>
      <c r="S116" s="68">
        <f t="shared" si="7"/>
        <v>0</v>
      </c>
      <c r="T116" s="68">
        <f t="shared" si="8"/>
        <v>0</v>
      </c>
      <c r="U116" s="68">
        <f t="shared" si="9"/>
        <v>0</v>
      </c>
      <c r="V116" s="71"/>
      <c r="W116" s="58"/>
      <c r="X116" s="59"/>
      <c r="Y116" s="59"/>
      <c r="Z116" s="59"/>
      <c r="AA116" s="59"/>
      <c r="AB116" s="59"/>
      <c r="AC116" s="59"/>
      <c r="AD116" s="59"/>
      <c r="AE116" s="59"/>
      <c r="AF116" s="59"/>
      <c r="AG116" s="59"/>
      <c r="AH116" s="59"/>
    </row>
    <row r="117" spans="1:34" s="60" customFormat="1" ht="184.2" customHeight="1" x14ac:dyDescent="0.3">
      <c r="A117" s="81"/>
      <c r="B117" s="63" t="s">
        <v>378</v>
      </c>
      <c r="C117" s="63" t="s">
        <v>35</v>
      </c>
      <c r="D117" s="64" t="s">
        <v>301</v>
      </c>
      <c r="E117" s="64" t="s">
        <v>37</v>
      </c>
      <c r="F117" s="65">
        <v>128</v>
      </c>
      <c r="G117" s="65" t="s">
        <v>369</v>
      </c>
      <c r="H117" s="116" t="s">
        <v>379</v>
      </c>
      <c r="I117" s="66" t="s">
        <v>371</v>
      </c>
      <c r="J117" s="122" t="s">
        <v>391</v>
      </c>
      <c r="K117" s="66" t="s">
        <v>392</v>
      </c>
      <c r="L117" s="64" t="s">
        <v>393</v>
      </c>
      <c r="M117" s="64">
        <v>4</v>
      </c>
      <c r="N117" s="67">
        <v>43009</v>
      </c>
      <c r="O117" s="67">
        <v>43342</v>
      </c>
      <c r="P117" s="68">
        <f t="shared" si="5"/>
        <v>47.6</v>
      </c>
      <c r="Q117" s="69"/>
      <c r="R117" s="70">
        <f t="shared" si="6"/>
        <v>0</v>
      </c>
      <c r="S117" s="68">
        <f t="shared" si="7"/>
        <v>0</v>
      </c>
      <c r="T117" s="68">
        <f t="shared" si="8"/>
        <v>0</v>
      </c>
      <c r="U117" s="68">
        <f t="shared" si="9"/>
        <v>0</v>
      </c>
      <c r="V117" s="71"/>
      <c r="W117" s="58"/>
      <c r="X117" s="59"/>
      <c r="Y117" s="59"/>
      <c r="Z117" s="59"/>
      <c r="AA117" s="59"/>
      <c r="AB117" s="59"/>
      <c r="AC117" s="59"/>
      <c r="AD117" s="59"/>
      <c r="AE117" s="59"/>
      <c r="AF117" s="59"/>
      <c r="AG117" s="59"/>
      <c r="AH117" s="59"/>
    </row>
    <row r="118" spans="1:34" s="60" customFormat="1" ht="184.2" customHeight="1" x14ac:dyDescent="0.3">
      <c r="A118" s="81"/>
      <c r="B118" s="63" t="s">
        <v>378</v>
      </c>
      <c r="C118" s="63" t="s">
        <v>35</v>
      </c>
      <c r="D118" s="64" t="s">
        <v>301</v>
      </c>
      <c r="E118" s="64" t="s">
        <v>37</v>
      </c>
      <c r="F118" s="65">
        <v>128</v>
      </c>
      <c r="G118" s="65" t="s">
        <v>369</v>
      </c>
      <c r="H118" s="116" t="s">
        <v>379</v>
      </c>
      <c r="I118" s="66" t="s">
        <v>371</v>
      </c>
      <c r="J118" s="66" t="s">
        <v>394</v>
      </c>
      <c r="K118" s="116" t="s">
        <v>395</v>
      </c>
      <c r="L118" s="64" t="s">
        <v>396</v>
      </c>
      <c r="M118" s="64">
        <v>3</v>
      </c>
      <c r="N118" s="67">
        <v>43009</v>
      </c>
      <c r="O118" s="67">
        <v>43342</v>
      </c>
      <c r="P118" s="68">
        <f t="shared" si="5"/>
        <v>47.6</v>
      </c>
      <c r="Q118" s="69"/>
      <c r="R118" s="70">
        <f t="shared" si="6"/>
        <v>0</v>
      </c>
      <c r="S118" s="68">
        <f t="shared" si="7"/>
        <v>0</v>
      </c>
      <c r="T118" s="68">
        <f t="shared" si="8"/>
        <v>0</v>
      </c>
      <c r="U118" s="68">
        <f t="shared" si="9"/>
        <v>0</v>
      </c>
      <c r="V118" s="71"/>
      <c r="W118" s="58"/>
      <c r="X118" s="59"/>
      <c r="Y118" s="59"/>
      <c r="Z118" s="59"/>
      <c r="AA118" s="59"/>
      <c r="AB118" s="59"/>
      <c r="AC118" s="59"/>
      <c r="AD118" s="59"/>
      <c r="AE118" s="59"/>
      <c r="AF118" s="59"/>
      <c r="AG118" s="59"/>
      <c r="AH118" s="59"/>
    </row>
    <row r="119" spans="1:34" s="60" customFormat="1" ht="287.39999999999998" customHeight="1" x14ac:dyDescent="0.3">
      <c r="A119" s="81"/>
      <c r="B119" s="63" t="s">
        <v>397</v>
      </c>
      <c r="C119" s="63" t="s">
        <v>35</v>
      </c>
      <c r="D119" s="64" t="s">
        <v>301</v>
      </c>
      <c r="E119" s="64" t="s">
        <v>37</v>
      </c>
      <c r="F119" s="65">
        <v>131</v>
      </c>
      <c r="G119" s="65" t="s">
        <v>398</v>
      </c>
      <c r="H119" s="66" t="s">
        <v>399</v>
      </c>
      <c r="I119" s="66" t="s">
        <v>400</v>
      </c>
      <c r="J119" s="66" t="s">
        <v>401</v>
      </c>
      <c r="K119" s="66" t="s">
        <v>402</v>
      </c>
      <c r="L119" s="64" t="s">
        <v>403</v>
      </c>
      <c r="M119" s="64">
        <v>1</v>
      </c>
      <c r="N119" s="67">
        <v>43009</v>
      </c>
      <c r="O119" s="67">
        <v>43039</v>
      </c>
      <c r="P119" s="68">
        <f t="shared" si="5"/>
        <v>4.3</v>
      </c>
      <c r="Q119" s="69"/>
      <c r="R119" s="70">
        <f t="shared" si="6"/>
        <v>0</v>
      </c>
      <c r="S119" s="68">
        <f t="shared" si="7"/>
        <v>0</v>
      </c>
      <c r="T119" s="68">
        <f t="shared" si="8"/>
        <v>0</v>
      </c>
      <c r="U119" s="68">
        <f t="shared" si="9"/>
        <v>0</v>
      </c>
      <c r="V119" s="71"/>
      <c r="W119" s="58"/>
      <c r="X119" s="59"/>
      <c r="Y119" s="59"/>
      <c r="Z119" s="59"/>
      <c r="AA119" s="59"/>
      <c r="AB119" s="59"/>
      <c r="AC119" s="59"/>
      <c r="AD119" s="59"/>
      <c r="AE119" s="59"/>
      <c r="AF119" s="59"/>
      <c r="AG119" s="59"/>
      <c r="AH119" s="59"/>
    </row>
    <row r="120" spans="1:34" s="60" customFormat="1" ht="287.39999999999998" customHeight="1" x14ac:dyDescent="0.3">
      <c r="A120" s="81"/>
      <c r="B120" s="63" t="s">
        <v>397</v>
      </c>
      <c r="C120" s="63" t="s">
        <v>35</v>
      </c>
      <c r="D120" s="64" t="s">
        <v>301</v>
      </c>
      <c r="E120" s="64" t="s">
        <v>37</v>
      </c>
      <c r="F120" s="65">
        <v>131</v>
      </c>
      <c r="G120" s="65" t="s">
        <v>398</v>
      </c>
      <c r="H120" s="66" t="s">
        <v>399</v>
      </c>
      <c r="I120" s="66" t="s">
        <v>400</v>
      </c>
      <c r="J120" s="66" t="s">
        <v>401</v>
      </c>
      <c r="K120" s="66" t="s">
        <v>404</v>
      </c>
      <c r="L120" s="64" t="s">
        <v>405</v>
      </c>
      <c r="M120" s="64">
        <v>1</v>
      </c>
      <c r="N120" s="67">
        <v>43040</v>
      </c>
      <c r="O120" s="67">
        <v>43069</v>
      </c>
      <c r="P120" s="68">
        <f t="shared" si="5"/>
        <v>4.0999999999999996</v>
      </c>
      <c r="Q120" s="69"/>
      <c r="R120" s="70">
        <f t="shared" si="6"/>
        <v>0</v>
      </c>
      <c r="S120" s="68">
        <f t="shared" si="7"/>
        <v>0</v>
      </c>
      <c r="T120" s="68">
        <f t="shared" si="8"/>
        <v>0</v>
      </c>
      <c r="U120" s="68">
        <f t="shared" si="9"/>
        <v>0</v>
      </c>
      <c r="V120" s="71"/>
      <c r="W120" s="58"/>
      <c r="X120" s="59"/>
      <c r="Y120" s="59"/>
      <c r="Z120" s="59"/>
      <c r="AA120" s="59"/>
      <c r="AB120" s="59"/>
      <c r="AC120" s="59"/>
      <c r="AD120" s="59"/>
      <c r="AE120" s="59"/>
      <c r="AF120" s="59"/>
      <c r="AG120" s="59"/>
      <c r="AH120" s="59"/>
    </row>
    <row r="121" spans="1:34" s="60" customFormat="1" ht="287.39999999999998" customHeight="1" x14ac:dyDescent="0.3">
      <c r="A121" s="81"/>
      <c r="B121" s="63" t="s">
        <v>397</v>
      </c>
      <c r="C121" s="63" t="s">
        <v>35</v>
      </c>
      <c r="D121" s="64" t="s">
        <v>301</v>
      </c>
      <c r="E121" s="64" t="s">
        <v>37</v>
      </c>
      <c r="F121" s="65">
        <v>131</v>
      </c>
      <c r="G121" s="65" t="s">
        <v>398</v>
      </c>
      <c r="H121" s="66" t="s">
        <v>399</v>
      </c>
      <c r="I121" s="66" t="s">
        <v>400</v>
      </c>
      <c r="J121" s="66" t="s">
        <v>406</v>
      </c>
      <c r="K121" s="66" t="s">
        <v>407</v>
      </c>
      <c r="L121" s="64" t="s">
        <v>408</v>
      </c>
      <c r="M121" s="64">
        <v>3</v>
      </c>
      <c r="N121" s="67">
        <v>43040</v>
      </c>
      <c r="O121" s="67">
        <v>43342</v>
      </c>
      <c r="P121" s="68">
        <f t="shared" si="5"/>
        <v>43.1</v>
      </c>
      <c r="Q121" s="69"/>
      <c r="R121" s="70">
        <f t="shared" si="6"/>
        <v>0</v>
      </c>
      <c r="S121" s="68">
        <f t="shared" si="7"/>
        <v>0</v>
      </c>
      <c r="T121" s="68">
        <f t="shared" si="8"/>
        <v>0</v>
      </c>
      <c r="U121" s="68">
        <f t="shared" si="9"/>
        <v>0</v>
      </c>
      <c r="V121" s="71"/>
      <c r="W121" s="58"/>
      <c r="X121" s="59"/>
      <c r="Y121" s="59"/>
      <c r="Z121" s="59"/>
      <c r="AA121" s="59"/>
      <c r="AB121" s="59"/>
      <c r="AC121" s="59"/>
      <c r="AD121" s="59"/>
      <c r="AE121" s="59"/>
      <c r="AF121" s="59"/>
      <c r="AG121" s="59"/>
      <c r="AH121" s="59"/>
    </row>
    <row r="122" spans="1:34" s="60" customFormat="1" ht="379.2" customHeight="1" x14ac:dyDescent="0.3">
      <c r="A122" s="81"/>
      <c r="B122" s="63" t="s">
        <v>409</v>
      </c>
      <c r="C122" s="63" t="s">
        <v>35</v>
      </c>
      <c r="D122" s="64" t="s">
        <v>301</v>
      </c>
      <c r="E122" s="64" t="s">
        <v>37</v>
      </c>
      <c r="F122" s="65">
        <v>132</v>
      </c>
      <c r="G122" s="65" t="s">
        <v>410</v>
      </c>
      <c r="H122" s="66" t="s">
        <v>411</v>
      </c>
      <c r="I122" s="66" t="s">
        <v>412</v>
      </c>
      <c r="J122" s="66" t="s">
        <v>413</v>
      </c>
      <c r="K122" s="116" t="s">
        <v>414</v>
      </c>
      <c r="L122" s="64" t="s">
        <v>415</v>
      </c>
      <c r="M122" s="64">
        <v>1</v>
      </c>
      <c r="N122" s="67">
        <v>43038</v>
      </c>
      <c r="O122" s="67">
        <v>43159</v>
      </c>
      <c r="P122" s="68">
        <f t="shared" si="5"/>
        <v>17.3</v>
      </c>
      <c r="Q122" s="69"/>
      <c r="R122" s="70">
        <f t="shared" si="6"/>
        <v>0</v>
      </c>
      <c r="S122" s="68">
        <f t="shared" si="7"/>
        <v>0</v>
      </c>
      <c r="T122" s="68">
        <f t="shared" si="8"/>
        <v>0</v>
      </c>
      <c r="U122" s="68">
        <f t="shared" si="9"/>
        <v>0</v>
      </c>
      <c r="V122" s="71"/>
      <c r="W122" s="58"/>
      <c r="X122" s="59"/>
      <c r="Y122" s="59"/>
      <c r="Z122" s="59"/>
      <c r="AA122" s="59"/>
      <c r="AB122" s="59"/>
      <c r="AC122" s="59"/>
      <c r="AD122" s="59"/>
      <c r="AE122" s="59"/>
      <c r="AF122" s="59"/>
      <c r="AG122" s="59"/>
      <c r="AH122" s="59"/>
    </row>
    <row r="123" spans="1:34" s="60" customFormat="1" ht="379.2" customHeight="1" x14ac:dyDescent="0.3">
      <c r="A123" s="81"/>
      <c r="B123" s="63" t="s">
        <v>409</v>
      </c>
      <c r="C123" s="63" t="s">
        <v>35</v>
      </c>
      <c r="D123" s="64" t="s">
        <v>301</v>
      </c>
      <c r="E123" s="64" t="s">
        <v>37</v>
      </c>
      <c r="F123" s="65">
        <v>132</v>
      </c>
      <c r="G123" s="65" t="s">
        <v>410</v>
      </c>
      <c r="H123" s="66" t="s">
        <v>411</v>
      </c>
      <c r="I123" s="66" t="s">
        <v>412</v>
      </c>
      <c r="J123" s="66" t="s">
        <v>416</v>
      </c>
      <c r="K123" s="116" t="s">
        <v>417</v>
      </c>
      <c r="L123" s="64" t="s">
        <v>418</v>
      </c>
      <c r="M123" s="64">
        <v>1</v>
      </c>
      <c r="N123" s="67">
        <v>43038</v>
      </c>
      <c r="O123" s="67">
        <v>43159</v>
      </c>
      <c r="P123" s="68">
        <f t="shared" si="5"/>
        <v>17.3</v>
      </c>
      <c r="Q123" s="69"/>
      <c r="R123" s="70">
        <f t="shared" si="6"/>
        <v>0</v>
      </c>
      <c r="S123" s="68">
        <f t="shared" si="7"/>
        <v>0</v>
      </c>
      <c r="T123" s="68">
        <f t="shared" si="8"/>
        <v>0</v>
      </c>
      <c r="U123" s="68">
        <f t="shared" si="9"/>
        <v>0</v>
      </c>
      <c r="V123" s="71"/>
      <c r="W123" s="58"/>
      <c r="X123" s="59"/>
      <c r="Y123" s="59"/>
      <c r="Z123" s="59"/>
      <c r="AA123" s="59"/>
      <c r="AB123" s="59"/>
      <c r="AC123" s="59"/>
      <c r="AD123" s="59"/>
      <c r="AE123" s="59"/>
      <c r="AF123" s="59"/>
      <c r="AG123" s="59"/>
      <c r="AH123" s="59"/>
    </row>
    <row r="124" spans="1:34" s="60" customFormat="1" ht="103.95" customHeight="1" x14ac:dyDescent="0.3">
      <c r="A124" s="81"/>
      <c r="B124" s="63" t="s">
        <v>419</v>
      </c>
      <c r="C124" s="63" t="s">
        <v>35</v>
      </c>
      <c r="D124" s="64" t="s">
        <v>301</v>
      </c>
      <c r="E124" s="64" t="s">
        <v>37</v>
      </c>
      <c r="F124" s="65">
        <v>133</v>
      </c>
      <c r="G124" s="65" t="s">
        <v>420</v>
      </c>
      <c r="H124" s="66" t="s">
        <v>421</v>
      </c>
      <c r="I124" s="66" t="s">
        <v>351</v>
      </c>
      <c r="J124" s="66" t="s">
        <v>352</v>
      </c>
      <c r="K124" s="66" t="s">
        <v>353</v>
      </c>
      <c r="L124" s="64" t="s">
        <v>354</v>
      </c>
      <c r="M124" s="64">
        <v>1</v>
      </c>
      <c r="N124" s="67">
        <v>43009</v>
      </c>
      <c r="O124" s="67">
        <v>43100</v>
      </c>
      <c r="P124" s="68">
        <f t="shared" si="5"/>
        <v>13</v>
      </c>
      <c r="Q124" s="69"/>
      <c r="R124" s="70">
        <f t="shared" si="6"/>
        <v>0</v>
      </c>
      <c r="S124" s="68">
        <f t="shared" si="7"/>
        <v>0</v>
      </c>
      <c r="T124" s="68">
        <f t="shared" si="8"/>
        <v>0</v>
      </c>
      <c r="U124" s="68">
        <f t="shared" si="9"/>
        <v>0</v>
      </c>
      <c r="V124" s="71"/>
      <c r="W124" s="58"/>
      <c r="X124" s="59"/>
      <c r="Y124" s="59"/>
      <c r="Z124" s="59"/>
      <c r="AA124" s="59"/>
      <c r="AB124" s="59"/>
      <c r="AC124" s="59"/>
      <c r="AD124" s="59"/>
      <c r="AE124" s="59"/>
      <c r="AF124" s="59"/>
      <c r="AG124" s="59"/>
      <c r="AH124" s="59"/>
    </row>
    <row r="125" spans="1:34" s="60" customFormat="1" ht="103.95" customHeight="1" x14ac:dyDescent="0.3">
      <c r="A125" s="81"/>
      <c r="B125" s="63" t="s">
        <v>419</v>
      </c>
      <c r="C125" s="63" t="s">
        <v>35</v>
      </c>
      <c r="D125" s="64" t="s">
        <v>301</v>
      </c>
      <c r="E125" s="64" t="s">
        <v>37</v>
      </c>
      <c r="F125" s="65">
        <v>133</v>
      </c>
      <c r="G125" s="65" t="s">
        <v>420</v>
      </c>
      <c r="H125" s="66" t="s">
        <v>421</v>
      </c>
      <c r="I125" s="66" t="s">
        <v>351</v>
      </c>
      <c r="J125" s="66" t="s">
        <v>422</v>
      </c>
      <c r="K125" s="66" t="s">
        <v>356</v>
      </c>
      <c r="L125" s="64" t="s">
        <v>357</v>
      </c>
      <c r="M125" s="64">
        <v>2</v>
      </c>
      <c r="N125" s="67">
        <v>43009</v>
      </c>
      <c r="O125" s="67">
        <v>43189</v>
      </c>
      <c r="P125" s="68">
        <f t="shared" si="5"/>
        <v>25.7</v>
      </c>
      <c r="Q125" s="69"/>
      <c r="R125" s="70">
        <f t="shared" si="6"/>
        <v>0</v>
      </c>
      <c r="S125" s="68">
        <f t="shared" si="7"/>
        <v>0</v>
      </c>
      <c r="T125" s="68">
        <f t="shared" si="8"/>
        <v>0</v>
      </c>
      <c r="U125" s="68">
        <f t="shared" si="9"/>
        <v>0</v>
      </c>
      <c r="V125" s="71"/>
      <c r="W125" s="58"/>
      <c r="X125" s="59"/>
      <c r="Y125" s="59"/>
      <c r="Z125" s="59"/>
      <c r="AA125" s="59"/>
      <c r="AB125" s="59"/>
      <c r="AC125" s="59"/>
      <c r="AD125" s="59"/>
      <c r="AE125" s="59"/>
      <c r="AF125" s="59"/>
      <c r="AG125" s="59"/>
      <c r="AH125" s="59"/>
    </row>
    <row r="126" spans="1:34" s="60" customFormat="1" ht="103.95" customHeight="1" x14ac:dyDescent="0.3">
      <c r="A126" s="81"/>
      <c r="B126" s="66" t="s">
        <v>419</v>
      </c>
      <c r="C126" s="66" t="s">
        <v>35</v>
      </c>
      <c r="D126" s="64" t="s">
        <v>301</v>
      </c>
      <c r="E126" s="64" t="s">
        <v>37</v>
      </c>
      <c r="F126" s="64">
        <v>133</v>
      </c>
      <c r="G126" s="64" t="s">
        <v>420</v>
      </c>
      <c r="H126" s="66" t="s">
        <v>423</v>
      </c>
      <c r="I126" s="66" t="s">
        <v>351</v>
      </c>
      <c r="J126" s="66" t="s">
        <v>358</v>
      </c>
      <c r="K126" s="66" t="s">
        <v>359</v>
      </c>
      <c r="L126" s="64" t="s">
        <v>175</v>
      </c>
      <c r="M126" s="64">
        <v>2</v>
      </c>
      <c r="N126" s="67">
        <v>43009</v>
      </c>
      <c r="O126" s="67">
        <v>43189</v>
      </c>
      <c r="P126" s="68">
        <f t="shared" si="5"/>
        <v>25.7</v>
      </c>
      <c r="Q126" s="69"/>
      <c r="R126" s="70">
        <f t="shared" si="6"/>
        <v>0</v>
      </c>
      <c r="S126" s="68">
        <f t="shared" si="7"/>
        <v>0</v>
      </c>
      <c r="T126" s="68">
        <f t="shared" si="8"/>
        <v>0</v>
      </c>
      <c r="U126" s="68">
        <f t="shared" si="9"/>
        <v>0</v>
      </c>
      <c r="V126" s="71"/>
      <c r="W126" s="58"/>
      <c r="X126" s="59"/>
      <c r="Y126" s="59"/>
      <c r="Z126" s="59"/>
      <c r="AA126" s="59"/>
      <c r="AB126" s="59"/>
      <c r="AC126" s="59"/>
      <c r="AD126" s="59"/>
      <c r="AE126" s="59"/>
      <c r="AF126" s="59"/>
      <c r="AG126" s="59"/>
      <c r="AH126" s="59"/>
    </row>
    <row r="127" spans="1:34" s="60" customFormat="1" ht="115.2" customHeight="1" x14ac:dyDescent="0.3">
      <c r="A127" s="81"/>
      <c r="B127" s="63" t="s">
        <v>424</v>
      </c>
      <c r="C127" s="63" t="s">
        <v>35</v>
      </c>
      <c r="D127" s="64" t="s">
        <v>301</v>
      </c>
      <c r="E127" s="64" t="s">
        <v>37</v>
      </c>
      <c r="F127" s="65">
        <v>135</v>
      </c>
      <c r="G127" s="65" t="s">
        <v>170</v>
      </c>
      <c r="H127" s="66" t="s">
        <v>425</v>
      </c>
      <c r="I127" s="66" t="s">
        <v>426</v>
      </c>
      <c r="J127" s="66" t="s">
        <v>427</v>
      </c>
      <c r="K127" s="66" t="s">
        <v>428</v>
      </c>
      <c r="L127" s="64" t="s">
        <v>429</v>
      </c>
      <c r="M127" s="64">
        <v>1</v>
      </c>
      <c r="N127" s="67">
        <v>43009</v>
      </c>
      <c r="O127" s="67">
        <v>43069</v>
      </c>
      <c r="P127" s="68">
        <f t="shared" si="5"/>
        <v>8.6</v>
      </c>
      <c r="Q127" s="69"/>
      <c r="R127" s="70">
        <f t="shared" si="6"/>
        <v>0</v>
      </c>
      <c r="S127" s="68">
        <f t="shared" si="7"/>
        <v>0</v>
      </c>
      <c r="T127" s="68">
        <f t="shared" si="8"/>
        <v>0</v>
      </c>
      <c r="U127" s="68">
        <f t="shared" si="9"/>
        <v>0</v>
      </c>
      <c r="V127" s="71"/>
      <c r="W127" s="58"/>
      <c r="X127" s="59"/>
      <c r="Y127" s="59"/>
      <c r="Z127" s="59"/>
      <c r="AA127" s="59"/>
      <c r="AB127" s="59"/>
      <c r="AC127" s="59"/>
      <c r="AD127" s="59"/>
      <c r="AE127" s="59"/>
      <c r="AF127" s="59"/>
      <c r="AG127" s="59"/>
      <c r="AH127" s="59"/>
    </row>
    <row r="128" spans="1:34" s="60" customFormat="1" ht="80.400000000000006" customHeight="1" x14ac:dyDescent="0.3">
      <c r="A128" s="61"/>
      <c r="B128" s="63" t="s">
        <v>430</v>
      </c>
      <c r="C128" s="63" t="s">
        <v>35</v>
      </c>
      <c r="D128" s="64" t="s">
        <v>431</v>
      </c>
      <c r="E128" s="64" t="s">
        <v>432</v>
      </c>
      <c r="F128" s="63">
        <v>30</v>
      </c>
      <c r="G128" s="63" t="s">
        <v>333</v>
      </c>
      <c r="H128" s="63" t="s">
        <v>433</v>
      </c>
      <c r="I128" s="63" t="s">
        <v>434</v>
      </c>
      <c r="J128" s="66" t="s">
        <v>435</v>
      </c>
      <c r="K128" s="66" t="s">
        <v>436</v>
      </c>
      <c r="L128" s="64" t="s">
        <v>437</v>
      </c>
      <c r="M128" s="64">
        <v>1</v>
      </c>
      <c r="N128" s="67">
        <v>42979</v>
      </c>
      <c r="O128" s="67">
        <v>43100</v>
      </c>
      <c r="P128" s="123">
        <f t="shared" si="5"/>
        <v>17.3</v>
      </c>
      <c r="Q128" s="69"/>
      <c r="R128" s="70">
        <f t="shared" si="6"/>
        <v>0</v>
      </c>
      <c r="S128" s="68">
        <f t="shared" si="7"/>
        <v>0</v>
      </c>
      <c r="T128" s="68">
        <f t="shared" si="8"/>
        <v>0</v>
      </c>
      <c r="U128" s="68">
        <f t="shared" si="9"/>
        <v>0</v>
      </c>
      <c r="V128" s="71"/>
      <c r="W128" s="58"/>
      <c r="X128" s="59"/>
      <c r="Y128" s="59"/>
      <c r="Z128" s="59"/>
      <c r="AA128" s="59"/>
      <c r="AB128" s="59"/>
      <c r="AC128" s="59"/>
      <c r="AD128" s="59"/>
      <c r="AE128" s="59"/>
      <c r="AF128" s="59"/>
      <c r="AG128" s="59"/>
    </row>
    <row r="129" spans="1:33" s="60" customFormat="1" ht="80.400000000000006" customHeight="1" x14ac:dyDescent="0.3">
      <c r="A129" s="61"/>
      <c r="B129" s="63" t="s">
        <v>430</v>
      </c>
      <c r="C129" s="63" t="s">
        <v>35</v>
      </c>
      <c r="D129" s="64" t="s">
        <v>431</v>
      </c>
      <c r="E129" s="64" t="s">
        <v>432</v>
      </c>
      <c r="F129" s="63">
        <v>30</v>
      </c>
      <c r="G129" s="63" t="s">
        <v>333</v>
      </c>
      <c r="H129" s="63" t="s">
        <v>433</v>
      </c>
      <c r="I129" s="63" t="s">
        <v>434</v>
      </c>
      <c r="J129" s="66" t="s">
        <v>435</v>
      </c>
      <c r="K129" s="66" t="s">
        <v>438</v>
      </c>
      <c r="L129" s="64" t="s">
        <v>439</v>
      </c>
      <c r="M129" s="64">
        <v>3</v>
      </c>
      <c r="N129" s="67">
        <v>42979</v>
      </c>
      <c r="O129" s="67">
        <v>43100</v>
      </c>
      <c r="P129" s="123">
        <f t="shared" si="5"/>
        <v>17.3</v>
      </c>
      <c r="Q129" s="69"/>
      <c r="R129" s="70">
        <f t="shared" si="6"/>
        <v>0</v>
      </c>
      <c r="S129" s="68">
        <f t="shared" si="7"/>
        <v>0</v>
      </c>
      <c r="T129" s="68">
        <f t="shared" si="8"/>
        <v>0</v>
      </c>
      <c r="U129" s="68">
        <f t="shared" si="9"/>
        <v>0</v>
      </c>
      <c r="V129" s="71"/>
      <c r="W129" s="58"/>
      <c r="X129" s="59"/>
      <c r="Y129" s="59"/>
      <c r="Z129" s="59"/>
      <c r="AA129" s="59"/>
      <c r="AB129" s="59"/>
      <c r="AC129" s="59"/>
      <c r="AD129" s="59"/>
      <c r="AE129" s="59"/>
      <c r="AF129" s="59"/>
      <c r="AG129" s="59"/>
    </row>
    <row r="130" spans="1:33" s="60" customFormat="1" ht="80.400000000000006" customHeight="1" x14ac:dyDescent="0.3">
      <c r="A130" s="61"/>
      <c r="B130" s="63" t="s">
        <v>430</v>
      </c>
      <c r="C130" s="63" t="s">
        <v>35</v>
      </c>
      <c r="D130" s="64" t="s">
        <v>431</v>
      </c>
      <c r="E130" s="64" t="s">
        <v>432</v>
      </c>
      <c r="F130" s="63">
        <v>30</v>
      </c>
      <c r="G130" s="63" t="s">
        <v>333</v>
      </c>
      <c r="H130" s="63" t="s">
        <v>433</v>
      </c>
      <c r="I130" s="63" t="s">
        <v>434</v>
      </c>
      <c r="J130" s="66" t="s">
        <v>435</v>
      </c>
      <c r="K130" s="66" t="s">
        <v>440</v>
      </c>
      <c r="L130" s="64" t="s">
        <v>441</v>
      </c>
      <c r="M130" s="114" t="s">
        <v>442</v>
      </c>
      <c r="N130" s="67">
        <v>42979</v>
      </c>
      <c r="O130" s="67">
        <v>43100</v>
      </c>
      <c r="P130" s="123">
        <f t="shared" si="5"/>
        <v>17.3</v>
      </c>
      <c r="Q130" s="69"/>
      <c r="R130" s="70">
        <f t="shared" si="6"/>
        <v>0</v>
      </c>
      <c r="S130" s="68">
        <f t="shared" si="7"/>
        <v>0</v>
      </c>
      <c r="T130" s="68">
        <f t="shared" si="8"/>
        <v>0</v>
      </c>
      <c r="U130" s="68">
        <f t="shared" si="9"/>
        <v>0</v>
      </c>
      <c r="V130" s="71"/>
      <c r="W130" s="58"/>
      <c r="X130" s="59"/>
      <c r="Y130" s="59"/>
      <c r="Z130" s="59"/>
      <c r="AA130" s="59"/>
      <c r="AB130" s="59"/>
      <c r="AC130" s="59"/>
      <c r="AD130" s="59"/>
      <c r="AE130" s="59"/>
      <c r="AF130" s="59"/>
      <c r="AG130" s="59"/>
    </row>
    <row r="131" spans="1:33" s="60" customFormat="1" ht="80.400000000000006" customHeight="1" x14ac:dyDescent="0.3">
      <c r="A131" s="61"/>
      <c r="B131" s="63" t="s">
        <v>430</v>
      </c>
      <c r="C131" s="63" t="s">
        <v>35</v>
      </c>
      <c r="D131" s="64" t="s">
        <v>431</v>
      </c>
      <c r="E131" s="64" t="s">
        <v>432</v>
      </c>
      <c r="F131" s="63">
        <v>30</v>
      </c>
      <c r="G131" s="63" t="s">
        <v>333</v>
      </c>
      <c r="H131" s="63" t="s">
        <v>433</v>
      </c>
      <c r="I131" s="63" t="s">
        <v>434</v>
      </c>
      <c r="J131" s="66" t="s">
        <v>435</v>
      </c>
      <c r="K131" s="66" t="s">
        <v>443</v>
      </c>
      <c r="L131" s="64" t="s">
        <v>444</v>
      </c>
      <c r="M131" s="64">
        <v>1</v>
      </c>
      <c r="N131" s="67">
        <v>43009</v>
      </c>
      <c r="O131" s="67">
        <v>43281</v>
      </c>
      <c r="P131" s="123">
        <f t="shared" si="5"/>
        <v>38.9</v>
      </c>
      <c r="Q131" s="69"/>
      <c r="R131" s="70">
        <f t="shared" si="6"/>
        <v>0</v>
      </c>
      <c r="S131" s="68">
        <f t="shared" si="7"/>
        <v>0</v>
      </c>
      <c r="T131" s="68">
        <f t="shared" si="8"/>
        <v>0</v>
      </c>
      <c r="U131" s="68">
        <f t="shared" si="9"/>
        <v>0</v>
      </c>
      <c r="V131" s="71"/>
      <c r="W131" s="58"/>
      <c r="X131" s="59"/>
      <c r="Y131" s="59"/>
      <c r="Z131" s="59"/>
      <c r="AA131" s="59"/>
      <c r="AB131" s="59"/>
      <c r="AC131" s="59"/>
      <c r="AD131" s="59"/>
      <c r="AE131" s="59"/>
      <c r="AF131" s="59"/>
      <c r="AG131" s="59"/>
    </row>
    <row r="132" spans="1:33" s="60" customFormat="1" ht="92.4" customHeight="1" x14ac:dyDescent="0.3">
      <c r="A132" s="61"/>
      <c r="B132" s="63" t="s">
        <v>445</v>
      </c>
      <c r="C132" s="63" t="s">
        <v>35</v>
      </c>
      <c r="D132" s="64" t="s">
        <v>431</v>
      </c>
      <c r="E132" s="64" t="s">
        <v>432</v>
      </c>
      <c r="F132" s="63">
        <v>65</v>
      </c>
      <c r="G132" s="63" t="s">
        <v>446</v>
      </c>
      <c r="H132" s="83" t="s">
        <v>447</v>
      </c>
      <c r="I132" s="63"/>
      <c r="J132" s="66" t="s">
        <v>448</v>
      </c>
      <c r="K132" s="66" t="s">
        <v>449</v>
      </c>
      <c r="L132" s="64" t="s">
        <v>450</v>
      </c>
      <c r="M132" s="64">
        <v>6</v>
      </c>
      <c r="N132" s="67">
        <v>42979</v>
      </c>
      <c r="O132" s="67">
        <v>43343</v>
      </c>
      <c r="P132" s="123">
        <f t="shared" si="5"/>
        <v>52</v>
      </c>
      <c r="Q132" s="69"/>
      <c r="R132" s="70">
        <f t="shared" si="6"/>
        <v>0</v>
      </c>
      <c r="S132" s="68">
        <f t="shared" si="7"/>
        <v>0</v>
      </c>
      <c r="T132" s="68">
        <f t="shared" si="8"/>
        <v>0</v>
      </c>
      <c r="U132" s="68">
        <f t="shared" si="9"/>
        <v>0</v>
      </c>
      <c r="V132" s="71"/>
      <c r="W132" s="58"/>
      <c r="X132" s="59"/>
      <c r="Y132" s="59"/>
      <c r="Z132" s="59"/>
      <c r="AA132" s="59"/>
      <c r="AB132" s="59"/>
      <c r="AC132" s="59"/>
      <c r="AD132" s="59"/>
      <c r="AE132" s="59"/>
      <c r="AF132" s="59"/>
      <c r="AG132" s="59"/>
    </row>
    <row r="133" spans="1:33" s="60" customFormat="1" ht="92.4" customHeight="1" x14ac:dyDescent="0.3">
      <c r="A133" s="61"/>
      <c r="B133" s="63" t="s">
        <v>445</v>
      </c>
      <c r="C133" s="63" t="s">
        <v>35</v>
      </c>
      <c r="D133" s="64" t="s">
        <v>431</v>
      </c>
      <c r="E133" s="64" t="s">
        <v>432</v>
      </c>
      <c r="F133" s="63">
        <v>65</v>
      </c>
      <c r="G133" s="63" t="s">
        <v>446</v>
      </c>
      <c r="H133" s="83" t="s">
        <v>447</v>
      </c>
      <c r="I133" s="63"/>
      <c r="J133" s="66" t="s">
        <v>448</v>
      </c>
      <c r="K133" s="66" t="s">
        <v>451</v>
      </c>
      <c r="L133" s="64" t="s">
        <v>403</v>
      </c>
      <c r="M133" s="64">
        <v>3</v>
      </c>
      <c r="N133" s="67">
        <v>42979</v>
      </c>
      <c r="O133" s="67">
        <v>43251</v>
      </c>
      <c r="P133" s="123">
        <f t="shared" si="5"/>
        <v>38.9</v>
      </c>
      <c r="Q133" s="69"/>
      <c r="R133" s="70">
        <f t="shared" si="6"/>
        <v>0</v>
      </c>
      <c r="S133" s="68">
        <f t="shared" si="7"/>
        <v>0</v>
      </c>
      <c r="T133" s="68">
        <f t="shared" si="8"/>
        <v>0</v>
      </c>
      <c r="U133" s="68">
        <f t="shared" si="9"/>
        <v>0</v>
      </c>
      <c r="V133" s="71"/>
      <c r="W133" s="58"/>
      <c r="X133" s="59"/>
      <c r="Y133" s="59"/>
      <c r="Z133" s="59"/>
      <c r="AA133" s="59"/>
      <c r="AB133" s="59"/>
      <c r="AC133" s="59"/>
      <c r="AD133" s="59"/>
      <c r="AE133" s="59"/>
      <c r="AF133" s="59"/>
      <c r="AG133" s="59"/>
    </row>
    <row r="134" spans="1:33" s="60" customFormat="1" ht="151.19999999999999" customHeight="1" x14ac:dyDescent="0.3">
      <c r="A134" s="61"/>
      <c r="B134" s="63" t="s">
        <v>452</v>
      </c>
      <c r="C134" s="63" t="s">
        <v>35</v>
      </c>
      <c r="D134" s="64" t="s">
        <v>431</v>
      </c>
      <c r="E134" s="64" t="s">
        <v>432</v>
      </c>
      <c r="F134" s="63">
        <v>138</v>
      </c>
      <c r="G134" s="63" t="s">
        <v>453</v>
      </c>
      <c r="H134" s="83" t="s">
        <v>454</v>
      </c>
      <c r="I134" s="63"/>
      <c r="J134" s="66" t="s">
        <v>455</v>
      </c>
      <c r="K134" s="66" t="s">
        <v>456</v>
      </c>
      <c r="L134" s="64" t="s">
        <v>457</v>
      </c>
      <c r="M134" s="64">
        <v>2</v>
      </c>
      <c r="N134" s="67">
        <v>42979</v>
      </c>
      <c r="O134" s="67">
        <v>43100</v>
      </c>
      <c r="P134" s="123">
        <f t="shared" si="5"/>
        <v>17.3</v>
      </c>
      <c r="Q134" s="69"/>
      <c r="R134" s="70">
        <f t="shared" si="6"/>
        <v>0</v>
      </c>
      <c r="S134" s="68">
        <f t="shared" si="7"/>
        <v>0</v>
      </c>
      <c r="T134" s="68">
        <f t="shared" si="8"/>
        <v>0</v>
      </c>
      <c r="U134" s="68">
        <f t="shared" si="9"/>
        <v>0</v>
      </c>
      <c r="V134" s="71"/>
      <c r="W134" s="58"/>
      <c r="X134" s="59"/>
      <c r="Y134" s="59"/>
      <c r="Z134" s="59"/>
      <c r="AA134" s="59"/>
      <c r="AB134" s="59"/>
      <c r="AC134" s="59"/>
      <c r="AD134" s="59"/>
      <c r="AE134" s="59"/>
      <c r="AF134" s="59"/>
      <c r="AG134" s="59"/>
    </row>
    <row r="135" spans="1:33" s="60" customFormat="1" ht="151.19999999999999" customHeight="1" x14ac:dyDescent="0.3">
      <c r="A135" s="61"/>
      <c r="B135" s="63" t="s">
        <v>452</v>
      </c>
      <c r="C135" s="63" t="s">
        <v>35</v>
      </c>
      <c r="D135" s="64" t="s">
        <v>431</v>
      </c>
      <c r="E135" s="64" t="s">
        <v>432</v>
      </c>
      <c r="F135" s="63">
        <v>138</v>
      </c>
      <c r="G135" s="63" t="s">
        <v>453</v>
      </c>
      <c r="H135" s="83" t="s">
        <v>454</v>
      </c>
      <c r="I135" s="63"/>
      <c r="J135" s="66" t="s">
        <v>455</v>
      </c>
      <c r="K135" s="66" t="s">
        <v>458</v>
      </c>
      <c r="L135" s="64" t="s">
        <v>457</v>
      </c>
      <c r="M135" s="64">
        <v>5</v>
      </c>
      <c r="N135" s="67">
        <v>42979</v>
      </c>
      <c r="O135" s="67">
        <v>43281</v>
      </c>
      <c r="P135" s="123">
        <f t="shared" si="5"/>
        <v>43.1</v>
      </c>
      <c r="Q135" s="69"/>
      <c r="R135" s="70">
        <f t="shared" si="6"/>
        <v>0</v>
      </c>
      <c r="S135" s="68">
        <f t="shared" si="7"/>
        <v>0</v>
      </c>
      <c r="T135" s="68">
        <f t="shared" si="8"/>
        <v>0</v>
      </c>
      <c r="U135" s="68">
        <f t="shared" si="9"/>
        <v>0</v>
      </c>
      <c r="V135" s="71"/>
      <c r="W135" s="58"/>
      <c r="X135" s="59"/>
      <c r="Y135" s="59"/>
      <c r="Z135" s="59"/>
      <c r="AA135" s="59"/>
      <c r="AB135" s="59"/>
      <c r="AC135" s="59"/>
      <c r="AD135" s="59"/>
      <c r="AE135" s="59"/>
      <c r="AF135" s="59"/>
      <c r="AG135" s="59"/>
    </row>
    <row r="136" spans="1:33" s="129" customFormat="1" ht="307.95" customHeight="1" x14ac:dyDescent="0.3">
      <c r="A136" s="124"/>
      <c r="B136" s="72" t="s">
        <v>459</v>
      </c>
      <c r="C136" s="72" t="s">
        <v>224</v>
      </c>
      <c r="D136" s="74" t="s">
        <v>460</v>
      </c>
      <c r="E136" s="64" t="s">
        <v>432</v>
      </c>
      <c r="F136" s="74">
        <v>21</v>
      </c>
      <c r="G136" s="74" t="s">
        <v>461</v>
      </c>
      <c r="H136" s="72" t="s">
        <v>462</v>
      </c>
      <c r="I136" s="72" t="s">
        <v>463</v>
      </c>
      <c r="J136" s="76" t="s">
        <v>464</v>
      </c>
      <c r="K136" s="76" t="s">
        <v>465</v>
      </c>
      <c r="L136" s="73" t="s">
        <v>466</v>
      </c>
      <c r="M136" s="73">
        <v>12</v>
      </c>
      <c r="N136" s="125">
        <v>42979</v>
      </c>
      <c r="O136" s="125">
        <v>43342</v>
      </c>
      <c r="P136" s="68">
        <f t="shared" si="5"/>
        <v>51.9</v>
      </c>
      <c r="Q136" s="69"/>
      <c r="R136" s="70">
        <f t="shared" si="6"/>
        <v>0</v>
      </c>
      <c r="S136" s="68">
        <f t="shared" si="7"/>
        <v>0</v>
      </c>
      <c r="T136" s="68">
        <f t="shared" si="8"/>
        <v>0</v>
      </c>
      <c r="U136" s="68">
        <f t="shared" si="9"/>
        <v>0</v>
      </c>
      <c r="V136" s="126"/>
      <c r="W136" s="127"/>
      <c r="X136" s="128"/>
    </row>
    <row r="137" spans="1:33" s="129" customFormat="1" ht="262.2" customHeight="1" x14ac:dyDescent="0.3">
      <c r="A137" s="124"/>
      <c r="B137" s="72" t="s">
        <v>467</v>
      </c>
      <c r="C137" s="72" t="s">
        <v>224</v>
      </c>
      <c r="D137" s="74" t="s">
        <v>460</v>
      </c>
      <c r="E137" s="64" t="s">
        <v>432</v>
      </c>
      <c r="F137" s="74">
        <v>26</v>
      </c>
      <c r="G137" s="74" t="s">
        <v>302</v>
      </c>
      <c r="H137" s="72" t="s">
        <v>468</v>
      </c>
      <c r="I137" s="72" t="s">
        <v>469</v>
      </c>
      <c r="J137" s="76" t="s">
        <v>470</v>
      </c>
      <c r="K137" s="76" t="s">
        <v>471</v>
      </c>
      <c r="L137" s="73" t="s">
        <v>472</v>
      </c>
      <c r="M137" s="73">
        <v>12</v>
      </c>
      <c r="N137" s="125">
        <v>42979</v>
      </c>
      <c r="O137" s="125">
        <v>43342</v>
      </c>
      <c r="P137" s="68">
        <f t="shared" si="5"/>
        <v>51.9</v>
      </c>
      <c r="Q137" s="69"/>
      <c r="R137" s="70">
        <f t="shared" si="6"/>
        <v>0</v>
      </c>
      <c r="S137" s="68">
        <f t="shared" si="7"/>
        <v>0</v>
      </c>
      <c r="T137" s="68">
        <f t="shared" si="8"/>
        <v>0</v>
      </c>
      <c r="U137" s="68">
        <f t="shared" si="9"/>
        <v>0</v>
      </c>
      <c r="V137" s="126"/>
      <c r="W137" s="127"/>
      <c r="X137" s="128"/>
    </row>
    <row r="138" spans="1:33" s="129" customFormat="1" ht="262.2" customHeight="1" x14ac:dyDescent="0.3">
      <c r="A138" s="124"/>
      <c r="B138" s="72" t="s">
        <v>467</v>
      </c>
      <c r="C138" s="72" t="s">
        <v>224</v>
      </c>
      <c r="D138" s="74" t="s">
        <v>460</v>
      </c>
      <c r="E138" s="64" t="s">
        <v>432</v>
      </c>
      <c r="F138" s="74">
        <v>26</v>
      </c>
      <c r="G138" s="74" t="s">
        <v>302</v>
      </c>
      <c r="H138" s="72" t="s">
        <v>468</v>
      </c>
      <c r="I138" s="72" t="s">
        <v>469</v>
      </c>
      <c r="J138" s="76" t="s">
        <v>473</v>
      </c>
      <c r="K138" s="76" t="s">
        <v>474</v>
      </c>
      <c r="L138" s="73" t="s">
        <v>475</v>
      </c>
      <c r="M138" s="73">
        <v>4</v>
      </c>
      <c r="N138" s="125">
        <v>42979</v>
      </c>
      <c r="O138" s="125">
        <v>43342</v>
      </c>
      <c r="P138" s="68">
        <f t="shared" si="5"/>
        <v>51.9</v>
      </c>
      <c r="Q138" s="69"/>
      <c r="R138" s="70">
        <f t="shared" si="6"/>
        <v>0</v>
      </c>
      <c r="S138" s="68">
        <f t="shared" si="7"/>
        <v>0</v>
      </c>
      <c r="T138" s="68">
        <f t="shared" si="8"/>
        <v>0</v>
      </c>
      <c r="U138" s="68">
        <f t="shared" si="9"/>
        <v>0</v>
      </c>
      <c r="V138" s="126"/>
      <c r="W138" s="127"/>
      <c r="X138" s="128"/>
    </row>
    <row r="139" spans="1:33" s="129" customFormat="1" ht="262.2" customHeight="1" x14ac:dyDescent="0.3">
      <c r="A139" s="124"/>
      <c r="B139" s="72" t="s">
        <v>467</v>
      </c>
      <c r="C139" s="72" t="s">
        <v>224</v>
      </c>
      <c r="D139" s="74" t="s">
        <v>460</v>
      </c>
      <c r="E139" s="64" t="s">
        <v>432</v>
      </c>
      <c r="F139" s="74">
        <v>26</v>
      </c>
      <c r="G139" s="74" t="s">
        <v>302</v>
      </c>
      <c r="H139" s="72" t="s">
        <v>468</v>
      </c>
      <c r="I139" s="72" t="s">
        <v>469</v>
      </c>
      <c r="J139" s="76" t="s">
        <v>476</v>
      </c>
      <c r="K139" s="76" t="s">
        <v>477</v>
      </c>
      <c r="L139" s="73" t="s">
        <v>478</v>
      </c>
      <c r="M139" s="73">
        <v>3</v>
      </c>
      <c r="N139" s="125">
        <v>42979</v>
      </c>
      <c r="O139" s="125">
        <v>43343</v>
      </c>
      <c r="P139" s="68">
        <f t="shared" si="5"/>
        <v>52</v>
      </c>
      <c r="Q139" s="69"/>
      <c r="R139" s="70">
        <f t="shared" si="6"/>
        <v>0</v>
      </c>
      <c r="S139" s="68">
        <f t="shared" si="7"/>
        <v>0</v>
      </c>
      <c r="T139" s="68">
        <f t="shared" si="8"/>
        <v>0</v>
      </c>
      <c r="U139" s="68">
        <f t="shared" si="9"/>
        <v>0</v>
      </c>
      <c r="V139" s="126"/>
      <c r="W139" s="127"/>
      <c r="X139" s="128"/>
    </row>
    <row r="140" spans="1:33" s="129" customFormat="1" ht="296.39999999999998" customHeight="1" x14ac:dyDescent="0.3">
      <c r="A140" s="124"/>
      <c r="B140" s="72" t="s">
        <v>479</v>
      </c>
      <c r="C140" s="72" t="s">
        <v>224</v>
      </c>
      <c r="D140" s="74" t="s">
        <v>460</v>
      </c>
      <c r="E140" s="64" t="s">
        <v>432</v>
      </c>
      <c r="F140" s="74">
        <v>31</v>
      </c>
      <c r="G140" s="74" t="s">
        <v>337</v>
      </c>
      <c r="H140" s="72" t="s">
        <v>480</v>
      </c>
      <c r="I140" s="72" t="s">
        <v>481</v>
      </c>
      <c r="J140" s="76" t="s">
        <v>482</v>
      </c>
      <c r="K140" s="76" t="s">
        <v>483</v>
      </c>
      <c r="L140" s="73" t="s">
        <v>484</v>
      </c>
      <c r="M140" s="73">
        <v>12</v>
      </c>
      <c r="N140" s="125">
        <v>42979</v>
      </c>
      <c r="O140" s="125">
        <v>43343</v>
      </c>
      <c r="P140" s="68">
        <f t="shared" ref="P140:P203" si="10">ROUND(((O140-N140)/7),1)</f>
        <v>52</v>
      </c>
      <c r="Q140" s="69"/>
      <c r="R140" s="70">
        <f t="shared" ref="R140:R203" si="11">IF(Q140=0,0,+Q140/M140)</f>
        <v>0</v>
      </c>
      <c r="S140" s="68">
        <f t="shared" ref="S140:S203" si="12">ROUND((P140*R140),1)</f>
        <v>0</v>
      </c>
      <c r="T140" s="68">
        <f t="shared" ref="T140:T203" si="13">IF(O140&lt;=$D$7,S140,0)</f>
        <v>0</v>
      </c>
      <c r="U140" s="68">
        <f t="shared" ref="U140:U203" si="14">IF($D$7&gt;=O140,P140,0)</f>
        <v>0</v>
      </c>
      <c r="V140" s="126"/>
      <c r="W140" s="127"/>
      <c r="X140" s="128"/>
    </row>
    <row r="141" spans="1:33" s="129" customFormat="1" ht="296.39999999999998" customHeight="1" x14ac:dyDescent="0.3">
      <c r="A141" s="124"/>
      <c r="B141" s="72" t="s">
        <v>479</v>
      </c>
      <c r="C141" s="72" t="s">
        <v>224</v>
      </c>
      <c r="D141" s="74" t="s">
        <v>460</v>
      </c>
      <c r="E141" s="64" t="s">
        <v>432</v>
      </c>
      <c r="F141" s="74">
        <v>31</v>
      </c>
      <c r="G141" s="74" t="s">
        <v>337</v>
      </c>
      <c r="H141" s="72" t="s">
        <v>480</v>
      </c>
      <c r="I141" s="72" t="s">
        <v>481</v>
      </c>
      <c r="J141" s="76" t="s">
        <v>482</v>
      </c>
      <c r="K141" s="76" t="s">
        <v>485</v>
      </c>
      <c r="L141" s="73" t="s">
        <v>486</v>
      </c>
      <c r="M141" s="73">
        <v>4</v>
      </c>
      <c r="N141" s="125">
        <v>42979</v>
      </c>
      <c r="O141" s="125">
        <v>43343</v>
      </c>
      <c r="P141" s="68">
        <f t="shared" si="10"/>
        <v>52</v>
      </c>
      <c r="Q141" s="69"/>
      <c r="R141" s="70">
        <f t="shared" si="11"/>
        <v>0</v>
      </c>
      <c r="S141" s="68">
        <f t="shared" si="12"/>
        <v>0</v>
      </c>
      <c r="T141" s="68">
        <f t="shared" si="13"/>
        <v>0</v>
      </c>
      <c r="U141" s="68">
        <f t="shared" si="14"/>
        <v>0</v>
      </c>
      <c r="V141" s="126"/>
      <c r="W141" s="127"/>
      <c r="X141" s="128"/>
    </row>
    <row r="142" spans="1:33" s="129" customFormat="1" ht="205.2" customHeight="1" x14ac:dyDescent="0.3">
      <c r="A142" s="124"/>
      <c r="B142" s="72" t="s">
        <v>487</v>
      </c>
      <c r="C142" s="72" t="s">
        <v>224</v>
      </c>
      <c r="D142" s="74" t="s">
        <v>460</v>
      </c>
      <c r="E142" s="64" t="s">
        <v>432</v>
      </c>
      <c r="F142" s="74">
        <v>43</v>
      </c>
      <c r="G142" s="74" t="s">
        <v>488</v>
      </c>
      <c r="H142" s="72" t="s">
        <v>489</v>
      </c>
      <c r="I142" s="72" t="s">
        <v>490</v>
      </c>
      <c r="J142" s="76" t="s">
        <v>491</v>
      </c>
      <c r="K142" s="76" t="s">
        <v>492</v>
      </c>
      <c r="L142" s="73" t="s">
        <v>493</v>
      </c>
      <c r="M142" s="73">
        <v>4</v>
      </c>
      <c r="N142" s="125">
        <v>42979</v>
      </c>
      <c r="O142" s="125">
        <v>43343</v>
      </c>
      <c r="P142" s="68">
        <f t="shared" si="10"/>
        <v>52</v>
      </c>
      <c r="Q142" s="69"/>
      <c r="R142" s="70">
        <f t="shared" si="11"/>
        <v>0</v>
      </c>
      <c r="S142" s="68">
        <f t="shared" si="12"/>
        <v>0</v>
      </c>
      <c r="T142" s="68">
        <f t="shared" si="13"/>
        <v>0</v>
      </c>
      <c r="U142" s="68">
        <f t="shared" si="14"/>
        <v>0</v>
      </c>
      <c r="V142" s="126"/>
      <c r="W142" s="127"/>
      <c r="X142" s="128"/>
    </row>
    <row r="143" spans="1:33" s="129" customFormat="1" ht="171" customHeight="1" x14ac:dyDescent="0.3">
      <c r="A143" s="124"/>
      <c r="B143" s="72" t="s">
        <v>494</v>
      </c>
      <c r="C143" s="72" t="s">
        <v>224</v>
      </c>
      <c r="D143" s="74" t="s">
        <v>460</v>
      </c>
      <c r="E143" s="64" t="s">
        <v>432</v>
      </c>
      <c r="F143" s="74">
        <v>44</v>
      </c>
      <c r="G143" s="74" t="s">
        <v>495</v>
      </c>
      <c r="H143" s="72" t="s">
        <v>496</v>
      </c>
      <c r="I143" s="76" t="s">
        <v>497</v>
      </c>
      <c r="J143" s="76" t="s">
        <v>498</v>
      </c>
      <c r="K143" s="76" t="s">
        <v>499</v>
      </c>
      <c r="L143" s="73" t="s">
        <v>500</v>
      </c>
      <c r="M143" s="73">
        <v>12</v>
      </c>
      <c r="N143" s="125">
        <v>42979</v>
      </c>
      <c r="O143" s="125">
        <v>43343</v>
      </c>
      <c r="P143" s="68">
        <f t="shared" si="10"/>
        <v>52</v>
      </c>
      <c r="Q143" s="69"/>
      <c r="R143" s="70">
        <f t="shared" si="11"/>
        <v>0</v>
      </c>
      <c r="S143" s="68">
        <f t="shared" si="12"/>
        <v>0</v>
      </c>
      <c r="T143" s="68">
        <f t="shared" si="13"/>
        <v>0</v>
      </c>
      <c r="U143" s="68">
        <f t="shared" si="14"/>
        <v>0</v>
      </c>
      <c r="V143" s="126"/>
      <c r="W143" s="127"/>
      <c r="X143" s="128"/>
    </row>
    <row r="144" spans="1:33" s="129" customFormat="1" ht="409.6" customHeight="1" x14ac:dyDescent="0.3">
      <c r="A144" s="124"/>
      <c r="B144" s="72" t="s">
        <v>501</v>
      </c>
      <c r="C144" s="72" t="s">
        <v>224</v>
      </c>
      <c r="D144" s="74" t="s">
        <v>460</v>
      </c>
      <c r="E144" s="64" t="s">
        <v>432</v>
      </c>
      <c r="F144" s="74">
        <v>45</v>
      </c>
      <c r="G144" s="74" t="s">
        <v>502</v>
      </c>
      <c r="H144" s="72" t="s">
        <v>503</v>
      </c>
      <c r="I144" s="76" t="s">
        <v>504</v>
      </c>
      <c r="J144" s="76" t="s">
        <v>505</v>
      </c>
      <c r="K144" s="76" t="s">
        <v>506</v>
      </c>
      <c r="L144" s="73" t="s">
        <v>507</v>
      </c>
      <c r="M144" s="73">
        <v>12</v>
      </c>
      <c r="N144" s="130">
        <v>42979</v>
      </c>
      <c r="O144" s="125">
        <v>43343</v>
      </c>
      <c r="P144" s="68">
        <f t="shared" si="10"/>
        <v>52</v>
      </c>
      <c r="Q144" s="69"/>
      <c r="R144" s="70">
        <f t="shared" si="11"/>
        <v>0</v>
      </c>
      <c r="S144" s="68">
        <f t="shared" si="12"/>
        <v>0</v>
      </c>
      <c r="T144" s="68">
        <f t="shared" si="13"/>
        <v>0</v>
      </c>
      <c r="U144" s="68">
        <f t="shared" si="14"/>
        <v>0</v>
      </c>
      <c r="V144" s="126"/>
      <c r="W144" s="127"/>
      <c r="X144" s="128"/>
    </row>
    <row r="145" spans="1:24" s="129" customFormat="1" ht="399" customHeight="1" x14ac:dyDescent="0.3">
      <c r="A145" s="124"/>
      <c r="B145" s="72" t="s">
        <v>508</v>
      </c>
      <c r="C145" s="72" t="s">
        <v>224</v>
      </c>
      <c r="D145" s="74" t="s">
        <v>460</v>
      </c>
      <c r="E145" s="64" t="s">
        <v>432</v>
      </c>
      <c r="F145" s="73">
        <v>46</v>
      </c>
      <c r="G145" s="73" t="s">
        <v>502</v>
      </c>
      <c r="H145" s="76" t="s">
        <v>509</v>
      </c>
      <c r="I145" s="76" t="s">
        <v>510</v>
      </c>
      <c r="J145" s="76" t="s">
        <v>505</v>
      </c>
      <c r="K145" s="76" t="s">
        <v>506</v>
      </c>
      <c r="L145" s="73" t="s">
        <v>507</v>
      </c>
      <c r="M145" s="73">
        <v>12</v>
      </c>
      <c r="N145" s="130">
        <v>42979</v>
      </c>
      <c r="O145" s="125">
        <v>43343</v>
      </c>
      <c r="P145" s="68">
        <f t="shared" si="10"/>
        <v>52</v>
      </c>
      <c r="Q145" s="69"/>
      <c r="R145" s="70">
        <f t="shared" si="11"/>
        <v>0</v>
      </c>
      <c r="S145" s="68">
        <f t="shared" si="12"/>
        <v>0</v>
      </c>
      <c r="T145" s="68">
        <f t="shared" si="13"/>
        <v>0</v>
      </c>
      <c r="U145" s="68">
        <f t="shared" si="14"/>
        <v>0</v>
      </c>
      <c r="V145" s="126"/>
      <c r="W145" s="127"/>
      <c r="X145" s="128"/>
    </row>
    <row r="146" spans="1:24" s="129" customFormat="1" ht="171" customHeight="1" x14ac:dyDescent="0.3">
      <c r="A146" s="124"/>
      <c r="B146" s="72" t="s">
        <v>511</v>
      </c>
      <c r="C146" s="72" t="s">
        <v>224</v>
      </c>
      <c r="D146" s="74" t="s">
        <v>460</v>
      </c>
      <c r="E146" s="64" t="s">
        <v>432</v>
      </c>
      <c r="F146" s="73">
        <v>47</v>
      </c>
      <c r="G146" s="73" t="s">
        <v>495</v>
      </c>
      <c r="H146" s="76" t="s">
        <v>512</v>
      </c>
      <c r="I146" s="76" t="s">
        <v>513</v>
      </c>
      <c r="J146" s="76" t="s">
        <v>514</v>
      </c>
      <c r="K146" s="76" t="s">
        <v>515</v>
      </c>
      <c r="L146" s="73" t="s">
        <v>516</v>
      </c>
      <c r="M146" s="73">
        <v>6</v>
      </c>
      <c r="N146" s="125">
        <v>42979</v>
      </c>
      <c r="O146" s="125">
        <v>43343</v>
      </c>
      <c r="P146" s="68">
        <f t="shared" si="10"/>
        <v>52</v>
      </c>
      <c r="Q146" s="69"/>
      <c r="R146" s="70">
        <f t="shared" si="11"/>
        <v>0</v>
      </c>
      <c r="S146" s="68">
        <f t="shared" si="12"/>
        <v>0</v>
      </c>
      <c r="T146" s="68">
        <f t="shared" si="13"/>
        <v>0</v>
      </c>
      <c r="U146" s="68">
        <f t="shared" si="14"/>
        <v>0</v>
      </c>
      <c r="V146" s="126"/>
      <c r="W146" s="127"/>
      <c r="X146" s="128"/>
    </row>
    <row r="147" spans="1:24" s="129" customFormat="1" ht="330.6" customHeight="1" x14ac:dyDescent="0.3">
      <c r="A147" s="124"/>
      <c r="B147" s="72" t="s">
        <v>517</v>
      </c>
      <c r="C147" s="72" t="s">
        <v>224</v>
      </c>
      <c r="D147" s="74" t="s">
        <v>460</v>
      </c>
      <c r="E147" s="64" t="s">
        <v>432</v>
      </c>
      <c r="F147" s="73">
        <v>64</v>
      </c>
      <c r="G147" s="73" t="s">
        <v>518</v>
      </c>
      <c r="H147" s="76" t="s">
        <v>519</v>
      </c>
      <c r="I147" s="76" t="s">
        <v>520</v>
      </c>
      <c r="J147" s="76" t="s">
        <v>521</v>
      </c>
      <c r="K147" s="76" t="s">
        <v>522</v>
      </c>
      <c r="L147" s="73" t="s">
        <v>523</v>
      </c>
      <c r="M147" s="73" t="s">
        <v>524</v>
      </c>
      <c r="N147" s="125">
        <v>42979</v>
      </c>
      <c r="O147" s="125">
        <v>43069</v>
      </c>
      <c r="P147" s="68">
        <f t="shared" si="10"/>
        <v>12.9</v>
      </c>
      <c r="Q147" s="69"/>
      <c r="R147" s="70">
        <f t="shared" si="11"/>
        <v>0</v>
      </c>
      <c r="S147" s="68">
        <f t="shared" si="12"/>
        <v>0</v>
      </c>
      <c r="T147" s="68">
        <f t="shared" si="13"/>
        <v>0</v>
      </c>
      <c r="U147" s="68">
        <f t="shared" si="14"/>
        <v>0</v>
      </c>
      <c r="V147" s="126"/>
      <c r="W147" s="127"/>
      <c r="X147" s="128"/>
    </row>
    <row r="148" spans="1:24" s="129" customFormat="1" ht="330.6" customHeight="1" x14ac:dyDescent="0.3">
      <c r="A148" s="124"/>
      <c r="B148" s="72" t="s">
        <v>517</v>
      </c>
      <c r="C148" s="72" t="s">
        <v>224</v>
      </c>
      <c r="D148" s="74" t="s">
        <v>460</v>
      </c>
      <c r="E148" s="64" t="s">
        <v>432</v>
      </c>
      <c r="F148" s="73">
        <v>64</v>
      </c>
      <c r="G148" s="73" t="s">
        <v>518</v>
      </c>
      <c r="H148" s="76" t="s">
        <v>519</v>
      </c>
      <c r="I148" s="76" t="s">
        <v>520</v>
      </c>
      <c r="J148" s="76" t="s">
        <v>521</v>
      </c>
      <c r="K148" s="76" t="s">
        <v>525</v>
      </c>
      <c r="L148" s="73" t="s">
        <v>526</v>
      </c>
      <c r="M148" s="73">
        <v>6</v>
      </c>
      <c r="N148" s="125">
        <v>42979</v>
      </c>
      <c r="O148" s="125">
        <v>43343</v>
      </c>
      <c r="P148" s="68">
        <f t="shared" si="10"/>
        <v>52</v>
      </c>
      <c r="Q148" s="69"/>
      <c r="R148" s="70">
        <f t="shared" si="11"/>
        <v>0</v>
      </c>
      <c r="S148" s="68">
        <f t="shared" si="12"/>
        <v>0</v>
      </c>
      <c r="T148" s="68">
        <f t="shared" si="13"/>
        <v>0</v>
      </c>
      <c r="U148" s="68">
        <f t="shared" si="14"/>
        <v>0</v>
      </c>
      <c r="V148" s="126"/>
      <c r="W148" s="127"/>
      <c r="X148" s="128"/>
    </row>
    <row r="149" spans="1:24" s="129" customFormat="1" ht="409.6" customHeight="1" x14ac:dyDescent="0.3">
      <c r="A149" s="124"/>
      <c r="B149" s="72" t="s">
        <v>527</v>
      </c>
      <c r="C149" s="72" t="s">
        <v>224</v>
      </c>
      <c r="D149" s="74" t="s">
        <v>460</v>
      </c>
      <c r="E149" s="64" t="s">
        <v>432</v>
      </c>
      <c r="F149" s="73">
        <v>66</v>
      </c>
      <c r="G149" s="73" t="s">
        <v>528</v>
      </c>
      <c r="H149" s="76" t="s">
        <v>529</v>
      </c>
      <c r="I149" s="76" t="s">
        <v>530</v>
      </c>
      <c r="J149" s="76" t="s">
        <v>531</v>
      </c>
      <c r="K149" s="76" t="s">
        <v>532</v>
      </c>
      <c r="L149" s="73" t="s">
        <v>533</v>
      </c>
      <c r="M149" s="73">
        <v>4</v>
      </c>
      <c r="N149" s="125">
        <v>42979</v>
      </c>
      <c r="O149" s="125">
        <v>43343</v>
      </c>
      <c r="P149" s="68">
        <f t="shared" si="10"/>
        <v>52</v>
      </c>
      <c r="Q149" s="69"/>
      <c r="R149" s="70">
        <f t="shared" si="11"/>
        <v>0</v>
      </c>
      <c r="S149" s="68">
        <f t="shared" si="12"/>
        <v>0</v>
      </c>
      <c r="T149" s="68">
        <f t="shared" si="13"/>
        <v>0</v>
      </c>
      <c r="U149" s="68">
        <f t="shared" si="14"/>
        <v>0</v>
      </c>
      <c r="V149" s="126"/>
      <c r="W149" s="127"/>
      <c r="X149" s="128"/>
    </row>
    <row r="150" spans="1:24" s="129" customFormat="1" ht="125.4" customHeight="1" x14ac:dyDescent="0.3">
      <c r="A150" s="124"/>
      <c r="B150" s="72" t="s">
        <v>534</v>
      </c>
      <c r="C150" s="72" t="s">
        <v>224</v>
      </c>
      <c r="D150" s="74" t="s">
        <v>460</v>
      </c>
      <c r="E150" s="64" t="s">
        <v>432</v>
      </c>
      <c r="F150" s="73">
        <v>93</v>
      </c>
      <c r="G150" s="73" t="s">
        <v>535</v>
      </c>
      <c r="H150" s="76" t="s">
        <v>536</v>
      </c>
      <c r="I150" s="76"/>
      <c r="J150" s="76" t="s">
        <v>537</v>
      </c>
      <c r="K150" s="76" t="s">
        <v>538</v>
      </c>
      <c r="L150" s="73" t="s">
        <v>539</v>
      </c>
      <c r="M150" s="73">
        <v>1</v>
      </c>
      <c r="N150" s="125">
        <v>42979</v>
      </c>
      <c r="O150" s="125">
        <v>43039</v>
      </c>
      <c r="P150" s="68">
        <f t="shared" si="10"/>
        <v>8.6</v>
      </c>
      <c r="Q150" s="69"/>
      <c r="R150" s="70">
        <f t="shared" si="11"/>
        <v>0</v>
      </c>
      <c r="S150" s="68">
        <f t="shared" si="12"/>
        <v>0</v>
      </c>
      <c r="T150" s="68">
        <f t="shared" si="13"/>
        <v>0</v>
      </c>
      <c r="U150" s="68">
        <f t="shared" si="14"/>
        <v>0</v>
      </c>
      <c r="V150" s="126"/>
      <c r="W150" s="127"/>
      <c r="X150" s="128"/>
    </row>
    <row r="151" spans="1:24" s="129" customFormat="1" ht="125.4" customHeight="1" x14ac:dyDescent="0.3">
      <c r="A151" s="124"/>
      <c r="B151" s="72" t="s">
        <v>534</v>
      </c>
      <c r="C151" s="72" t="s">
        <v>224</v>
      </c>
      <c r="D151" s="74" t="s">
        <v>460</v>
      </c>
      <c r="E151" s="64" t="s">
        <v>432</v>
      </c>
      <c r="F151" s="73">
        <v>93</v>
      </c>
      <c r="G151" s="73" t="s">
        <v>535</v>
      </c>
      <c r="H151" s="76" t="s">
        <v>536</v>
      </c>
      <c r="I151" s="131"/>
      <c r="J151" s="76" t="s">
        <v>540</v>
      </c>
      <c r="K151" s="76" t="s">
        <v>541</v>
      </c>
      <c r="L151" s="73" t="s">
        <v>542</v>
      </c>
      <c r="M151" s="73">
        <v>1</v>
      </c>
      <c r="N151" s="125">
        <v>42979</v>
      </c>
      <c r="O151" s="125">
        <v>43343</v>
      </c>
      <c r="P151" s="68">
        <f t="shared" si="10"/>
        <v>52</v>
      </c>
      <c r="Q151" s="69"/>
      <c r="R151" s="70">
        <f t="shared" si="11"/>
        <v>0</v>
      </c>
      <c r="S151" s="68">
        <f t="shared" si="12"/>
        <v>0</v>
      </c>
      <c r="T151" s="68">
        <f t="shared" si="13"/>
        <v>0</v>
      </c>
      <c r="U151" s="68">
        <f t="shared" si="14"/>
        <v>0</v>
      </c>
      <c r="V151" s="126"/>
      <c r="W151" s="127"/>
      <c r="X151" s="128"/>
    </row>
    <row r="152" spans="1:24" s="129" customFormat="1" ht="125.4" customHeight="1" x14ac:dyDescent="0.3">
      <c r="A152" s="124"/>
      <c r="B152" s="72" t="s">
        <v>534</v>
      </c>
      <c r="C152" s="72" t="s">
        <v>224</v>
      </c>
      <c r="D152" s="74" t="s">
        <v>460</v>
      </c>
      <c r="E152" s="64" t="s">
        <v>432</v>
      </c>
      <c r="F152" s="73">
        <v>93</v>
      </c>
      <c r="G152" s="73" t="s">
        <v>535</v>
      </c>
      <c r="H152" s="76" t="s">
        <v>536</v>
      </c>
      <c r="I152" s="131"/>
      <c r="J152" s="76" t="s">
        <v>540</v>
      </c>
      <c r="K152" s="76" t="s">
        <v>543</v>
      </c>
      <c r="L152" s="73" t="s">
        <v>544</v>
      </c>
      <c r="M152" s="73">
        <v>12</v>
      </c>
      <c r="N152" s="125">
        <v>42979</v>
      </c>
      <c r="O152" s="125">
        <v>43344</v>
      </c>
      <c r="P152" s="68">
        <f t="shared" si="10"/>
        <v>52.1</v>
      </c>
      <c r="Q152" s="69"/>
      <c r="R152" s="70">
        <f t="shared" si="11"/>
        <v>0</v>
      </c>
      <c r="S152" s="68">
        <f t="shared" si="12"/>
        <v>0</v>
      </c>
      <c r="T152" s="68">
        <f t="shared" si="13"/>
        <v>0</v>
      </c>
      <c r="U152" s="68">
        <f t="shared" si="14"/>
        <v>0</v>
      </c>
      <c r="V152" s="126"/>
      <c r="W152" s="127"/>
      <c r="X152" s="128"/>
    </row>
    <row r="153" spans="1:24" s="129" customFormat="1" ht="125.4" customHeight="1" x14ac:dyDescent="0.3">
      <c r="A153" s="124"/>
      <c r="B153" s="72" t="s">
        <v>534</v>
      </c>
      <c r="C153" s="72" t="s">
        <v>224</v>
      </c>
      <c r="D153" s="74" t="s">
        <v>460</v>
      </c>
      <c r="E153" s="64" t="s">
        <v>432</v>
      </c>
      <c r="F153" s="73">
        <v>93</v>
      </c>
      <c r="G153" s="73" t="s">
        <v>535</v>
      </c>
      <c r="H153" s="76" t="s">
        <v>536</v>
      </c>
      <c r="I153" s="76"/>
      <c r="J153" s="76" t="s">
        <v>540</v>
      </c>
      <c r="K153" s="76" t="s">
        <v>545</v>
      </c>
      <c r="L153" s="73" t="s">
        <v>546</v>
      </c>
      <c r="M153" s="73">
        <v>1</v>
      </c>
      <c r="N153" s="125">
        <v>42979</v>
      </c>
      <c r="O153" s="125">
        <v>43039</v>
      </c>
      <c r="P153" s="68">
        <f t="shared" si="10"/>
        <v>8.6</v>
      </c>
      <c r="Q153" s="69"/>
      <c r="R153" s="70">
        <f t="shared" si="11"/>
        <v>0</v>
      </c>
      <c r="S153" s="68">
        <f t="shared" si="12"/>
        <v>0</v>
      </c>
      <c r="T153" s="68">
        <f t="shared" si="13"/>
        <v>0</v>
      </c>
      <c r="U153" s="68">
        <f t="shared" si="14"/>
        <v>0</v>
      </c>
      <c r="V153" s="126"/>
      <c r="W153" s="127"/>
      <c r="X153" s="128"/>
    </row>
    <row r="154" spans="1:24" s="129" customFormat="1" ht="148.19999999999999" customHeight="1" x14ac:dyDescent="0.3">
      <c r="A154" s="124"/>
      <c r="B154" s="72" t="s">
        <v>547</v>
      </c>
      <c r="C154" s="72" t="s">
        <v>224</v>
      </c>
      <c r="D154" s="74" t="s">
        <v>460</v>
      </c>
      <c r="E154" s="64" t="s">
        <v>432</v>
      </c>
      <c r="F154" s="73">
        <v>117</v>
      </c>
      <c r="G154" s="73" t="s">
        <v>548</v>
      </c>
      <c r="H154" s="76" t="s">
        <v>549</v>
      </c>
      <c r="I154" s="76" t="s">
        <v>550</v>
      </c>
      <c r="J154" s="76" t="s">
        <v>551</v>
      </c>
      <c r="K154" s="76" t="s">
        <v>552</v>
      </c>
      <c r="L154" s="73" t="s">
        <v>248</v>
      </c>
      <c r="M154" s="73">
        <v>1</v>
      </c>
      <c r="N154" s="125">
        <v>42768</v>
      </c>
      <c r="O154" s="125">
        <v>43008</v>
      </c>
      <c r="P154" s="68">
        <f t="shared" si="10"/>
        <v>34.299999999999997</v>
      </c>
      <c r="Q154" s="69"/>
      <c r="R154" s="70">
        <f t="shared" si="11"/>
        <v>0</v>
      </c>
      <c r="S154" s="68">
        <f t="shared" si="12"/>
        <v>0</v>
      </c>
      <c r="T154" s="68">
        <f t="shared" si="13"/>
        <v>0</v>
      </c>
      <c r="U154" s="68">
        <f t="shared" si="14"/>
        <v>0</v>
      </c>
      <c r="V154" s="126"/>
      <c r="W154" s="127"/>
      <c r="X154" s="128"/>
    </row>
    <row r="155" spans="1:24" s="129" customFormat="1" ht="148.19999999999999" customHeight="1" x14ac:dyDescent="0.3">
      <c r="A155" s="124"/>
      <c r="B155" s="72" t="s">
        <v>547</v>
      </c>
      <c r="C155" s="72" t="s">
        <v>224</v>
      </c>
      <c r="D155" s="74" t="s">
        <v>460</v>
      </c>
      <c r="E155" s="64" t="s">
        <v>432</v>
      </c>
      <c r="F155" s="73">
        <v>117</v>
      </c>
      <c r="G155" s="73" t="s">
        <v>548</v>
      </c>
      <c r="H155" s="76" t="s">
        <v>549</v>
      </c>
      <c r="I155" s="76" t="s">
        <v>550</v>
      </c>
      <c r="J155" s="76" t="s">
        <v>553</v>
      </c>
      <c r="K155" s="76" t="s">
        <v>554</v>
      </c>
      <c r="L155" s="73" t="s">
        <v>555</v>
      </c>
      <c r="M155" s="73">
        <v>2</v>
      </c>
      <c r="N155" s="125">
        <v>42979</v>
      </c>
      <c r="O155" s="125">
        <v>43159</v>
      </c>
      <c r="P155" s="68">
        <f t="shared" si="10"/>
        <v>25.7</v>
      </c>
      <c r="Q155" s="69"/>
      <c r="R155" s="70">
        <f t="shared" si="11"/>
        <v>0</v>
      </c>
      <c r="S155" s="68">
        <f t="shared" si="12"/>
        <v>0</v>
      </c>
      <c r="T155" s="68">
        <f t="shared" si="13"/>
        <v>0</v>
      </c>
      <c r="U155" s="68">
        <f t="shared" si="14"/>
        <v>0</v>
      </c>
      <c r="V155" s="126"/>
      <c r="W155" s="127"/>
      <c r="X155" s="128"/>
    </row>
    <row r="156" spans="1:24" s="129" customFormat="1" ht="114" customHeight="1" x14ac:dyDescent="0.3">
      <c r="A156" s="124"/>
      <c r="B156" s="72" t="s">
        <v>556</v>
      </c>
      <c r="C156" s="72" t="s">
        <v>224</v>
      </c>
      <c r="D156" s="74" t="s">
        <v>460</v>
      </c>
      <c r="E156" s="64" t="s">
        <v>432</v>
      </c>
      <c r="F156" s="73">
        <v>122</v>
      </c>
      <c r="G156" s="73" t="s">
        <v>340</v>
      </c>
      <c r="H156" s="76" t="s">
        <v>557</v>
      </c>
      <c r="I156" s="76" t="s">
        <v>558</v>
      </c>
      <c r="J156" s="76" t="s">
        <v>559</v>
      </c>
      <c r="K156" s="76" t="s">
        <v>560</v>
      </c>
      <c r="L156" s="73" t="s">
        <v>561</v>
      </c>
      <c r="M156" s="73">
        <v>1</v>
      </c>
      <c r="N156" s="125">
        <v>42979</v>
      </c>
      <c r="O156" s="125">
        <v>43100</v>
      </c>
      <c r="P156" s="68">
        <f t="shared" si="10"/>
        <v>17.3</v>
      </c>
      <c r="Q156" s="69"/>
      <c r="R156" s="70">
        <f t="shared" si="11"/>
        <v>0</v>
      </c>
      <c r="S156" s="68">
        <f t="shared" si="12"/>
        <v>0</v>
      </c>
      <c r="T156" s="68">
        <f t="shared" si="13"/>
        <v>0</v>
      </c>
      <c r="U156" s="68">
        <f t="shared" si="14"/>
        <v>0</v>
      </c>
      <c r="V156" s="126"/>
      <c r="W156" s="127"/>
      <c r="X156" s="128"/>
    </row>
    <row r="157" spans="1:24" s="129" customFormat="1" ht="114" customHeight="1" x14ac:dyDescent="0.3">
      <c r="A157" s="124"/>
      <c r="B157" s="72" t="s">
        <v>556</v>
      </c>
      <c r="C157" s="72" t="s">
        <v>224</v>
      </c>
      <c r="D157" s="74" t="s">
        <v>460</v>
      </c>
      <c r="E157" s="64" t="s">
        <v>432</v>
      </c>
      <c r="F157" s="73">
        <v>122</v>
      </c>
      <c r="G157" s="73" t="s">
        <v>340</v>
      </c>
      <c r="H157" s="76" t="s">
        <v>557</v>
      </c>
      <c r="I157" s="76" t="s">
        <v>558</v>
      </c>
      <c r="J157" s="76" t="s">
        <v>559</v>
      </c>
      <c r="K157" s="76" t="s">
        <v>562</v>
      </c>
      <c r="L157" s="73" t="s">
        <v>563</v>
      </c>
      <c r="M157" s="73">
        <v>1</v>
      </c>
      <c r="N157" s="125">
        <v>42979</v>
      </c>
      <c r="O157" s="125">
        <v>43159</v>
      </c>
      <c r="P157" s="68">
        <f t="shared" si="10"/>
        <v>25.7</v>
      </c>
      <c r="Q157" s="69"/>
      <c r="R157" s="70">
        <f t="shared" si="11"/>
        <v>0</v>
      </c>
      <c r="S157" s="68">
        <f t="shared" si="12"/>
        <v>0</v>
      </c>
      <c r="T157" s="68">
        <f t="shared" si="13"/>
        <v>0</v>
      </c>
      <c r="U157" s="68">
        <f t="shared" si="14"/>
        <v>0</v>
      </c>
      <c r="V157" s="126"/>
      <c r="W157" s="127"/>
      <c r="X157" s="128"/>
    </row>
    <row r="158" spans="1:24" s="129" customFormat="1" ht="376.2" customHeight="1" x14ac:dyDescent="0.3">
      <c r="A158" s="124"/>
      <c r="B158" s="72" t="s">
        <v>564</v>
      </c>
      <c r="C158" s="72" t="s">
        <v>224</v>
      </c>
      <c r="D158" s="74" t="s">
        <v>460</v>
      </c>
      <c r="E158" s="64" t="s">
        <v>432</v>
      </c>
      <c r="F158" s="73">
        <v>124</v>
      </c>
      <c r="G158" s="73" t="s">
        <v>361</v>
      </c>
      <c r="H158" s="76" t="s">
        <v>565</v>
      </c>
      <c r="I158" s="76" t="s">
        <v>566</v>
      </c>
      <c r="J158" s="76" t="s">
        <v>567</v>
      </c>
      <c r="K158" s="76" t="s">
        <v>568</v>
      </c>
      <c r="L158" s="73" t="s">
        <v>248</v>
      </c>
      <c r="M158" s="73">
        <v>1</v>
      </c>
      <c r="N158" s="125">
        <v>42979</v>
      </c>
      <c r="O158" s="125">
        <v>43159</v>
      </c>
      <c r="P158" s="68">
        <f t="shared" si="10"/>
        <v>25.7</v>
      </c>
      <c r="Q158" s="69"/>
      <c r="R158" s="70">
        <f t="shared" si="11"/>
        <v>0</v>
      </c>
      <c r="S158" s="68">
        <f t="shared" si="12"/>
        <v>0</v>
      </c>
      <c r="T158" s="68">
        <f t="shared" si="13"/>
        <v>0</v>
      </c>
      <c r="U158" s="68">
        <f t="shared" si="14"/>
        <v>0</v>
      </c>
      <c r="V158" s="126"/>
      <c r="W158" s="127"/>
      <c r="X158" s="128"/>
    </row>
    <row r="159" spans="1:24" s="129" customFormat="1" ht="228" customHeight="1" x14ac:dyDescent="0.3">
      <c r="A159" s="124"/>
      <c r="B159" s="72" t="s">
        <v>569</v>
      </c>
      <c r="C159" s="72" t="s">
        <v>224</v>
      </c>
      <c r="D159" s="74" t="s">
        <v>460</v>
      </c>
      <c r="E159" s="64" t="s">
        <v>432</v>
      </c>
      <c r="F159" s="73">
        <v>126</v>
      </c>
      <c r="G159" s="73" t="s">
        <v>570</v>
      </c>
      <c r="H159" s="76" t="s">
        <v>571</v>
      </c>
      <c r="I159" s="76" t="s">
        <v>572</v>
      </c>
      <c r="J159" s="76" t="s">
        <v>573</v>
      </c>
      <c r="K159" s="76" t="s">
        <v>574</v>
      </c>
      <c r="L159" s="73" t="s">
        <v>575</v>
      </c>
      <c r="M159" s="73">
        <v>1</v>
      </c>
      <c r="N159" s="125">
        <v>42979</v>
      </c>
      <c r="O159" s="125">
        <v>43159</v>
      </c>
      <c r="P159" s="68">
        <f t="shared" si="10"/>
        <v>25.7</v>
      </c>
      <c r="Q159" s="69"/>
      <c r="R159" s="70">
        <f t="shared" si="11"/>
        <v>0</v>
      </c>
      <c r="S159" s="68">
        <f t="shared" si="12"/>
        <v>0</v>
      </c>
      <c r="T159" s="68">
        <f t="shared" si="13"/>
        <v>0</v>
      </c>
      <c r="U159" s="68">
        <f t="shared" si="14"/>
        <v>0</v>
      </c>
      <c r="V159" s="126"/>
      <c r="W159" s="132"/>
      <c r="X159" s="128"/>
    </row>
    <row r="160" spans="1:24" s="129" customFormat="1" ht="228" customHeight="1" x14ac:dyDescent="0.3">
      <c r="A160" s="124"/>
      <c r="B160" s="72" t="s">
        <v>569</v>
      </c>
      <c r="C160" s="72" t="s">
        <v>224</v>
      </c>
      <c r="D160" s="74" t="s">
        <v>460</v>
      </c>
      <c r="E160" s="64" t="s">
        <v>432</v>
      </c>
      <c r="F160" s="73">
        <v>126</v>
      </c>
      <c r="G160" s="73" t="s">
        <v>570</v>
      </c>
      <c r="H160" s="76" t="s">
        <v>571</v>
      </c>
      <c r="I160" s="76" t="s">
        <v>572</v>
      </c>
      <c r="J160" s="76" t="s">
        <v>573</v>
      </c>
      <c r="K160" s="76" t="s">
        <v>576</v>
      </c>
      <c r="L160" s="73" t="s">
        <v>577</v>
      </c>
      <c r="M160" s="73">
        <v>2</v>
      </c>
      <c r="N160" s="125">
        <v>42979</v>
      </c>
      <c r="O160" s="125">
        <v>43342</v>
      </c>
      <c r="P160" s="68">
        <f t="shared" si="10"/>
        <v>51.9</v>
      </c>
      <c r="Q160" s="69"/>
      <c r="R160" s="70">
        <f t="shared" si="11"/>
        <v>0</v>
      </c>
      <c r="S160" s="68">
        <f t="shared" si="12"/>
        <v>0</v>
      </c>
      <c r="T160" s="68">
        <f t="shared" si="13"/>
        <v>0</v>
      </c>
      <c r="U160" s="68">
        <f t="shared" si="14"/>
        <v>0</v>
      </c>
      <c r="V160" s="126"/>
      <c r="W160" s="127"/>
      <c r="X160" s="128"/>
    </row>
    <row r="161" spans="1:34" s="129" customFormat="1" ht="228" customHeight="1" x14ac:dyDescent="0.3">
      <c r="A161" s="124"/>
      <c r="B161" s="72" t="s">
        <v>569</v>
      </c>
      <c r="C161" s="72" t="s">
        <v>224</v>
      </c>
      <c r="D161" s="74" t="s">
        <v>460</v>
      </c>
      <c r="E161" s="64" t="s">
        <v>432</v>
      </c>
      <c r="F161" s="74">
        <v>126</v>
      </c>
      <c r="G161" s="74" t="s">
        <v>570</v>
      </c>
      <c r="H161" s="76" t="s">
        <v>571</v>
      </c>
      <c r="I161" s="76" t="s">
        <v>572</v>
      </c>
      <c r="J161" s="76" t="s">
        <v>578</v>
      </c>
      <c r="K161" s="76" t="s">
        <v>579</v>
      </c>
      <c r="L161" s="73" t="s">
        <v>575</v>
      </c>
      <c r="M161" s="73">
        <v>1</v>
      </c>
      <c r="N161" s="125">
        <v>42979</v>
      </c>
      <c r="O161" s="125">
        <v>43100</v>
      </c>
      <c r="P161" s="68">
        <f t="shared" si="10"/>
        <v>17.3</v>
      </c>
      <c r="Q161" s="69"/>
      <c r="R161" s="70">
        <f t="shared" si="11"/>
        <v>0</v>
      </c>
      <c r="S161" s="68">
        <f t="shared" si="12"/>
        <v>0</v>
      </c>
      <c r="T161" s="68">
        <f t="shared" si="13"/>
        <v>0</v>
      </c>
      <c r="U161" s="68">
        <f t="shared" si="14"/>
        <v>0</v>
      </c>
      <c r="V161" s="126"/>
      <c r="W161" s="127"/>
      <c r="X161" s="128"/>
    </row>
    <row r="162" spans="1:34" s="129" customFormat="1" ht="239.4" customHeight="1" x14ac:dyDescent="0.3">
      <c r="A162" s="124"/>
      <c r="B162" s="72" t="s">
        <v>580</v>
      </c>
      <c r="C162" s="72" t="s">
        <v>224</v>
      </c>
      <c r="D162" s="74" t="s">
        <v>460</v>
      </c>
      <c r="E162" s="64" t="s">
        <v>432</v>
      </c>
      <c r="F162" s="73">
        <v>137</v>
      </c>
      <c r="G162" s="73" t="s">
        <v>581</v>
      </c>
      <c r="H162" s="76" t="s">
        <v>582</v>
      </c>
      <c r="I162" s="76" t="s">
        <v>583</v>
      </c>
      <c r="J162" s="76" t="s">
        <v>584</v>
      </c>
      <c r="K162" s="76" t="s">
        <v>585</v>
      </c>
      <c r="L162" s="73" t="s">
        <v>586</v>
      </c>
      <c r="M162" s="73">
        <v>1</v>
      </c>
      <c r="N162" s="125">
        <v>42979</v>
      </c>
      <c r="O162" s="125">
        <v>43038</v>
      </c>
      <c r="P162" s="68">
        <f t="shared" si="10"/>
        <v>8.4</v>
      </c>
      <c r="Q162" s="69"/>
      <c r="R162" s="70">
        <f t="shared" si="11"/>
        <v>0</v>
      </c>
      <c r="S162" s="68">
        <f t="shared" si="12"/>
        <v>0</v>
      </c>
      <c r="T162" s="68">
        <f t="shared" si="13"/>
        <v>0</v>
      </c>
      <c r="U162" s="68">
        <f t="shared" si="14"/>
        <v>0</v>
      </c>
      <c r="V162" s="126"/>
      <c r="W162" s="127"/>
      <c r="X162" s="128"/>
    </row>
    <row r="163" spans="1:34" s="129" customFormat="1" ht="239.4" customHeight="1" x14ac:dyDescent="0.3">
      <c r="A163" s="124"/>
      <c r="B163" s="72" t="s">
        <v>580</v>
      </c>
      <c r="C163" s="72" t="s">
        <v>224</v>
      </c>
      <c r="D163" s="74" t="s">
        <v>460</v>
      </c>
      <c r="E163" s="64" t="s">
        <v>432</v>
      </c>
      <c r="F163" s="73">
        <v>137</v>
      </c>
      <c r="G163" s="73" t="s">
        <v>581</v>
      </c>
      <c r="H163" s="76" t="s">
        <v>582</v>
      </c>
      <c r="I163" s="76" t="s">
        <v>583</v>
      </c>
      <c r="J163" s="76" t="s">
        <v>587</v>
      </c>
      <c r="K163" s="76" t="s">
        <v>588</v>
      </c>
      <c r="L163" s="73" t="s">
        <v>589</v>
      </c>
      <c r="M163" s="73">
        <v>2</v>
      </c>
      <c r="N163" s="125">
        <v>42979</v>
      </c>
      <c r="O163" s="125">
        <v>43343</v>
      </c>
      <c r="P163" s="68">
        <f t="shared" si="10"/>
        <v>52</v>
      </c>
      <c r="Q163" s="69"/>
      <c r="R163" s="70">
        <f t="shared" si="11"/>
        <v>0</v>
      </c>
      <c r="S163" s="68">
        <f t="shared" si="12"/>
        <v>0</v>
      </c>
      <c r="T163" s="68">
        <f t="shared" si="13"/>
        <v>0</v>
      </c>
      <c r="U163" s="68">
        <f t="shared" si="14"/>
        <v>0</v>
      </c>
      <c r="V163" s="126"/>
      <c r="W163" s="127"/>
      <c r="X163" s="128"/>
    </row>
    <row r="164" spans="1:34" s="60" customFormat="1" ht="160.94999999999999" customHeight="1" x14ac:dyDescent="0.3">
      <c r="A164" s="61"/>
      <c r="B164" s="63" t="s">
        <v>590</v>
      </c>
      <c r="C164" s="63" t="s">
        <v>224</v>
      </c>
      <c r="D164" s="64" t="s">
        <v>591</v>
      </c>
      <c r="E164" s="64" t="s">
        <v>432</v>
      </c>
      <c r="F164" s="65">
        <v>35</v>
      </c>
      <c r="G164" s="65" t="s">
        <v>592</v>
      </c>
      <c r="H164" s="83" t="s">
        <v>593</v>
      </c>
      <c r="I164" s="63" t="s">
        <v>594</v>
      </c>
      <c r="J164" s="66" t="s">
        <v>595</v>
      </c>
      <c r="K164" s="109" t="s">
        <v>596</v>
      </c>
      <c r="L164" s="64" t="s">
        <v>597</v>
      </c>
      <c r="M164" s="64">
        <v>1</v>
      </c>
      <c r="N164" s="67">
        <v>42948</v>
      </c>
      <c r="O164" s="67">
        <v>43008</v>
      </c>
      <c r="P164" s="68">
        <f t="shared" si="10"/>
        <v>8.6</v>
      </c>
      <c r="Q164" s="69"/>
      <c r="R164" s="70">
        <f t="shared" si="11"/>
        <v>0</v>
      </c>
      <c r="S164" s="68">
        <f t="shared" si="12"/>
        <v>0</v>
      </c>
      <c r="T164" s="68">
        <f t="shared" si="13"/>
        <v>0</v>
      </c>
      <c r="U164" s="68">
        <f t="shared" si="14"/>
        <v>0</v>
      </c>
      <c r="V164" s="71"/>
      <c r="W164" s="58"/>
      <c r="X164" s="59"/>
      <c r="Y164" s="59"/>
      <c r="Z164" s="59"/>
      <c r="AA164" s="59"/>
      <c r="AB164" s="59"/>
      <c r="AC164" s="59"/>
      <c r="AD164" s="59"/>
      <c r="AE164" s="59"/>
      <c r="AF164" s="59"/>
      <c r="AG164" s="59"/>
      <c r="AH164" s="59"/>
    </row>
    <row r="165" spans="1:34" s="60" customFormat="1" ht="160.94999999999999" customHeight="1" x14ac:dyDescent="0.3">
      <c r="A165" s="61"/>
      <c r="B165" s="63" t="s">
        <v>598</v>
      </c>
      <c r="C165" s="63" t="s">
        <v>599</v>
      </c>
      <c r="D165" s="64" t="s">
        <v>591</v>
      </c>
      <c r="E165" s="64" t="s">
        <v>432</v>
      </c>
      <c r="F165" s="65">
        <v>36</v>
      </c>
      <c r="G165" s="65" t="s">
        <v>600</v>
      </c>
      <c r="H165" s="83" t="s">
        <v>593</v>
      </c>
      <c r="I165" s="63" t="s">
        <v>594</v>
      </c>
      <c r="J165" s="66" t="s">
        <v>595</v>
      </c>
      <c r="K165" s="109" t="s">
        <v>601</v>
      </c>
      <c r="L165" s="64" t="s">
        <v>602</v>
      </c>
      <c r="M165" s="64" t="s">
        <v>603</v>
      </c>
      <c r="N165" s="67">
        <v>43009</v>
      </c>
      <c r="O165" s="67">
        <v>43023</v>
      </c>
      <c r="P165" s="68">
        <f t="shared" si="10"/>
        <v>2</v>
      </c>
      <c r="Q165" s="69"/>
      <c r="R165" s="70">
        <f t="shared" si="11"/>
        <v>0</v>
      </c>
      <c r="S165" s="68">
        <f t="shared" si="12"/>
        <v>0</v>
      </c>
      <c r="T165" s="68">
        <f t="shared" si="13"/>
        <v>0</v>
      </c>
      <c r="U165" s="68">
        <f t="shared" si="14"/>
        <v>0</v>
      </c>
      <c r="V165" s="71"/>
      <c r="W165" s="58"/>
      <c r="X165" s="59"/>
      <c r="Y165" s="59"/>
      <c r="Z165" s="59"/>
      <c r="AA165" s="59"/>
      <c r="AB165" s="59"/>
      <c r="AC165" s="59"/>
      <c r="AD165" s="59"/>
      <c r="AE165" s="59"/>
      <c r="AF165" s="59"/>
      <c r="AG165" s="59"/>
      <c r="AH165" s="59"/>
    </row>
    <row r="166" spans="1:34" s="60" customFormat="1" ht="160.94999999999999" customHeight="1" x14ac:dyDescent="0.3">
      <c r="A166" s="61"/>
      <c r="B166" s="63" t="s">
        <v>598</v>
      </c>
      <c r="C166" s="63" t="s">
        <v>599</v>
      </c>
      <c r="D166" s="64" t="s">
        <v>591</v>
      </c>
      <c r="E166" s="64" t="s">
        <v>432</v>
      </c>
      <c r="F166" s="65">
        <v>36</v>
      </c>
      <c r="G166" s="65" t="s">
        <v>600</v>
      </c>
      <c r="H166" s="83" t="s">
        <v>593</v>
      </c>
      <c r="I166" s="63" t="s">
        <v>594</v>
      </c>
      <c r="J166" s="66" t="s">
        <v>595</v>
      </c>
      <c r="K166" s="109" t="s">
        <v>604</v>
      </c>
      <c r="L166" s="64" t="s">
        <v>605</v>
      </c>
      <c r="M166" s="64">
        <v>8</v>
      </c>
      <c r="N166" s="67">
        <v>43069</v>
      </c>
      <c r="O166" s="67">
        <v>43281</v>
      </c>
      <c r="P166" s="68">
        <f t="shared" si="10"/>
        <v>30.3</v>
      </c>
      <c r="Q166" s="69"/>
      <c r="R166" s="70">
        <f t="shared" si="11"/>
        <v>0</v>
      </c>
      <c r="S166" s="68">
        <f t="shared" si="12"/>
        <v>0</v>
      </c>
      <c r="T166" s="68">
        <f t="shared" si="13"/>
        <v>0</v>
      </c>
      <c r="U166" s="68">
        <f t="shared" si="14"/>
        <v>0</v>
      </c>
      <c r="V166" s="71"/>
      <c r="W166" s="58"/>
      <c r="X166" s="59"/>
      <c r="Y166" s="59"/>
      <c r="Z166" s="59"/>
      <c r="AA166" s="59"/>
      <c r="AB166" s="59"/>
      <c r="AC166" s="59"/>
      <c r="AD166" s="59"/>
      <c r="AE166" s="59"/>
      <c r="AF166" s="59"/>
      <c r="AG166" s="59"/>
      <c r="AH166" s="59"/>
    </row>
    <row r="167" spans="1:34" s="60" customFormat="1" ht="160.94999999999999" customHeight="1" x14ac:dyDescent="0.3">
      <c r="A167" s="61"/>
      <c r="B167" s="63" t="s">
        <v>606</v>
      </c>
      <c r="C167" s="63" t="s">
        <v>607</v>
      </c>
      <c r="D167" s="64" t="s">
        <v>591</v>
      </c>
      <c r="E167" s="64" t="s">
        <v>432</v>
      </c>
      <c r="F167" s="65">
        <v>37</v>
      </c>
      <c r="G167" s="65" t="s">
        <v>600</v>
      </c>
      <c r="H167" s="83" t="s">
        <v>593</v>
      </c>
      <c r="I167" s="63" t="s">
        <v>594</v>
      </c>
      <c r="J167" s="66" t="s">
        <v>595</v>
      </c>
      <c r="K167" s="109" t="s">
        <v>608</v>
      </c>
      <c r="L167" s="64" t="s">
        <v>609</v>
      </c>
      <c r="M167" s="64">
        <v>2</v>
      </c>
      <c r="N167" s="67">
        <v>42962</v>
      </c>
      <c r="O167" s="67">
        <v>43039</v>
      </c>
      <c r="P167" s="68">
        <f t="shared" si="10"/>
        <v>11</v>
      </c>
      <c r="Q167" s="69"/>
      <c r="R167" s="70">
        <f t="shared" si="11"/>
        <v>0</v>
      </c>
      <c r="S167" s="68">
        <f t="shared" si="12"/>
        <v>0</v>
      </c>
      <c r="T167" s="68">
        <f t="shared" si="13"/>
        <v>0</v>
      </c>
      <c r="U167" s="68">
        <f t="shared" si="14"/>
        <v>0</v>
      </c>
      <c r="V167" s="71"/>
      <c r="W167" s="58"/>
      <c r="X167" s="59"/>
      <c r="Y167" s="59"/>
      <c r="Z167" s="59"/>
      <c r="AA167" s="59"/>
      <c r="AB167" s="59"/>
      <c r="AC167" s="59"/>
      <c r="AD167" s="59"/>
      <c r="AE167" s="59"/>
      <c r="AF167" s="59"/>
      <c r="AG167" s="59"/>
      <c r="AH167" s="59"/>
    </row>
    <row r="168" spans="1:34" s="60" customFormat="1" ht="160.94999999999999" customHeight="1" x14ac:dyDescent="0.3">
      <c r="A168" s="61"/>
      <c r="B168" s="63" t="s">
        <v>610</v>
      </c>
      <c r="C168" s="63" t="s">
        <v>611</v>
      </c>
      <c r="D168" s="64" t="s">
        <v>591</v>
      </c>
      <c r="E168" s="64" t="s">
        <v>432</v>
      </c>
      <c r="F168" s="65">
        <v>38</v>
      </c>
      <c r="G168" s="65" t="s">
        <v>268</v>
      </c>
      <c r="H168" s="83" t="s">
        <v>593</v>
      </c>
      <c r="I168" s="63" t="s">
        <v>594</v>
      </c>
      <c r="J168" s="66" t="s">
        <v>595</v>
      </c>
      <c r="K168" s="109" t="s">
        <v>612</v>
      </c>
      <c r="L168" s="64" t="s">
        <v>613</v>
      </c>
      <c r="M168" s="64">
        <v>1</v>
      </c>
      <c r="N168" s="67">
        <v>42962</v>
      </c>
      <c r="O168" s="67">
        <v>43100</v>
      </c>
      <c r="P168" s="68">
        <f t="shared" si="10"/>
        <v>19.7</v>
      </c>
      <c r="Q168" s="69"/>
      <c r="R168" s="70">
        <f t="shared" si="11"/>
        <v>0</v>
      </c>
      <c r="S168" s="68">
        <f t="shared" si="12"/>
        <v>0</v>
      </c>
      <c r="T168" s="68">
        <f t="shared" si="13"/>
        <v>0</v>
      </c>
      <c r="U168" s="68">
        <f t="shared" si="14"/>
        <v>0</v>
      </c>
      <c r="V168" s="71"/>
      <c r="W168" s="58"/>
      <c r="X168" s="59"/>
      <c r="Y168" s="59"/>
      <c r="Z168" s="59"/>
      <c r="AA168" s="59"/>
      <c r="AB168" s="59"/>
      <c r="AC168" s="59"/>
      <c r="AD168" s="59"/>
      <c r="AE168" s="59"/>
      <c r="AF168" s="59"/>
      <c r="AG168" s="59"/>
      <c r="AH168" s="59"/>
    </row>
    <row r="169" spans="1:34" s="60" customFormat="1" ht="92.4" customHeight="1" x14ac:dyDescent="0.3">
      <c r="A169" s="61"/>
      <c r="B169" s="63" t="s">
        <v>598</v>
      </c>
      <c r="C169" s="63" t="s">
        <v>224</v>
      </c>
      <c r="D169" s="64" t="s">
        <v>591</v>
      </c>
      <c r="E169" s="64" t="s">
        <v>432</v>
      </c>
      <c r="F169" s="65">
        <v>36</v>
      </c>
      <c r="G169" s="65" t="s">
        <v>600</v>
      </c>
      <c r="H169" s="83" t="s">
        <v>614</v>
      </c>
      <c r="I169" s="63" t="s">
        <v>615</v>
      </c>
      <c r="J169" s="66" t="s">
        <v>595</v>
      </c>
      <c r="K169" s="109" t="s">
        <v>616</v>
      </c>
      <c r="L169" s="64" t="s">
        <v>597</v>
      </c>
      <c r="M169" s="64">
        <v>1</v>
      </c>
      <c r="N169" s="67">
        <v>42948</v>
      </c>
      <c r="O169" s="67">
        <v>43008</v>
      </c>
      <c r="P169" s="68">
        <f t="shared" si="10"/>
        <v>8.6</v>
      </c>
      <c r="Q169" s="69"/>
      <c r="R169" s="70">
        <f t="shared" si="11"/>
        <v>0</v>
      </c>
      <c r="S169" s="68">
        <f t="shared" si="12"/>
        <v>0</v>
      </c>
      <c r="T169" s="68">
        <f t="shared" si="13"/>
        <v>0</v>
      </c>
      <c r="U169" s="68">
        <f t="shared" si="14"/>
        <v>0</v>
      </c>
      <c r="V169" s="71"/>
      <c r="W169" s="58"/>
      <c r="X169" s="59"/>
      <c r="Y169" s="59"/>
      <c r="Z169" s="59"/>
      <c r="AA169" s="59"/>
      <c r="AB169" s="59"/>
      <c r="AC169" s="59"/>
      <c r="AD169" s="59"/>
      <c r="AE169" s="59"/>
      <c r="AF169" s="59"/>
      <c r="AG169" s="59"/>
      <c r="AH169" s="59"/>
    </row>
    <row r="170" spans="1:34" s="60" customFormat="1" ht="92.4" customHeight="1" x14ac:dyDescent="0.3">
      <c r="A170" s="61"/>
      <c r="B170" s="63" t="s">
        <v>598</v>
      </c>
      <c r="C170" s="63" t="s">
        <v>224</v>
      </c>
      <c r="D170" s="64" t="s">
        <v>591</v>
      </c>
      <c r="E170" s="64" t="s">
        <v>432</v>
      </c>
      <c r="F170" s="65">
        <v>36</v>
      </c>
      <c r="G170" s="65" t="s">
        <v>600</v>
      </c>
      <c r="H170" s="83" t="s">
        <v>614</v>
      </c>
      <c r="I170" s="63" t="s">
        <v>615</v>
      </c>
      <c r="J170" s="66" t="s">
        <v>595</v>
      </c>
      <c r="K170" s="109" t="s">
        <v>601</v>
      </c>
      <c r="L170" s="64" t="s">
        <v>602</v>
      </c>
      <c r="M170" s="64" t="s">
        <v>603</v>
      </c>
      <c r="N170" s="67">
        <v>43009</v>
      </c>
      <c r="O170" s="67">
        <v>43023</v>
      </c>
      <c r="P170" s="68">
        <f t="shared" si="10"/>
        <v>2</v>
      </c>
      <c r="Q170" s="69"/>
      <c r="R170" s="70">
        <f t="shared" si="11"/>
        <v>0</v>
      </c>
      <c r="S170" s="68">
        <f t="shared" si="12"/>
        <v>0</v>
      </c>
      <c r="T170" s="68">
        <f t="shared" si="13"/>
        <v>0</v>
      </c>
      <c r="U170" s="68">
        <f t="shared" si="14"/>
        <v>0</v>
      </c>
      <c r="V170" s="71"/>
      <c r="W170" s="58"/>
      <c r="X170" s="59"/>
      <c r="Y170" s="59"/>
      <c r="Z170" s="59"/>
      <c r="AA170" s="59"/>
      <c r="AB170" s="59"/>
      <c r="AC170" s="59"/>
      <c r="AD170" s="59"/>
      <c r="AE170" s="59"/>
      <c r="AF170" s="59"/>
      <c r="AG170" s="59"/>
      <c r="AH170" s="59"/>
    </row>
    <row r="171" spans="1:34" s="60" customFormat="1" ht="92.4" customHeight="1" x14ac:dyDescent="0.3">
      <c r="A171" s="61"/>
      <c r="B171" s="63" t="s">
        <v>598</v>
      </c>
      <c r="C171" s="63" t="s">
        <v>224</v>
      </c>
      <c r="D171" s="64" t="s">
        <v>591</v>
      </c>
      <c r="E171" s="64" t="s">
        <v>432</v>
      </c>
      <c r="F171" s="65">
        <v>36</v>
      </c>
      <c r="G171" s="65" t="s">
        <v>600</v>
      </c>
      <c r="H171" s="83" t="s">
        <v>614</v>
      </c>
      <c r="I171" s="63" t="s">
        <v>615</v>
      </c>
      <c r="J171" s="66" t="s">
        <v>595</v>
      </c>
      <c r="K171" s="109" t="s">
        <v>604</v>
      </c>
      <c r="L171" s="64" t="s">
        <v>605</v>
      </c>
      <c r="M171" s="64">
        <v>8</v>
      </c>
      <c r="N171" s="67">
        <v>43069</v>
      </c>
      <c r="O171" s="67">
        <v>43281</v>
      </c>
      <c r="P171" s="68">
        <f t="shared" si="10"/>
        <v>30.3</v>
      </c>
      <c r="Q171" s="69"/>
      <c r="R171" s="70">
        <f t="shared" si="11"/>
        <v>0</v>
      </c>
      <c r="S171" s="68">
        <f t="shared" si="12"/>
        <v>0</v>
      </c>
      <c r="T171" s="68">
        <f t="shared" si="13"/>
        <v>0</v>
      </c>
      <c r="U171" s="68">
        <f t="shared" si="14"/>
        <v>0</v>
      </c>
      <c r="V171" s="71"/>
      <c r="W171" s="58"/>
      <c r="X171" s="59"/>
      <c r="Y171" s="59"/>
      <c r="Z171" s="59"/>
      <c r="AA171" s="59"/>
      <c r="AB171" s="59"/>
      <c r="AC171" s="59"/>
      <c r="AD171" s="59"/>
      <c r="AE171" s="59"/>
      <c r="AF171" s="59"/>
      <c r="AG171" s="59"/>
      <c r="AH171" s="59"/>
    </row>
    <row r="172" spans="1:34" s="60" customFormat="1" ht="125.4" customHeight="1" x14ac:dyDescent="0.3">
      <c r="A172" s="61"/>
      <c r="B172" s="63" t="s">
        <v>598</v>
      </c>
      <c r="C172" s="63" t="s">
        <v>224</v>
      </c>
      <c r="D172" s="64" t="s">
        <v>591</v>
      </c>
      <c r="E172" s="64" t="s">
        <v>432</v>
      </c>
      <c r="F172" s="65">
        <v>36</v>
      </c>
      <c r="G172" s="65" t="s">
        <v>600</v>
      </c>
      <c r="H172" s="83" t="s">
        <v>614</v>
      </c>
      <c r="I172" s="63" t="s">
        <v>615</v>
      </c>
      <c r="J172" s="66" t="s">
        <v>595</v>
      </c>
      <c r="K172" s="109" t="s">
        <v>608</v>
      </c>
      <c r="L172" s="64" t="s">
        <v>609</v>
      </c>
      <c r="M172" s="64">
        <v>2</v>
      </c>
      <c r="N172" s="67">
        <v>42962</v>
      </c>
      <c r="O172" s="67">
        <v>43039</v>
      </c>
      <c r="P172" s="68">
        <f t="shared" si="10"/>
        <v>11</v>
      </c>
      <c r="Q172" s="69"/>
      <c r="R172" s="70">
        <f t="shared" si="11"/>
        <v>0</v>
      </c>
      <c r="S172" s="68">
        <f t="shared" si="12"/>
        <v>0</v>
      </c>
      <c r="T172" s="68">
        <f t="shared" si="13"/>
        <v>0</v>
      </c>
      <c r="U172" s="68">
        <f t="shared" si="14"/>
        <v>0</v>
      </c>
      <c r="V172" s="71"/>
      <c r="W172" s="58"/>
      <c r="X172" s="59"/>
      <c r="Y172" s="59"/>
      <c r="Z172" s="59"/>
      <c r="AA172" s="59"/>
      <c r="AB172" s="59"/>
      <c r="AC172" s="59"/>
      <c r="AD172" s="59"/>
      <c r="AE172" s="59"/>
      <c r="AF172" s="59"/>
      <c r="AG172" s="59"/>
      <c r="AH172" s="59"/>
    </row>
    <row r="173" spans="1:34" s="60" customFormat="1" ht="92.4" customHeight="1" x14ac:dyDescent="0.3">
      <c r="A173" s="61"/>
      <c r="B173" s="63" t="s">
        <v>598</v>
      </c>
      <c r="C173" s="63" t="s">
        <v>224</v>
      </c>
      <c r="D173" s="64" t="s">
        <v>591</v>
      </c>
      <c r="E173" s="64" t="s">
        <v>432</v>
      </c>
      <c r="F173" s="65">
        <v>36</v>
      </c>
      <c r="G173" s="65" t="s">
        <v>600</v>
      </c>
      <c r="H173" s="83" t="s">
        <v>614</v>
      </c>
      <c r="I173" s="63" t="s">
        <v>615</v>
      </c>
      <c r="J173" s="66" t="s">
        <v>595</v>
      </c>
      <c r="K173" s="109" t="s">
        <v>617</v>
      </c>
      <c r="L173" s="64" t="s">
        <v>613</v>
      </c>
      <c r="M173" s="64">
        <v>1</v>
      </c>
      <c r="N173" s="67">
        <v>42962</v>
      </c>
      <c r="O173" s="67">
        <v>43100</v>
      </c>
      <c r="P173" s="68">
        <f t="shared" si="10"/>
        <v>19.7</v>
      </c>
      <c r="Q173" s="69"/>
      <c r="R173" s="70">
        <f t="shared" si="11"/>
        <v>0</v>
      </c>
      <c r="S173" s="68">
        <f t="shared" si="12"/>
        <v>0</v>
      </c>
      <c r="T173" s="68">
        <f t="shared" si="13"/>
        <v>0</v>
      </c>
      <c r="U173" s="68">
        <f t="shared" si="14"/>
        <v>0</v>
      </c>
      <c r="V173" s="71"/>
      <c r="W173" s="58"/>
      <c r="X173" s="59"/>
      <c r="Y173" s="59"/>
      <c r="Z173" s="59"/>
      <c r="AA173" s="59"/>
      <c r="AB173" s="59"/>
      <c r="AC173" s="59"/>
      <c r="AD173" s="59"/>
      <c r="AE173" s="59"/>
      <c r="AF173" s="59"/>
      <c r="AG173" s="59"/>
      <c r="AH173" s="59"/>
    </row>
    <row r="174" spans="1:34" s="60" customFormat="1" ht="81" customHeight="1" x14ac:dyDescent="0.3">
      <c r="A174" s="61"/>
      <c r="B174" s="63" t="s">
        <v>618</v>
      </c>
      <c r="C174" s="63" t="s">
        <v>224</v>
      </c>
      <c r="D174" s="64" t="s">
        <v>591</v>
      </c>
      <c r="E174" s="64" t="s">
        <v>432</v>
      </c>
      <c r="F174" s="65">
        <v>51</v>
      </c>
      <c r="G174" s="65" t="s">
        <v>619</v>
      </c>
      <c r="H174" s="83" t="s">
        <v>620</v>
      </c>
      <c r="I174" s="63" t="s">
        <v>621</v>
      </c>
      <c r="J174" s="66" t="s">
        <v>595</v>
      </c>
      <c r="K174" s="109" t="s">
        <v>616</v>
      </c>
      <c r="L174" s="64" t="s">
        <v>597</v>
      </c>
      <c r="M174" s="64">
        <v>1</v>
      </c>
      <c r="N174" s="67">
        <v>42948</v>
      </c>
      <c r="O174" s="67">
        <v>43008</v>
      </c>
      <c r="P174" s="68">
        <f t="shared" si="10"/>
        <v>8.6</v>
      </c>
      <c r="Q174" s="69"/>
      <c r="R174" s="70">
        <f t="shared" si="11"/>
        <v>0</v>
      </c>
      <c r="S174" s="68">
        <f t="shared" si="12"/>
        <v>0</v>
      </c>
      <c r="T174" s="68">
        <f t="shared" si="13"/>
        <v>0</v>
      </c>
      <c r="U174" s="68">
        <f t="shared" si="14"/>
        <v>0</v>
      </c>
      <c r="V174" s="71"/>
      <c r="W174" s="58"/>
      <c r="X174" s="59"/>
      <c r="Y174" s="59"/>
      <c r="Z174" s="59"/>
      <c r="AA174" s="59"/>
      <c r="AB174" s="59"/>
      <c r="AC174" s="59"/>
      <c r="AD174" s="59"/>
      <c r="AE174" s="59"/>
      <c r="AF174" s="59"/>
      <c r="AG174" s="59"/>
      <c r="AH174" s="59"/>
    </row>
    <row r="175" spans="1:34" s="60" customFormat="1" ht="91.2" customHeight="1" x14ac:dyDescent="0.3">
      <c r="A175" s="61"/>
      <c r="B175" s="63" t="s">
        <v>618</v>
      </c>
      <c r="C175" s="63" t="s">
        <v>224</v>
      </c>
      <c r="D175" s="64" t="s">
        <v>591</v>
      </c>
      <c r="E175" s="64" t="s">
        <v>432</v>
      </c>
      <c r="F175" s="65">
        <v>51</v>
      </c>
      <c r="G175" s="65" t="s">
        <v>619</v>
      </c>
      <c r="H175" s="83" t="s">
        <v>620</v>
      </c>
      <c r="I175" s="63" t="s">
        <v>621</v>
      </c>
      <c r="J175" s="66" t="s">
        <v>595</v>
      </c>
      <c r="K175" s="109" t="s">
        <v>601</v>
      </c>
      <c r="L175" s="64" t="s">
        <v>602</v>
      </c>
      <c r="M175" s="64" t="s">
        <v>603</v>
      </c>
      <c r="N175" s="67">
        <v>43009</v>
      </c>
      <c r="O175" s="67">
        <v>43023</v>
      </c>
      <c r="P175" s="68">
        <f t="shared" si="10"/>
        <v>2</v>
      </c>
      <c r="Q175" s="69"/>
      <c r="R175" s="70">
        <f t="shared" si="11"/>
        <v>0</v>
      </c>
      <c r="S175" s="68">
        <f t="shared" si="12"/>
        <v>0</v>
      </c>
      <c r="T175" s="68">
        <f t="shared" si="13"/>
        <v>0</v>
      </c>
      <c r="U175" s="68">
        <f t="shared" si="14"/>
        <v>0</v>
      </c>
      <c r="V175" s="71"/>
      <c r="W175" s="58"/>
      <c r="X175" s="59"/>
      <c r="Y175" s="59"/>
      <c r="Z175" s="59"/>
      <c r="AA175" s="59"/>
      <c r="AB175" s="59"/>
      <c r="AC175" s="59"/>
      <c r="AD175" s="59"/>
      <c r="AE175" s="59"/>
      <c r="AF175" s="59"/>
      <c r="AG175" s="59"/>
      <c r="AH175" s="59"/>
    </row>
    <row r="176" spans="1:34" s="60" customFormat="1" ht="81" customHeight="1" x14ac:dyDescent="0.3">
      <c r="A176" s="61"/>
      <c r="B176" s="63" t="s">
        <v>618</v>
      </c>
      <c r="C176" s="63" t="s">
        <v>224</v>
      </c>
      <c r="D176" s="64" t="s">
        <v>591</v>
      </c>
      <c r="E176" s="64" t="s">
        <v>432</v>
      </c>
      <c r="F176" s="65">
        <v>51</v>
      </c>
      <c r="G176" s="65" t="s">
        <v>619</v>
      </c>
      <c r="H176" s="83" t="s">
        <v>620</v>
      </c>
      <c r="I176" s="63" t="s">
        <v>621</v>
      </c>
      <c r="J176" s="66" t="s">
        <v>595</v>
      </c>
      <c r="K176" s="109" t="s">
        <v>604</v>
      </c>
      <c r="L176" s="64" t="s">
        <v>605</v>
      </c>
      <c r="M176" s="64">
        <v>8</v>
      </c>
      <c r="N176" s="67">
        <v>43069</v>
      </c>
      <c r="O176" s="67">
        <v>43281</v>
      </c>
      <c r="P176" s="68">
        <f t="shared" si="10"/>
        <v>30.3</v>
      </c>
      <c r="Q176" s="69"/>
      <c r="R176" s="70">
        <f t="shared" si="11"/>
        <v>0</v>
      </c>
      <c r="S176" s="68">
        <f t="shared" si="12"/>
        <v>0</v>
      </c>
      <c r="T176" s="68">
        <f t="shared" si="13"/>
        <v>0</v>
      </c>
      <c r="U176" s="68">
        <f t="shared" si="14"/>
        <v>0</v>
      </c>
      <c r="V176" s="71"/>
      <c r="W176" s="58"/>
      <c r="X176" s="59"/>
      <c r="Y176" s="59"/>
      <c r="Z176" s="59"/>
      <c r="AA176" s="59"/>
      <c r="AB176" s="59"/>
      <c r="AC176" s="59"/>
      <c r="AD176" s="59"/>
      <c r="AE176" s="59"/>
      <c r="AF176" s="59"/>
      <c r="AG176" s="59"/>
      <c r="AH176" s="59"/>
    </row>
    <row r="177" spans="1:34" s="60" customFormat="1" ht="125.4" customHeight="1" x14ac:dyDescent="0.3">
      <c r="A177" s="61"/>
      <c r="B177" s="63" t="s">
        <v>618</v>
      </c>
      <c r="C177" s="63" t="s">
        <v>224</v>
      </c>
      <c r="D177" s="64" t="s">
        <v>591</v>
      </c>
      <c r="E177" s="64" t="s">
        <v>432</v>
      </c>
      <c r="F177" s="65">
        <v>51</v>
      </c>
      <c r="G177" s="65" t="s">
        <v>619</v>
      </c>
      <c r="H177" s="83" t="s">
        <v>620</v>
      </c>
      <c r="I177" s="63" t="s">
        <v>621</v>
      </c>
      <c r="J177" s="66" t="s">
        <v>595</v>
      </c>
      <c r="K177" s="109" t="s">
        <v>608</v>
      </c>
      <c r="L177" s="64" t="s">
        <v>609</v>
      </c>
      <c r="M177" s="64">
        <v>2</v>
      </c>
      <c r="N177" s="67">
        <v>42962</v>
      </c>
      <c r="O177" s="67">
        <v>43039</v>
      </c>
      <c r="P177" s="68">
        <f t="shared" si="10"/>
        <v>11</v>
      </c>
      <c r="Q177" s="69"/>
      <c r="R177" s="70">
        <f t="shared" si="11"/>
        <v>0</v>
      </c>
      <c r="S177" s="68">
        <f t="shared" si="12"/>
        <v>0</v>
      </c>
      <c r="T177" s="68">
        <f t="shared" si="13"/>
        <v>0</v>
      </c>
      <c r="U177" s="68">
        <f t="shared" si="14"/>
        <v>0</v>
      </c>
      <c r="V177" s="71"/>
      <c r="W177" s="58"/>
      <c r="X177" s="59"/>
      <c r="Y177" s="59"/>
      <c r="Z177" s="59"/>
      <c r="AA177" s="59"/>
      <c r="AB177" s="59"/>
      <c r="AC177" s="59"/>
      <c r="AD177" s="59"/>
      <c r="AE177" s="59"/>
      <c r="AF177" s="59"/>
      <c r="AG177" s="59"/>
      <c r="AH177" s="59"/>
    </row>
    <row r="178" spans="1:34" s="60" customFormat="1" ht="81" customHeight="1" x14ac:dyDescent="0.3">
      <c r="A178" s="61"/>
      <c r="B178" s="63" t="s">
        <v>618</v>
      </c>
      <c r="C178" s="63" t="s">
        <v>224</v>
      </c>
      <c r="D178" s="64" t="s">
        <v>591</v>
      </c>
      <c r="E178" s="64" t="s">
        <v>432</v>
      </c>
      <c r="F178" s="65">
        <v>51</v>
      </c>
      <c r="G178" s="65" t="s">
        <v>619</v>
      </c>
      <c r="H178" s="83" t="s">
        <v>620</v>
      </c>
      <c r="I178" s="63" t="s">
        <v>621</v>
      </c>
      <c r="J178" s="66" t="s">
        <v>595</v>
      </c>
      <c r="K178" s="109" t="s">
        <v>622</v>
      </c>
      <c r="L178" s="64" t="s">
        <v>613</v>
      </c>
      <c r="M178" s="64">
        <v>1</v>
      </c>
      <c r="N178" s="67">
        <v>42962</v>
      </c>
      <c r="O178" s="67">
        <v>43100</v>
      </c>
      <c r="P178" s="68">
        <f t="shared" si="10"/>
        <v>19.7</v>
      </c>
      <c r="Q178" s="69"/>
      <c r="R178" s="70">
        <f t="shared" si="11"/>
        <v>0</v>
      </c>
      <c r="S178" s="68">
        <f t="shared" si="12"/>
        <v>0</v>
      </c>
      <c r="T178" s="68">
        <f t="shared" si="13"/>
        <v>0</v>
      </c>
      <c r="U178" s="68">
        <f t="shared" si="14"/>
        <v>0</v>
      </c>
      <c r="V178" s="71"/>
      <c r="W178" s="58"/>
      <c r="X178" s="59"/>
      <c r="Y178" s="59"/>
      <c r="Z178" s="59"/>
      <c r="AA178" s="59"/>
      <c r="AB178" s="59"/>
      <c r="AC178" s="59"/>
      <c r="AD178" s="59"/>
      <c r="AE178" s="59"/>
      <c r="AF178" s="59"/>
      <c r="AG178" s="59"/>
      <c r="AH178" s="59"/>
    </row>
    <row r="179" spans="1:34" s="60" customFormat="1" ht="150.6" customHeight="1" x14ac:dyDescent="0.3">
      <c r="A179" s="61"/>
      <c r="B179" s="63" t="s">
        <v>623</v>
      </c>
      <c r="C179" s="63" t="s">
        <v>224</v>
      </c>
      <c r="D179" s="64" t="s">
        <v>591</v>
      </c>
      <c r="E179" s="64" t="s">
        <v>432</v>
      </c>
      <c r="F179" s="65">
        <v>94</v>
      </c>
      <c r="G179" s="65" t="s">
        <v>624</v>
      </c>
      <c r="H179" s="83" t="s">
        <v>625</v>
      </c>
      <c r="I179" s="63" t="s">
        <v>626</v>
      </c>
      <c r="J179" s="66" t="s">
        <v>627</v>
      </c>
      <c r="K179" s="66" t="s">
        <v>628</v>
      </c>
      <c r="L179" s="64" t="s">
        <v>629</v>
      </c>
      <c r="M179" s="64">
        <v>1</v>
      </c>
      <c r="N179" s="67">
        <v>42951</v>
      </c>
      <c r="O179" s="67">
        <v>42993</v>
      </c>
      <c r="P179" s="68">
        <f t="shared" si="10"/>
        <v>6</v>
      </c>
      <c r="Q179" s="69"/>
      <c r="R179" s="70">
        <f t="shared" si="11"/>
        <v>0</v>
      </c>
      <c r="S179" s="68">
        <f t="shared" si="12"/>
        <v>0</v>
      </c>
      <c r="T179" s="68">
        <f t="shared" si="13"/>
        <v>0</v>
      </c>
      <c r="U179" s="68">
        <f t="shared" si="14"/>
        <v>0</v>
      </c>
      <c r="V179" s="71"/>
      <c r="W179" s="58"/>
      <c r="X179" s="59"/>
      <c r="Y179" s="59"/>
      <c r="Z179" s="59"/>
      <c r="AA179" s="59"/>
      <c r="AB179" s="59"/>
      <c r="AC179" s="59"/>
      <c r="AD179" s="59"/>
      <c r="AE179" s="59"/>
      <c r="AF179" s="59"/>
      <c r="AG179" s="59"/>
      <c r="AH179" s="59"/>
    </row>
    <row r="180" spans="1:34" s="60" customFormat="1" ht="150.6" customHeight="1" x14ac:dyDescent="0.3">
      <c r="A180" s="61"/>
      <c r="B180" s="63" t="s">
        <v>623</v>
      </c>
      <c r="C180" s="63" t="s">
        <v>224</v>
      </c>
      <c r="D180" s="64" t="s">
        <v>591</v>
      </c>
      <c r="E180" s="64" t="s">
        <v>432</v>
      </c>
      <c r="F180" s="65">
        <v>94</v>
      </c>
      <c r="G180" s="65" t="s">
        <v>624</v>
      </c>
      <c r="H180" s="83" t="s">
        <v>625</v>
      </c>
      <c r="I180" s="63" t="s">
        <v>626</v>
      </c>
      <c r="J180" s="66" t="s">
        <v>627</v>
      </c>
      <c r="K180" s="66" t="s">
        <v>630</v>
      </c>
      <c r="L180" s="64" t="s">
        <v>631</v>
      </c>
      <c r="M180" s="64">
        <v>1</v>
      </c>
      <c r="N180" s="67">
        <v>42993</v>
      </c>
      <c r="O180" s="67">
        <v>43008</v>
      </c>
      <c r="P180" s="68">
        <f t="shared" si="10"/>
        <v>2.1</v>
      </c>
      <c r="Q180" s="69"/>
      <c r="R180" s="70">
        <f t="shared" si="11"/>
        <v>0</v>
      </c>
      <c r="S180" s="68">
        <f t="shared" si="12"/>
        <v>0</v>
      </c>
      <c r="T180" s="68">
        <f t="shared" si="13"/>
        <v>0</v>
      </c>
      <c r="U180" s="68">
        <f t="shared" si="14"/>
        <v>0</v>
      </c>
      <c r="V180" s="71"/>
      <c r="W180" s="58"/>
      <c r="X180" s="59"/>
      <c r="Y180" s="59"/>
      <c r="Z180" s="59"/>
      <c r="AA180" s="59"/>
      <c r="AB180" s="59"/>
      <c r="AC180" s="59"/>
      <c r="AD180" s="59"/>
      <c r="AE180" s="59"/>
      <c r="AF180" s="59"/>
      <c r="AG180" s="59"/>
      <c r="AH180" s="59"/>
    </row>
    <row r="181" spans="1:34" s="60" customFormat="1" ht="150.6" customHeight="1" x14ac:dyDescent="0.3">
      <c r="A181" s="61"/>
      <c r="B181" s="63" t="s">
        <v>623</v>
      </c>
      <c r="C181" s="63" t="s">
        <v>224</v>
      </c>
      <c r="D181" s="64" t="s">
        <v>591</v>
      </c>
      <c r="E181" s="64" t="s">
        <v>432</v>
      </c>
      <c r="F181" s="65">
        <v>94</v>
      </c>
      <c r="G181" s="65" t="s">
        <v>624</v>
      </c>
      <c r="H181" s="83" t="s">
        <v>625</v>
      </c>
      <c r="I181" s="63" t="s">
        <v>626</v>
      </c>
      <c r="J181" s="66" t="s">
        <v>627</v>
      </c>
      <c r="K181" s="66" t="s">
        <v>632</v>
      </c>
      <c r="L181" s="64" t="s">
        <v>633</v>
      </c>
      <c r="M181" s="64">
        <v>1</v>
      </c>
      <c r="N181" s="67">
        <v>42993</v>
      </c>
      <c r="O181" s="67">
        <v>43100</v>
      </c>
      <c r="P181" s="68">
        <f t="shared" si="10"/>
        <v>15.3</v>
      </c>
      <c r="Q181" s="69"/>
      <c r="R181" s="70">
        <f t="shared" si="11"/>
        <v>0</v>
      </c>
      <c r="S181" s="68">
        <f t="shared" si="12"/>
        <v>0</v>
      </c>
      <c r="T181" s="68">
        <f t="shared" si="13"/>
        <v>0</v>
      </c>
      <c r="U181" s="68">
        <f t="shared" si="14"/>
        <v>0</v>
      </c>
      <c r="V181" s="71"/>
      <c r="W181" s="58"/>
      <c r="X181" s="59"/>
      <c r="Y181" s="59"/>
      <c r="Z181" s="59"/>
      <c r="AA181" s="59"/>
      <c r="AB181" s="59"/>
      <c r="AC181" s="59"/>
      <c r="AD181" s="59"/>
      <c r="AE181" s="59"/>
      <c r="AF181" s="59"/>
      <c r="AG181" s="59"/>
      <c r="AH181" s="59"/>
    </row>
    <row r="182" spans="1:34" s="60" customFormat="1" ht="150.6" customHeight="1" x14ac:dyDescent="0.3">
      <c r="A182" s="61"/>
      <c r="B182" s="63" t="s">
        <v>634</v>
      </c>
      <c r="C182" s="63" t="s">
        <v>599</v>
      </c>
      <c r="D182" s="64" t="s">
        <v>591</v>
      </c>
      <c r="E182" s="64" t="s">
        <v>432</v>
      </c>
      <c r="F182" s="65">
        <v>95</v>
      </c>
      <c r="G182" s="65" t="s">
        <v>635</v>
      </c>
      <c r="H182" s="83" t="s">
        <v>625</v>
      </c>
      <c r="I182" s="63" t="s">
        <v>626</v>
      </c>
      <c r="J182" s="66" t="s">
        <v>627</v>
      </c>
      <c r="K182" s="63" t="s">
        <v>636</v>
      </c>
      <c r="L182" s="64" t="s">
        <v>637</v>
      </c>
      <c r="M182" s="64">
        <v>12</v>
      </c>
      <c r="N182" s="67">
        <v>42993</v>
      </c>
      <c r="O182" s="67">
        <v>43312</v>
      </c>
      <c r="P182" s="68">
        <f t="shared" si="10"/>
        <v>45.6</v>
      </c>
      <c r="Q182" s="69"/>
      <c r="R182" s="70">
        <f t="shared" si="11"/>
        <v>0</v>
      </c>
      <c r="S182" s="68">
        <f t="shared" si="12"/>
        <v>0</v>
      </c>
      <c r="T182" s="68">
        <f t="shared" si="13"/>
        <v>0</v>
      </c>
      <c r="U182" s="68">
        <f t="shared" si="14"/>
        <v>0</v>
      </c>
      <c r="V182" s="71"/>
      <c r="W182" s="58"/>
      <c r="X182" s="59"/>
      <c r="Y182" s="59"/>
      <c r="Z182" s="59"/>
      <c r="AA182" s="59"/>
      <c r="AB182" s="59"/>
      <c r="AC182" s="59"/>
      <c r="AD182" s="59"/>
      <c r="AE182" s="59"/>
      <c r="AF182" s="59"/>
      <c r="AG182" s="59"/>
      <c r="AH182" s="59"/>
    </row>
    <row r="183" spans="1:34" s="60" customFormat="1" ht="57.6" customHeight="1" x14ac:dyDescent="0.3">
      <c r="A183" s="133"/>
      <c r="B183" s="63" t="s">
        <v>638</v>
      </c>
      <c r="C183" s="63" t="s">
        <v>224</v>
      </c>
      <c r="D183" s="65" t="s">
        <v>639</v>
      </c>
      <c r="E183" s="64" t="s">
        <v>432</v>
      </c>
      <c r="F183" s="64">
        <v>18</v>
      </c>
      <c r="G183" s="64" t="s">
        <v>640</v>
      </c>
      <c r="H183" s="66" t="s">
        <v>641</v>
      </c>
      <c r="I183" s="66" t="s">
        <v>642</v>
      </c>
      <c r="J183" s="66" t="s">
        <v>643</v>
      </c>
      <c r="K183" s="66" t="s">
        <v>644</v>
      </c>
      <c r="L183" s="64" t="s">
        <v>403</v>
      </c>
      <c r="M183" s="64">
        <v>1</v>
      </c>
      <c r="N183" s="67">
        <v>42979</v>
      </c>
      <c r="O183" s="67">
        <v>43008</v>
      </c>
      <c r="P183" s="68">
        <f t="shared" si="10"/>
        <v>4.0999999999999996</v>
      </c>
      <c r="Q183" s="69"/>
      <c r="R183" s="70">
        <f t="shared" si="11"/>
        <v>0</v>
      </c>
      <c r="S183" s="68">
        <f t="shared" si="12"/>
        <v>0</v>
      </c>
      <c r="T183" s="68">
        <f t="shared" si="13"/>
        <v>0</v>
      </c>
      <c r="U183" s="68">
        <f t="shared" si="14"/>
        <v>0</v>
      </c>
      <c r="V183" s="71"/>
      <c r="W183" s="58"/>
      <c r="X183" s="59"/>
      <c r="Y183" s="59"/>
      <c r="Z183" s="59"/>
      <c r="AA183" s="59"/>
      <c r="AB183" s="59"/>
      <c r="AC183" s="59"/>
      <c r="AD183" s="59"/>
      <c r="AE183" s="59"/>
      <c r="AF183" s="59"/>
      <c r="AG183" s="59"/>
      <c r="AH183" s="59"/>
    </row>
    <row r="184" spans="1:34" s="60" customFormat="1" ht="160.19999999999999" customHeight="1" x14ac:dyDescent="0.3">
      <c r="A184" s="133"/>
      <c r="B184" s="63" t="s">
        <v>645</v>
      </c>
      <c r="C184" s="63" t="s">
        <v>224</v>
      </c>
      <c r="D184" s="65" t="s">
        <v>639</v>
      </c>
      <c r="E184" s="64" t="s">
        <v>432</v>
      </c>
      <c r="F184" s="64">
        <v>24</v>
      </c>
      <c r="G184" s="64" t="s">
        <v>646</v>
      </c>
      <c r="H184" s="66" t="s">
        <v>647</v>
      </c>
      <c r="I184" s="66" t="s">
        <v>648</v>
      </c>
      <c r="J184" s="66" t="s">
        <v>649</v>
      </c>
      <c r="K184" s="66" t="s">
        <v>650</v>
      </c>
      <c r="L184" s="64" t="s">
        <v>651</v>
      </c>
      <c r="M184" s="64">
        <v>1</v>
      </c>
      <c r="N184" s="67">
        <v>42979</v>
      </c>
      <c r="O184" s="67">
        <v>43008</v>
      </c>
      <c r="P184" s="68">
        <f t="shared" si="10"/>
        <v>4.0999999999999996</v>
      </c>
      <c r="Q184" s="69"/>
      <c r="R184" s="70">
        <f t="shared" si="11"/>
        <v>0</v>
      </c>
      <c r="S184" s="68">
        <f t="shared" si="12"/>
        <v>0</v>
      </c>
      <c r="T184" s="68">
        <f t="shared" si="13"/>
        <v>0</v>
      </c>
      <c r="U184" s="68">
        <f t="shared" si="14"/>
        <v>0</v>
      </c>
      <c r="V184" s="71"/>
      <c r="W184" s="58"/>
      <c r="X184" s="59"/>
      <c r="Y184" s="59"/>
      <c r="Z184" s="59"/>
      <c r="AA184" s="59"/>
      <c r="AB184" s="59"/>
      <c r="AC184" s="59"/>
      <c r="AD184" s="59"/>
      <c r="AE184" s="59"/>
      <c r="AF184" s="59"/>
      <c r="AG184" s="59"/>
      <c r="AH184" s="59"/>
    </row>
    <row r="185" spans="1:34" s="60" customFormat="1" ht="409.6" customHeight="1" x14ac:dyDescent="0.3">
      <c r="A185" s="133"/>
      <c r="B185" s="63" t="s">
        <v>645</v>
      </c>
      <c r="C185" s="63" t="s">
        <v>224</v>
      </c>
      <c r="D185" s="65" t="s">
        <v>639</v>
      </c>
      <c r="E185" s="64" t="s">
        <v>432</v>
      </c>
      <c r="F185" s="64">
        <v>24</v>
      </c>
      <c r="G185" s="64" t="s">
        <v>646</v>
      </c>
      <c r="H185" s="66" t="s">
        <v>652</v>
      </c>
      <c r="I185" s="66" t="s">
        <v>648</v>
      </c>
      <c r="J185" s="66" t="s">
        <v>653</v>
      </c>
      <c r="K185" s="66" t="s">
        <v>654</v>
      </c>
      <c r="L185" s="64" t="s">
        <v>533</v>
      </c>
      <c r="M185" s="64">
        <v>6</v>
      </c>
      <c r="N185" s="67">
        <v>43009</v>
      </c>
      <c r="O185" s="67">
        <v>43311</v>
      </c>
      <c r="P185" s="68">
        <f t="shared" si="10"/>
        <v>43.1</v>
      </c>
      <c r="Q185" s="69"/>
      <c r="R185" s="70">
        <f t="shared" si="11"/>
        <v>0</v>
      </c>
      <c r="S185" s="68">
        <f t="shared" si="12"/>
        <v>0</v>
      </c>
      <c r="T185" s="68">
        <f t="shared" si="13"/>
        <v>0</v>
      </c>
      <c r="U185" s="68">
        <f t="shared" si="14"/>
        <v>0</v>
      </c>
      <c r="V185" s="71"/>
      <c r="W185" s="58"/>
      <c r="X185" s="59"/>
      <c r="Y185" s="59"/>
      <c r="Z185" s="59"/>
      <c r="AA185" s="59"/>
      <c r="AB185" s="59"/>
      <c r="AC185" s="59"/>
      <c r="AD185" s="59"/>
      <c r="AE185" s="59"/>
      <c r="AF185" s="59"/>
      <c r="AG185" s="59"/>
      <c r="AH185" s="59"/>
    </row>
    <row r="186" spans="1:34" s="60" customFormat="1" ht="69" customHeight="1" x14ac:dyDescent="0.3">
      <c r="A186" s="133"/>
      <c r="B186" s="65" t="s">
        <v>655</v>
      </c>
      <c r="C186" s="65" t="s">
        <v>224</v>
      </c>
      <c r="D186" s="65" t="s">
        <v>639</v>
      </c>
      <c r="E186" s="64" t="s">
        <v>432</v>
      </c>
      <c r="F186" s="64">
        <v>51</v>
      </c>
      <c r="G186" s="64" t="s">
        <v>619</v>
      </c>
      <c r="H186" s="66" t="s">
        <v>656</v>
      </c>
      <c r="I186" s="66" t="s">
        <v>657</v>
      </c>
      <c r="J186" s="66" t="s">
        <v>658</v>
      </c>
      <c r="K186" s="66" t="s">
        <v>659</v>
      </c>
      <c r="L186" s="64" t="s">
        <v>403</v>
      </c>
      <c r="M186" s="64">
        <v>3</v>
      </c>
      <c r="N186" s="67">
        <v>42979</v>
      </c>
      <c r="O186" s="67">
        <v>43342</v>
      </c>
      <c r="P186" s="68">
        <f t="shared" si="10"/>
        <v>51.9</v>
      </c>
      <c r="Q186" s="69"/>
      <c r="R186" s="70">
        <f t="shared" si="11"/>
        <v>0</v>
      </c>
      <c r="S186" s="68">
        <f t="shared" si="12"/>
        <v>0</v>
      </c>
      <c r="T186" s="68">
        <f t="shared" si="13"/>
        <v>0</v>
      </c>
      <c r="U186" s="68">
        <f t="shared" si="14"/>
        <v>0</v>
      </c>
      <c r="V186" s="71"/>
      <c r="W186" s="58"/>
      <c r="X186" s="59"/>
      <c r="Y186" s="59"/>
      <c r="Z186" s="59"/>
      <c r="AA186" s="59"/>
      <c r="AB186" s="59"/>
      <c r="AC186" s="59"/>
      <c r="AD186" s="59"/>
      <c r="AE186" s="59"/>
      <c r="AF186" s="59"/>
      <c r="AG186" s="59"/>
      <c r="AH186" s="59"/>
    </row>
    <row r="187" spans="1:34" s="60" customFormat="1" ht="80.400000000000006" customHeight="1" x14ac:dyDescent="0.3">
      <c r="A187" s="133"/>
      <c r="B187" s="63" t="s">
        <v>660</v>
      </c>
      <c r="C187" s="63" t="s">
        <v>224</v>
      </c>
      <c r="D187" s="65" t="s">
        <v>639</v>
      </c>
      <c r="E187" s="64" t="s">
        <v>432</v>
      </c>
      <c r="F187" s="64">
        <v>57</v>
      </c>
      <c r="G187" s="64" t="s">
        <v>661</v>
      </c>
      <c r="H187" s="134" t="s">
        <v>662</v>
      </c>
      <c r="I187" s="66" t="s">
        <v>663</v>
      </c>
      <c r="J187" s="66" t="s">
        <v>664</v>
      </c>
      <c r="K187" s="66" t="s">
        <v>665</v>
      </c>
      <c r="L187" s="64" t="s">
        <v>533</v>
      </c>
      <c r="M187" s="64">
        <v>4</v>
      </c>
      <c r="N187" s="67">
        <v>42979</v>
      </c>
      <c r="O187" s="67">
        <v>43312</v>
      </c>
      <c r="P187" s="68">
        <f t="shared" si="10"/>
        <v>47.6</v>
      </c>
      <c r="Q187" s="69"/>
      <c r="R187" s="70">
        <f t="shared" si="11"/>
        <v>0</v>
      </c>
      <c r="S187" s="68">
        <f t="shared" si="12"/>
        <v>0</v>
      </c>
      <c r="T187" s="68">
        <f t="shared" si="13"/>
        <v>0</v>
      </c>
      <c r="U187" s="68">
        <f t="shared" si="14"/>
        <v>0</v>
      </c>
      <c r="V187" s="71"/>
      <c r="W187" s="58"/>
      <c r="X187" s="59"/>
      <c r="Y187" s="59"/>
      <c r="Z187" s="59"/>
      <c r="AA187" s="59"/>
      <c r="AB187" s="59"/>
      <c r="AC187" s="59"/>
      <c r="AD187" s="59"/>
      <c r="AE187" s="59"/>
      <c r="AF187" s="59"/>
      <c r="AG187" s="59"/>
      <c r="AH187" s="59"/>
    </row>
    <row r="188" spans="1:34" s="60" customFormat="1" ht="409.6" customHeight="1" x14ac:dyDescent="0.3">
      <c r="A188" s="133"/>
      <c r="B188" s="135" t="s">
        <v>666</v>
      </c>
      <c r="C188" s="135" t="s">
        <v>224</v>
      </c>
      <c r="D188" s="65" t="s">
        <v>639</v>
      </c>
      <c r="E188" s="64" t="s">
        <v>432</v>
      </c>
      <c r="F188" s="64">
        <v>58</v>
      </c>
      <c r="G188" s="64" t="s">
        <v>667</v>
      </c>
      <c r="H188" s="66" t="s">
        <v>668</v>
      </c>
      <c r="I188" s="66" t="s">
        <v>669</v>
      </c>
      <c r="J188" s="66" t="s">
        <v>670</v>
      </c>
      <c r="K188" s="66" t="s">
        <v>671</v>
      </c>
      <c r="L188" s="64" t="s">
        <v>403</v>
      </c>
      <c r="M188" s="136">
        <v>10</v>
      </c>
      <c r="N188" s="67">
        <v>42979</v>
      </c>
      <c r="O188" s="67">
        <v>43312</v>
      </c>
      <c r="P188" s="68">
        <f t="shared" si="10"/>
        <v>47.6</v>
      </c>
      <c r="Q188" s="69"/>
      <c r="R188" s="70">
        <f t="shared" si="11"/>
        <v>0</v>
      </c>
      <c r="S188" s="68">
        <f t="shared" si="12"/>
        <v>0</v>
      </c>
      <c r="T188" s="68">
        <f t="shared" si="13"/>
        <v>0</v>
      </c>
      <c r="U188" s="68">
        <f t="shared" si="14"/>
        <v>0</v>
      </c>
      <c r="V188" s="71"/>
      <c r="W188" s="58"/>
      <c r="X188" s="59"/>
      <c r="Y188" s="59"/>
      <c r="Z188" s="59"/>
      <c r="AA188" s="59"/>
      <c r="AB188" s="59"/>
      <c r="AC188" s="59"/>
      <c r="AD188" s="59"/>
      <c r="AE188" s="59"/>
      <c r="AF188" s="59"/>
      <c r="AG188" s="59"/>
      <c r="AH188" s="59"/>
    </row>
    <row r="189" spans="1:34" s="60" customFormat="1" ht="103.2" customHeight="1" x14ac:dyDescent="0.3">
      <c r="A189" s="133"/>
      <c r="B189" s="63" t="s">
        <v>672</v>
      </c>
      <c r="C189" s="63" t="s">
        <v>224</v>
      </c>
      <c r="D189" s="65" t="s">
        <v>639</v>
      </c>
      <c r="E189" s="64" t="s">
        <v>432</v>
      </c>
      <c r="F189" s="64">
        <v>59</v>
      </c>
      <c r="G189" s="64" t="s">
        <v>673</v>
      </c>
      <c r="H189" s="116" t="s">
        <v>674</v>
      </c>
      <c r="I189" s="66" t="s">
        <v>675</v>
      </c>
      <c r="J189" s="137" t="s">
        <v>676</v>
      </c>
      <c r="K189" s="66" t="s">
        <v>677</v>
      </c>
      <c r="L189" s="64" t="s">
        <v>403</v>
      </c>
      <c r="M189" s="64">
        <v>5</v>
      </c>
      <c r="N189" s="67">
        <v>43132</v>
      </c>
      <c r="O189" s="67">
        <v>43251</v>
      </c>
      <c r="P189" s="68">
        <f t="shared" si="10"/>
        <v>17</v>
      </c>
      <c r="Q189" s="69"/>
      <c r="R189" s="70">
        <f t="shared" si="11"/>
        <v>0</v>
      </c>
      <c r="S189" s="68">
        <f t="shared" si="12"/>
        <v>0</v>
      </c>
      <c r="T189" s="68">
        <f t="shared" si="13"/>
        <v>0</v>
      </c>
      <c r="U189" s="68">
        <f t="shared" si="14"/>
        <v>0</v>
      </c>
      <c r="V189" s="71"/>
      <c r="W189" s="58"/>
      <c r="X189" s="59"/>
      <c r="Y189" s="59"/>
      <c r="Z189" s="59"/>
      <c r="AA189" s="59"/>
      <c r="AB189" s="59"/>
      <c r="AC189" s="59"/>
      <c r="AD189" s="59"/>
      <c r="AE189" s="59"/>
      <c r="AF189" s="59"/>
      <c r="AG189" s="59"/>
      <c r="AH189" s="59"/>
    </row>
    <row r="190" spans="1:34" s="60" customFormat="1" ht="69" customHeight="1" x14ac:dyDescent="0.3">
      <c r="A190" s="133"/>
      <c r="B190" s="63" t="s">
        <v>678</v>
      </c>
      <c r="C190" s="63" t="s">
        <v>224</v>
      </c>
      <c r="D190" s="65" t="s">
        <v>639</v>
      </c>
      <c r="E190" s="64" t="s">
        <v>432</v>
      </c>
      <c r="F190" s="64">
        <v>60</v>
      </c>
      <c r="G190" s="64" t="s">
        <v>679</v>
      </c>
      <c r="H190" s="66" t="s">
        <v>680</v>
      </c>
      <c r="I190" s="66" t="s">
        <v>681</v>
      </c>
      <c r="J190" s="66" t="s">
        <v>682</v>
      </c>
      <c r="K190" s="66" t="s">
        <v>683</v>
      </c>
      <c r="L190" s="64" t="s">
        <v>403</v>
      </c>
      <c r="M190" s="64">
        <v>5</v>
      </c>
      <c r="N190" s="67">
        <v>42979</v>
      </c>
      <c r="O190" s="67">
        <v>43312</v>
      </c>
      <c r="P190" s="68">
        <f t="shared" si="10"/>
        <v>47.6</v>
      </c>
      <c r="Q190" s="69"/>
      <c r="R190" s="70">
        <f t="shared" si="11"/>
        <v>0</v>
      </c>
      <c r="S190" s="68">
        <f t="shared" si="12"/>
        <v>0</v>
      </c>
      <c r="T190" s="68">
        <f t="shared" si="13"/>
        <v>0</v>
      </c>
      <c r="U190" s="68">
        <f t="shared" si="14"/>
        <v>0</v>
      </c>
      <c r="V190" s="71"/>
      <c r="W190" s="58"/>
      <c r="X190" s="59"/>
      <c r="Y190" s="59"/>
      <c r="Z190" s="59"/>
      <c r="AA190" s="59"/>
      <c r="AB190" s="59"/>
      <c r="AC190" s="59"/>
      <c r="AD190" s="59"/>
      <c r="AE190" s="59"/>
      <c r="AF190" s="59"/>
      <c r="AG190" s="59"/>
      <c r="AH190" s="59"/>
    </row>
    <row r="191" spans="1:34" s="60" customFormat="1" ht="195.6" customHeight="1" x14ac:dyDescent="0.3">
      <c r="A191" s="133"/>
      <c r="B191" s="63" t="s">
        <v>684</v>
      </c>
      <c r="C191" s="63" t="s">
        <v>224</v>
      </c>
      <c r="D191" s="65" t="s">
        <v>639</v>
      </c>
      <c r="E191" s="64" t="s">
        <v>432</v>
      </c>
      <c r="F191" s="64">
        <v>61</v>
      </c>
      <c r="G191" s="64" t="s">
        <v>685</v>
      </c>
      <c r="H191" s="116" t="s">
        <v>686</v>
      </c>
      <c r="I191" s="66" t="s">
        <v>687</v>
      </c>
      <c r="J191" s="66" t="s">
        <v>688</v>
      </c>
      <c r="K191" s="66" t="s">
        <v>689</v>
      </c>
      <c r="L191" s="64" t="s">
        <v>403</v>
      </c>
      <c r="M191" s="64">
        <v>5</v>
      </c>
      <c r="N191" s="67">
        <v>42979</v>
      </c>
      <c r="O191" s="67">
        <v>43312</v>
      </c>
      <c r="P191" s="68">
        <f t="shared" si="10"/>
        <v>47.6</v>
      </c>
      <c r="Q191" s="69"/>
      <c r="R191" s="70">
        <f t="shared" si="11"/>
        <v>0</v>
      </c>
      <c r="S191" s="68">
        <f t="shared" si="12"/>
        <v>0</v>
      </c>
      <c r="T191" s="68">
        <f t="shared" si="13"/>
        <v>0</v>
      </c>
      <c r="U191" s="68">
        <f t="shared" si="14"/>
        <v>0</v>
      </c>
      <c r="V191" s="71"/>
      <c r="W191" s="58"/>
      <c r="X191" s="59"/>
      <c r="Y191" s="59"/>
      <c r="Z191" s="59"/>
      <c r="AA191" s="59"/>
      <c r="AB191" s="59"/>
      <c r="AC191" s="59"/>
      <c r="AD191" s="59"/>
      <c r="AE191" s="59"/>
      <c r="AF191" s="59"/>
      <c r="AG191" s="59"/>
      <c r="AH191" s="59"/>
    </row>
    <row r="192" spans="1:34" s="60" customFormat="1" ht="195.6" customHeight="1" x14ac:dyDescent="0.3">
      <c r="A192" s="133"/>
      <c r="B192" s="63" t="s">
        <v>684</v>
      </c>
      <c r="C192" s="63" t="s">
        <v>224</v>
      </c>
      <c r="D192" s="65" t="s">
        <v>639</v>
      </c>
      <c r="E192" s="64" t="s">
        <v>432</v>
      </c>
      <c r="F192" s="64">
        <v>61</v>
      </c>
      <c r="G192" s="64" t="s">
        <v>685</v>
      </c>
      <c r="H192" s="116" t="s">
        <v>686</v>
      </c>
      <c r="I192" s="66" t="s">
        <v>687</v>
      </c>
      <c r="J192" s="66" t="s">
        <v>688</v>
      </c>
      <c r="K192" s="66" t="s">
        <v>690</v>
      </c>
      <c r="L192" s="64" t="s">
        <v>403</v>
      </c>
      <c r="M192" s="64">
        <v>5</v>
      </c>
      <c r="N192" s="67">
        <v>42979</v>
      </c>
      <c r="O192" s="67">
        <v>43312</v>
      </c>
      <c r="P192" s="68">
        <f t="shared" si="10"/>
        <v>47.6</v>
      </c>
      <c r="Q192" s="69"/>
      <c r="R192" s="70">
        <f t="shared" si="11"/>
        <v>0</v>
      </c>
      <c r="S192" s="68">
        <f t="shared" si="12"/>
        <v>0</v>
      </c>
      <c r="T192" s="68">
        <f t="shared" si="13"/>
        <v>0</v>
      </c>
      <c r="U192" s="68">
        <f t="shared" si="14"/>
        <v>0</v>
      </c>
      <c r="V192" s="71"/>
      <c r="W192" s="58"/>
      <c r="X192" s="59"/>
      <c r="Y192" s="59"/>
      <c r="Z192" s="59"/>
      <c r="AA192" s="59"/>
      <c r="AB192" s="59"/>
      <c r="AC192" s="59"/>
      <c r="AD192" s="59"/>
      <c r="AE192" s="59"/>
      <c r="AF192" s="59"/>
      <c r="AG192" s="59"/>
      <c r="AH192" s="59"/>
    </row>
    <row r="193" spans="1:36" s="60" customFormat="1" ht="308.39999999999998" customHeight="1" x14ac:dyDescent="0.3">
      <c r="A193" s="133"/>
      <c r="B193" s="63" t="s">
        <v>691</v>
      </c>
      <c r="C193" s="63" t="s">
        <v>224</v>
      </c>
      <c r="D193" s="65" t="s">
        <v>639</v>
      </c>
      <c r="E193" s="64" t="s">
        <v>432</v>
      </c>
      <c r="F193" s="64">
        <v>63</v>
      </c>
      <c r="G193" s="64" t="s">
        <v>692</v>
      </c>
      <c r="H193" s="138" t="s">
        <v>693</v>
      </c>
      <c r="I193" s="134" t="s">
        <v>694</v>
      </c>
      <c r="J193" s="134" t="s">
        <v>695</v>
      </c>
      <c r="K193" s="66" t="s">
        <v>696</v>
      </c>
      <c r="L193" s="64" t="s">
        <v>533</v>
      </c>
      <c r="M193" s="64">
        <v>1</v>
      </c>
      <c r="N193" s="67">
        <v>42979</v>
      </c>
      <c r="O193" s="67">
        <v>43008</v>
      </c>
      <c r="P193" s="68">
        <f t="shared" si="10"/>
        <v>4.0999999999999996</v>
      </c>
      <c r="Q193" s="69"/>
      <c r="R193" s="70">
        <f t="shared" si="11"/>
        <v>0</v>
      </c>
      <c r="S193" s="68">
        <f t="shared" si="12"/>
        <v>0</v>
      </c>
      <c r="T193" s="68">
        <f t="shared" si="13"/>
        <v>0</v>
      </c>
      <c r="U193" s="68">
        <f t="shared" si="14"/>
        <v>0</v>
      </c>
      <c r="V193" s="71"/>
      <c r="W193" s="58"/>
      <c r="X193" s="59"/>
      <c r="Y193" s="59"/>
      <c r="Z193" s="59"/>
      <c r="AA193" s="59"/>
      <c r="AB193" s="59"/>
      <c r="AC193" s="59"/>
      <c r="AD193" s="59"/>
      <c r="AE193" s="59"/>
      <c r="AF193" s="59"/>
      <c r="AG193" s="59"/>
      <c r="AH193" s="59"/>
    </row>
    <row r="194" spans="1:36" s="60" customFormat="1" ht="308.39999999999998" customHeight="1" x14ac:dyDescent="0.3">
      <c r="A194" s="133"/>
      <c r="B194" s="63" t="s">
        <v>691</v>
      </c>
      <c r="C194" s="63" t="s">
        <v>224</v>
      </c>
      <c r="D194" s="65" t="s">
        <v>639</v>
      </c>
      <c r="E194" s="64" t="s">
        <v>432</v>
      </c>
      <c r="F194" s="64">
        <v>63</v>
      </c>
      <c r="G194" s="64" t="s">
        <v>692</v>
      </c>
      <c r="H194" s="138" t="s">
        <v>693</v>
      </c>
      <c r="I194" s="134" t="s">
        <v>694</v>
      </c>
      <c r="J194" s="134" t="s">
        <v>695</v>
      </c>
      <c r="K194" s="66" t="s">
        <v>697</v>
      </c>
      <c r="L194" s="64" t="s">
        <v>698</v>
      </c>
      <c r="M194" s="64">
        <v>2</v>
      </c>
      <c r="N194" s="67">
        <v>43160</v>
      </c>
      <c r="O194" s="67">
        <v>43342</v>
      </c>
      <c r="P194" s="68">
        <f t="shared" si="10"/>
        <v>26</v>
      </c>
      <c r="Q194" s="69"/>
      <c r="R194" s="70">
        <f t="shared" si="11"/>
        <v>0</v>
      </c>
      <c r="S194" s="68">
        <f t="shared" si="12"/>
        <v>0</v>
      </c>
      <c r="T194" s="68">
        <f t="shared" si="13"/>
        <v>0</v>
      </c>
      <c r="U194" s="68">
        <f t="shared" si="14"/>
        <v>0</v>
      </c>
      <c r="V194" s="71"/>
      <c r="W194" s="58"/>
      <c r="X194" s="59"/>
      <c r="Y194" s="59"/>
      <c r="Z194" s="59"/>
      <c r="AA194" s="59"/>
      <c r="AB194" s="59"/>
      <c r="AC194" s="59"/>
      <c r="AD194" s="59"/>
      <c r="AE194" s="59"/>
      <c r="AF194" s="59"/>
      <c r="AG194" s="59"/>
      <c r="AH194" s="59"/>
    </row>
    <row r="195" spans="1:36" s="60" customFormat="1" ht="69" customHeight="1" x14ac:dyDescent="0.3">
      <c r="A195" s="133"/>
      <c r="B195" s="63" t="s">
        <v>699</v>
      </c>
      <c r="C195" s="63" t="s">
        <v>224</v>
      </c>
      <c r="D195" s="65" t="s">
        <v>639</v>
      </c>
      <c r="E195" s="64" t="s">
        <v>432</v>
      </c>
      <c r="F195" s="64">
        <v>99</v>
      </c>
      <c r="G195" s="64" t="s">
        <v>700</v>
      </c>
      <c r="H195" s="116" t="s">
        <v>701</v>
      </c>
      <c r="I195" s="66" t="s">
        <v>702</v>
      </c>
      <c r="J195" s="66" t="s">
        <v>703</v>
      </c>
      <c r="K195" s="66" t="s">
        <v>704</v>
      </c>
      <c r="L195" s="64" t="s">
        <v>705</v>
      </c>
      <c r="M195" s="64">
        <v>15</v>
      </c>
      <c r="N195" s="67">
        <v>42979</v>
      </c>
      <c r="O195" s="67">
        <v>43342</v>
      </c>
      <c r="P195" s="68">
        <f t="shared" si="10"/>
        <v>51.9</v>
      </c>
      <c r="Q195" s="69"/>
      <c r="R195" s="70">
        <f t="shared" si="11"/>
        <v>0</v>
      </c>
      <c r="S195" s="68">
        <f t="shared" si="12"/>
        <v>0</v>
      </c>
      <c r="T195" s="68">
        <f t="shared" si="13"/>
        <v>0</v>
      </c>
      <c r="U195" s="68">
        <f t="shared" si="14"/>
        <v>0</v>
      </c>
      <c r="V195" s="71"/>
      <c r="W195" s="58"/>
      <c r="X195" s="59"/>
      <c r="Y195" s="59"/>
      <c r="Z195" s="59"/>
      <c r="AA195" s="59"/>
      <c r="AB195" s="59"/>
      <c r="AC195" s="59"/>
      <c r="AD195" s="59"/>
      <c r="AE195" s="59"/>
      <c r="AF195" s="59"/>
      <c r="AG195" s="59"/>
      <c r="AH195" s="59"/>
    </row>
    <row r="196" spans="1:36" s="60" customFormat="1" ht="298.95" customHeight="1" x14ac:dyDescent="0.3">
      <c r="A196" s="133"/>
      <c r="B196" s="63" t="s">
        <v>706</v>
      </c>
      <c r="C196" s="63" t="s">
        <v>224</v>
      </c>
      <c r="D196" s="65" t="s">
        <v>639</v>
      </c>
      <c r="E196" s="64" t="s">
        <v>432</v>
      </c>
      <c r="F196" s="64">
        <v>109</v>
      </c>
      <c r="G196" s="64" t="s">
        <v>243</v>
      </c>
      <c r="H196" s="116" t="s">
        <v>707</v>
      </c>
      <c r="I196" s="66" t="s">
        <v>708</v>
      </c>
      <c r="J196" s="66" t="s">
        <v>709</v>
      </c>
      <c r="K196" s="66" t="s">
        <v>710</v>
      </c>
      <c r="L196" s="64" t="s">
        <v>711</v>
      </c>
      <c r="M196" s="64">
        <v>2</v>
      </c>
      <c r="N196" s="67">
        <v>43009</v>
      </c>
      <c r="O196" s="67">
        <v>43189</v>
      </c>
      <c r="P196" s="68">
        <f t="shared" si="10"/>
        <v>25.7</v>
      </c>
      <c r="Q196" s="69"/>
      <c r="R196" s="70">
        <f t="shared" si="11"/>
        <v>0</v>
      </c>
      <c r="S196" s="68">
        <f t="shared" si="12"/>
        <v>0</v>
      </c>
      <c r="T196" s="68">
        <f t="shared" si="13"/>
        <v>0</v>
      </c>
      <c r="U196" s="68">
        <f t="shared" si="14"/>
        <v>0</v>
      </c>
      <c r="V196" s="71"/>
      <c r="W196" s="58"/>
      <c r="X196" s="59"/>
      <c r="Y196" s="59"/>
      <c r="Z196" s="59"/>
      <c r="AA196" s="59"/>
      <c r="AB196" s="59"/>
      <c r="AC196" s="59"/>
      <c r="AD196" s="59"/>
      <c r="AE196" s="59"/>
      <c r="AF196" s="59"/>
      <c r="AG196" s="59"/>
      <c r="AH196" s="59"/>
    </row>
    <row r="197" spans="1:36" s="60" customFormat="1" ht="91.95" customHeight="1" x14ac:dyDescent="0.3">
      <c r="A197" s="133"/>
      <c r="B197" s="63" t="s">
        <v>712</v>
      </c>
      <c r="C197" s="63" t="s">
        <v>224</v>
      </c>
      <c r="D197" s="65" t="s">
        <v>639</v>
      </c>
      <c r="E197" s="64" t="s">
        <v>432</v>
      </c>
      <c r="F197" s="64">
        <v>110</v>
      </c>
      <c r="G197" s="64" t="s">
        <v>713</v>
      </c>
      <c r="H197" s="116" t="s">
        <v>714</v>
      </c>
      <c r="I197" s="66" t="s">
        <v>715</v>
      </c>
      <c r="J197" s="66" t="s">
        <v>716</v>
      </c>
      <c r="K197" s="66" t="s">
        <v>717</v>
      </c>
      <c r="L197" s="64" t="s">
        <v>403</v>
      </c>
      <c r="M197" s="64">
        <v>6</v>
      </c>
      <c r="N197" s="67">
        <v>42979</v>
      </c>
      <c r="O197" s="67">
        <v>43342</v>
      </c>
      <c r="P197" s="68">
        <f t="shared" si="10"/>
        <v>51.9</v>
      </c>
      <c r="Q197" s="69"/>
      <c r="R197" s="70">
        <f t="shared" si="11"/>
        <v>0</v>
      </c>
      <c r="S197" s="68">
        <f t="shared" si="12"/>
        <v>0</v>
      </c>
      <c r="T197" s="68">
        <f t="shared" si="13"/>
        <v>0</v>
      </c>
      <c r="U197" s="68">
        <f t="shared" si="14"/>
        <v>0</v>
      </c>
      <c r="V197" s="71"/>
      <c r="W197" s="58"/>
      <c r="X197" s="59"/>
      <c r="Y197" s="59"/>
      <c r="Z197" s="59"/>
      <c r="AA197" s="59"/>
      <c r="AB197" s="59"/>
      <c r="AC197" s="59"/>
      <c r="AD197" s="59"/>
      <c r="AE197" s="59"/>
      <c r="AF197" s="59"/>
      <c r="AG197" s="59"/>
      <c r="AH197" s="59"/>
    </row>
    <row r="198" spans="1:36" s="60" customFormat="1" ht="171.6" customHeight="1" x14ac:dyDescent="0.3">
      <c r="A198" s="133"/>
      <c r="B198" s="63" t="s">
        <v>718</v>
      </c>
      <c r="C198" s="63" t="s">
        <v>224</v>
      </c>
      <c r="D198" s="65" t="s">
        <v>639</v>
      </c>
      <c r="E198" s="64" t="s">
        <v>432</v>
      </c>
      <c r="F198" s="65">
        <v>127</v>
      </c>
      <c r="G198" s="65" t="s">
        <v>719</v>
      </c>
      <c r="H198" s="116" t="s">
        <v>720</v>
      </c>
      <c r="I198" s="135"/>
      <c r="J198" s="66" t="s">
        <v>721</v>
      </c>
      <c r="K198" s="66" t="s">
        <v>722</v>
      </c>
      <c r="L198" s="64" t="s">
        <v>175</v>
      </c>
      <c r="M198" s="64">
        <v>6</v>
      </c>
      <c r="N198" s="67">
        <v>42979</v>
      </c>
      <c r="O198" s="67">
        <v>43342</v>
      </c>
      <c r="P198" s="68">
        <f t="shared" si="10"/>
        <v>51.9</v>
      </c>
      <c r="Q198" s="69"/>
      <c r="R198" s="70">
        <f t="shared" si="11"/>
        <v>0</v>
      </c>
      <c r="S198" s="68">
        <f t="shared" si="12"/>
        <v>0</v>
      </c>
      <c r="T198" s="68">
        <f t="shared" si="13"/>
        <v>0</v>
      </c>
      <c r="U198" s="68">
        <f t="shared" si="14"/>
        <v>0</v>
      </c>
      <c r="V198" s="71"/>
      <c r="W198" s="58"/>
      <c r="X198" s="59"/>
      <c r="Y198" s="59"/>
      <c r="Z198" s="59"/>
      <c r="AA198" s="59"/>
      <c r="AB198" s="59"/>
      <c r="AC198" s="59"/>
      <c r="AD198" s="59"/>
      <c r="AE198" s="59"/>
      <c r="AF198" s="59"/>
      <c r="AG198" s="59"/>
      <c r="AH198" s="59"/>
    </row>
    <row r="199" spans="1:36" s="60" customFormat="1" ht="171.6" customHeight="1" x14ac:dyDescent="0.3">
      <c r="A199" s="133"/>
      <c r="B199" s="63" t="s">
        <v>718</v>
      </c>
      <c r="C199" s="63" t="s">
        <v>224</v>
      </c>
      <c r="D199" s="65" t="s">
        <v>639</v>
      </c>
      <c r="E199" s="64" t="s">
        <v>432</v>
      </c>
      <c r="F199" s="65">
        <v>127</v>
      </c>
      <c r="G199" s="65" t="s">
        <v>719</v>
      </c>
      <c r="H199" s="116" t="s">
        <v>720</v>
      </c>
      <c r="I199" s="135"/>
      <c r="J199" s="66" t="s">
        <v>721</v>
      </c>
      <c r="K199" s="66" t="s">
        <v>723</v>
      </c>
      <c r="L199" s="64" t="s">
        <v>724</v>
      </c>
      <c r="M199" s="64">
        <v>5</v>
      </c>
      <c r="N199" s="67">
        <v>42979</v>
      </c>
      <c r="O199" s="67">
        <v>43342</v>
      </c>
      <c r="P199" s="68">
        <f t="shared" si="10"/>
        <v>51.9</v>
      </c>
      <c r="Q199" s="69"/>
      <c r="R199" s="70">
        <f t="shared" si="11"/>
        <v>0</v>
      </c>
      <c r="S199" s="68">
        <f t="shared" si="12"/>
        <v>0</v>
      </c>
      <c r="T199" s="68">
        <f t="shared" si="13"/>
        <v>0</v>
      </c>
      <c r="U199" s="68">
        <f t="shared" si="14"/>
        <v>0</v>
      </c>
      <c r="V199" s="71"/>
      <c r="W199" s="58"/>
      <c r="X199" s="59"/>
      <c r="Y199" s="59"/>
      <c r="Z199" s="59"/>
      <c r="AA199" s="59"/>
      <c r="AB199" s="59"/>
      <c r="AC199" s="59"/>
      <c r="AD199" s="59"/>
      <c r="AE199" s="59"/>
      <c r="AF199" s="59"/>
      <c r="AG199" s="59"/>
      <c r="AH199" s="59"/>
    </row>
    <row r="200" spans="1:36" s="60" customFormat="1" ht="126" customHeight="1" x14ac:dyDescent="0.3">
      <c r="A200" s="133"/>
      <c r="B200" s="63" t="s">
        <v>725</v>
      </c>
      <c r="C200" s="63" t="s">
        <v>224</v>
      </c>
      <c r="D200" s="65" t="s">
        <v>639</v>
      </c>
      <c r="E200" s="64" t="s">
        <v>432</v>
      </c>
      <c r="F200" s="65">
        <v>129</v>
      </c>
      <c r="G200" s="65" t="s">
        <v>726</v>
      </c>
      <c r="H200" s="116" t="s">
        <v>727</v>
      </c>
      <c r="I200" s="66" t="s">
        <v>728</v>
      </c>
      <c r="J200" s="66" t="s">
        <v>703</v>
      </c>
      <c r="K200" s="63" t="s">
        <v>729</v>
      </c>
      <c r="L200" s="64" t="s">
        <v>730</v>
      </c>
      <c r="M200" s="64">
        <v>5</v>
      </c>
      <c r="N200" s="67">
        <v>42979</v>
      </c>
      <c r="O200" s="67">
        <v>43342</v>
      </c>
      <c r="P200" s="68">
        <f t="shared" si="10"/>
        <v>51.9</v>
      </c>
      <c r="Q200" s="69"/>
      <c r="R200" s="70">
        <f t="shared" si="11"/>
        <v>0</v>
      </c>
      <c r="S200" s="68">
        <f t="shared" si="12"/>
        <v>0</v>
      </c>
      <c r="T200" s="68">
        <f t="shared" si="13"/>
        <v>0</v>
      </c>
      <c r="U200" s="68">
        <f t="shared" si="14"/>
        <v>0</v>
      </c>
      <c r="V200" s="71"/>
      <c r="W200" s="58"/>
      <c r="X200" s="59"/>
      <c r="Y200" s="59"/>
      <c r="Z200" s="59"/>
      <c r="AA200" s="59"/>
      <c r="AB200" s="59"/>
      <c r="AC200" s="59"/>
      <c r="AD200" s="59"/>
      <c r="AE200" s="59"/>
      <c r="AF200" s="59"/>
      <c r="AG200" s="59"/>
      <c r="AH200" s="59"/>
    </row>
    <row r="201" spans="1:36" s="60" customFormat="1" ht="80.400000000000006" customHeight="1" x14ac:dyDescent="0.3">
      <c r="A201" s="133"/>
      <c r="B201" s="63" t="s">
        <v>731</v>
      </c>
      <c r="C201" s="63" t="s">
        <v>224</v>
      </c>
      <c r="D201" s="65" t="s">
        <v>639</v>
      </c>
      <c r="E201" s="64" t="s">
        <v>432</v>
      </c>
      <c r="F201" s="112">
        <v>130</v>
      </c>
      <c r="G201" s="112" t="s">
        <v>732</v>
      </c>
      <c r="H201" s="139" t="s">
        <v>733</v>
      </c>
      <c r="I201" s="134" t="s">
        <v>734</v>
      </c>
      <c r="J201" s="66" t="s">
        <v>735</v>
      </c>
      <c r="K201" s="66" t="s">
        <v>736</v>
      </c>
      <c r="L201" s="64" t="s">
        <v>737</v>
      </c>
      <c r="M201" s="64">
        <v>4</v>
      </c>
      <c r="N201" s="67">
        <v>43009</v>
      </c>
      <c r="O201" s="67">
        <v>43311</v>
      </c>
      <c r="P201" s="68">
        <f t="shared" si="10"/>
        <v>43.1</v>
      </c>
      <c r="Q201" s="69"/>
      <c r="R201" s="70">
        <f t="shared" si="11"/>
        <v>0</v>
      </c>
      <c r="S201" s="68">
        <f t="shared" si="12"/>
        <v>0</v>
      </c>
      <c r="T201" s="68">
        <f t="shared" si="13"/>
        <v>0</v>
      </c>
      <c r="U201" s="68">
        <f t="shared" si="14"/>
        <v>0</v>
      </c>
      <c r="V201" s="71"/>
      <c r="W201" s="58"/>
      <c r="X201" s="59"/>
      <c r="Y201" s="59"/>
      <c r="Z201" s="59"/>
      <c r="AA201" s="59"/>
      <c r="AB201" s="59"/>
      <c r="AC201" s="59"/>
      <c r="AD201" s="59"/>
      <c r="AE201" s="59"/>
      <c r="AF201" s="59"/>
      <c r="AG201" s="59"/>
      <c r="AH201" s="59"/>
    </row>
    <row r="202" spans="1:36" s="60" customFormat="1" ht="139.94999999999999" customHeight="1" x14ac:dyDescent="0.3">
      <c r="A202" s="133"/>
      <c r="B202" s="63" t="s">
        <v>738</v>
      </c>
      <c r="C202" s="63" t="s">
        <v>224</v>
      </c>
      <c r="D202" s="65" t="s">
        <v>639</v>
      </c>
      <c r="E202" s="64" t="s">
        <v>432</v>
      </c>
      <c r="F202" s="64">
        <v>134</v>
      </c>
      <c r="G202" s="64" t="s">
        <v>739</v>
      </c>
      <c r="H202" s="138" t="s">
        <v>740</v>
      </c>
      <c r="I202" s="134" t="s">
        <v>741</v>
      </c>
      <c r="J202" s="66" t="s">
        <v>742</v>
      </c>
      <c r="K202" s="66" t="s">
        <v>743</v>
      </c>
      <c r="L202" s="64" t="s">
        <v>533</v>
      </c>
      <c r="M202" s="64">
        <v>8</v>
      </c>
      <c r="N202" s="67">
        <v>42979</v>
      </c>
      <c r="O202" s="67">
        <v>43342</v>
      </c>
      <c r="P202" s="68">
        <f t="shared" si="10"/>
        <v>51.9</v>
      </c>
      <c r="Q202" s="69"/>
      <c r="R202" s="70">
        <f t="shared" si="11"/>
        <v>0</v>
      </c>
      <c r="S202" s="68">
        <f t="shared" si="12"/>
        <v>0</v>
      </c>
      <c r="T202" s="68">
        <f t="shared" si="13"/>
        <v>0</v>
      </c>
      <c r="U202" s="68">
        <f t="shared" si="14"/>
        <v>0</v>
      </c>
      <c r="V202" s="71"/>
      <c r="W202" s="58"/>
      <c r="X202" s="59"/>
      <c r="Y202" s="59"/>
      <c r="Z202" s="59"/>
      <c r="AA202" s="59"/>
      <c r="AB202" s="59"/>
      <c r="AC202" s="59"/>
      <c r="AD202" s="59"/>
      <c r="AE202" s="59"/>
      <c r="AF202" s="59"/>
      <c r="AG202" s="59"/>
      <c r="AH202" s="59"/>
      <c r="AI202" s="59"/>
    </row>
    <row r="203" spans="1:36" s="60" customFormat="1" ht="92.4" customHeight="1" x14ac:dyDescent="0.3">
      <c r="A203" s="133"/>
      <c r="B203" s="63" t="s">
        <v>744</v>
      </c>
      <c r="C203" s="63" t="s">
        <v>224</v>
      </c>
      <c r="D203" s="65" t="s">
        <v>639</v>
      </c>
      <c r="E203" s="64" t="s">
        <v>432</v>
      </c>
      <c r="F203" s="64">
        <v>134</v>
      </c>
      <c r="G203" s="64" t="s">
        <v>739</v>
      </c>
      <c r="H203" s="134" t="s">
        <v>745</v>
      </c>
      <c r="I203" s="134" t="s">
        <v>746</v>
      </c>
      <c r="J203" s="66" t="s">
        <v>747</v>
      </c>
      <c r="K203" s="66" t="s">
        <v>748</v>
      </c>
      <c r="L203" s="64" t="s">
        <v>533</v>
      </c>
      <c r="M203" s="64">
        <v>5</v>
      </c>
      <c r="N203" s="67">
        <v>42979</v>
      </c>
      <c r="O203" s="67">
        <v>43342</v>
      </c>
      <c r="P203" s="68">
        <f t="shared" si="10"/>
        <v>51.9</v>
      </c>
      <c r="Q203" s="69"/>
      <c r="R203" s="70">
        <f t="shared" si="11"/>
        <v>0</v>
      </c>
      <c r="S203" s="68">
        <f t="shared" si="12"/>
        <v>0</v>
      </c>
      <c r="T203" s="68">
        <f t="shared" si="13"/>
        <v>0</v>
      </c>
      <c r="U203" s="68">
        <f t="shared" si="14"/>
        <v>0</v>
      </c>
      <c r="V203" s="71"/>
      <c r="W203" s="58"/>
      <c r="X203" s="59"/>
      <c r="Y203" s="59"/>
      <c r="Z203" s="59"/>
      <c r="AA203" s="59"/>
      <c r="AB203" s="59"/>
      <c r="AC203" s="59"/>
      <c r="AD203" s="59"/>
      <c r="AE203" s="59"/>
      <c r="AF203" s="59"/>
      <c r="AG203" s="59"/>
      <c r="AH203" s="59"/>
    </row>
    <row r="204" spans="1:36" s="60" customFormat="1" ht="91.95" customHeight="1" x14ac:dyDescent="0.3">
      <c r="A204" s="133"/>
      <c r="B204" s="63" t="s">
        <v>749</v>
      </c>
      <c r="C204" s="63" t="s">
        <v>224</v>
      </c>
      <c r="D204" s="65" t="s">
        <v>639</v>
      </c>
      <c r="E204" s="64" t="s">
        <v>432</v>
      </c>
      <c r="F204" s="64">
        <v>135</v>
      </c>
      <c r="G204" s="64" t="s">
        <v>170</v>
      </c>
      <c r="H204" s="134" t="s">
        <v>750</v>
      </c>
      <c r="I204" s="134" t="s">
        <v>426</v>
      </c>
      <c r="J204" s="66" t="s">
        <v>751</v>
      </c>
      <c r="K204" s="66" t="s">
        <v>752</v>
      </c>
      <c r="L204" s="64" t="s">
        <v>403</v>
      </c>
      <c r="M204" s="136">
        <v>1</v>
      </c>
      <c r="N204" s="67">
        <v>42736</v>
      </c>
      <c r="O204" s="67">
        <v>43159</v>
      </c>
      <c r="P204" s="68">
        <f t="shared" ref="P204:P267" si="15">ROUND(((O204-N204)/7),1)</f>
        <v>60.4</v>
      </c>
      <c r="Q204" s="69"/>
      <c r="R204" s="70">
        <f t="shared" ref="R204:R267" si="16">IF(Q204=0,0,+Q204/M204)</f>
        <v>0</v>
      </c>
      <c r="S204" s="68">
        <f t="shared" ref="S204:S267" si="17">ROUND((P204*R204),1)</f>
        <v>0</v>
      </c>
      <c r="T204" s="68">
        <f t="shared" ref="T204:T267" si="18">IF(O204&lt;=$D$7,S204,0)</f>
        <v>0</v>
      </c>
      <c r="U204" s="68">
        <f t="shared" ref="U204:U267" si="19">IF($D$7&gt;=O204,P204,0)</f>
        <v>0</v>
      </c>
      <c r="V204" s="71"/>
      <c r="W204" s="58"/>
      <c r="X204" s="59"/>
      <c r="Y204" s="59"/>
      <c r="Z204" s="59"/>
      <c r="AA204" s="59"/>
      <c r="AB204" s="59"/>
      <c r="AC204" s="59"/>
      <c r="AD204" s="59"/>
      <c r="AE204" s="59"/>
      <c r="AF204" s="59"/>
      <c r="AG204" s="59"/>
      <c r="AH204" s="59"/>
    </row>
    <row r="205" spans="1:36" s="60" customFormat="1" ht="148.94999999999999" customHeight="1" x14ac:dyDescent="0.3">
      <c r="A205" s="133"/>
      <c r="B205" s="63" t="s">
        <v>753</v>
      </c>
      <c r="C205" s="63" t="s">
        <v>224</v>
      </c>
      <c r="D205" s="65" t="s">
        <v>639</v>
      </c>
      <c r="E205" s="64" t="s">
        <v>432</v>
      </c>
      <c r="F205" s="64">
        <v>136</v>
      </c>
      <c r="G205" s="64" t="s">
        <v>692</v>
      </c>
      <c r="H205" s="134" t="s">
        <v>754</v>
      </c>
      <c r="I205" s="134" t="s">
        <v>755</v>
      </c>
      <c r="J205" s="66" t="s">
        <v>756</v>
      </c>
      <c r="K205" s="66" t="s">
        <v>757</v>
      </c>
      <c r="L205" s="64" t="s">
        <v>758</v>
      </c>
      <c r="M205" s="64">
        <v>4</v>
      </c>
      <c r="N205" s="67">
        <v>42979</v>
      </c>
      <c r="O205" s="67">
        <v>43312</v>
      </c>
      <c r="P205" s="68">
        <f t="shared" si="15"/>
        <v>47.6</v>
      </c>
      <c r="Q205" s="69"/>
      <c r="R205" s="70">
        <f t="shared" si="16"/>
        <v>0</v>
      </c>
      <c r="S205" s="68">
        <f t="shared" si="17"/>
        <v>0</v>
      </c>
      <c r="T205" s="68">
        <f t="shared" si="18"/>
        <v>0</v>
      </c>
      <c r="U205" s="68">
        <f t="shared" si="19"/>
        <v>0</v>
      </c>
      <c r="V205" s="71"/>
      <c r="W205" s="58"/>
      <c r="X205" s="59"/>
      <c r="Y205" s="59"/>
      <c r="Z205" s="59"/>
      <c r="AA205" s="59"/>
      <c r="AB205" s="59"/>
      <c r="AC205" s="59"/>
      <c r="AD205" s="59"/>
      <c r="AE205" s="59"/>
      <c r="AF205" s="59"/>
      <c r="AG205" s="59"/>
      <c r="AH205" s="59"/>
    </row>
    <row r="206" spans="1:36" s="60" customFormat="1" ht="57.6" customHeight="1" x14ac:dyDescent="0.3">
      <c r="A206" s="81"/>
      <c r="B206" s="63" t="s">
        <v>759</v>
      </c>
      <c r="C206" s="63" t="s">
        <v>224</v>
      </c>
      <c r="D206" s="65" t="s">
        <v>639</v>
      </c>
      <c r="E206" s="64" t="s">
        <v>432</v>
      </c>
      <c r="F206" s="64">
        <v>137</v>
      </c>
      <c r="G206" s="64" t="s">
        <v>581</v>
      </c>
      <c r="H206" s="138" t="s">
        <v>760</v>
      </c>
      <c r="I206" s="134" t="s">
        <v>761</v>
      </c>
      <c r="J206" s="66" t="s">
        <v>762</v>
      </c>
      <c r="K206" s="66" t="s">
        <v>763</v>
      </c>
      <c r="L206" s="64" t="s">
        <v>764</v>
      </c>
      <c r="M206" s="64">
        <v>10</v>
      </c>
      <c r="N206" s="67">
        <v>42979</v>
      </c>
      <c r="O206" s="67">
        <v>43343</v>
      </c>
      <c r="P206" s="68">
        <f t="shared" si="15"/>
        <v>52</v>
      </c>
      <c r="Q206" s="69"/>
      <c r="R206" s="70">
        <f t="shared" si="16"/>
        <v>0</v>
      </c>
      <c r="S206" s="68">
        <f t="shared" si="17"/>
        <v>0</v>
      </c>
      <c r="T206" s="68">
        <f t="shared" si="18"/>
        <v>0</v>
      </c>
      <c r="U206" s="68">
        <f t="shared" si="19"/>
        <v>0</v>
      </c>
      <c r="V206" s="71"/>
      <c r="W206" s="58"/>
      <c r="X206" s="59"/>
      <c r="Y206" s="59"/>
      <c r="Z206" s="59"/>
      <c r="AA206" s="59"/>
      <c r="AB206" s="59"/>
      <c r="AC206" s="59"/>
      <c r="AD206" s="59"/>
      <c r="AE206" s="59"/>
      <c r="AF206" s="59"/>
      <c r="AG206" s="59"/>
      <c r="AH206" s="59"/>
      <c r="AI206" s="59"/>
      <c r="AJ206" s="59"/>
    </row>
    <row r="207" spans="1:36" s="140" customFormat="1" ht="216.6" customHeight="1" x14ac:dyDescent="0.3">
      <c r="A207" s="82"/>
      <c r="B207" s="63" t="s">
        <v>765</v>
      </c>
      <c r="C207" s="63" t="s">
        <v>766</v>
      </c>
      <c r="D207" s="64" t="s">
        <v>767</v>
      </c>
      <c r="E207" s="64" t="s">
        <v>432</v>
      </c>
      <c r="F207" s="65">
        <v>2</v>
      </c>
      <c r="G207" s="65" t="s">
        <v>768</v>
      </c>
      <c r="H207" s="63" t="s">
        <v>769</v>
      </c>
      <c r="I207" s="66" t="s">
        <v>770</v>
      </c>
      <c r="J207" s="66" t="s">
        <v>771</v>
      </c>
      <c r="K207" s="66" t="s">
        <v>772</v>
      </c>
      <c r="L207" s="64" t="s">
        <v>773</v>
      </c>
      <c r="M207" s="64">
        <v>5</v>
      </c>
      <c r="N207" s="67">
        <v>42979</v>
      </c>
      <c r="O207" s="67">
        <v>43312</v>
      </c>
      <c r="P207" s="68">
        <f t="shared" si="15"/>
        <v>47.6</v>
      </c>
      <c r="Q207" s="69"/>
      <c r="R207" s="70">
        <f t="shared" si="16"/>
        <v>0</v>
      </c>
      <c r="S207" s="68">
        <f t="shared" si="17"/>
        <v>0</v>
      </c>
      <c r="T207" s="68">
        <f t="shared" si="18"/>
        <v>0</v>
      </c>
      <c r="U207" s="68">
        <f t="shared" si="19"/>
        <v>0</v>
      </c>
      <c r="V207" s="71"/>
      <c r="W207" s="84"/>
      <c r="X207" s="85"/>
      <c r="Y207" s="85"/>
      <c r="Z207" s="85"/>
      <c r="AA207" s="85"/>
      <c r="AB207" s="85"/>
      <c r="AC207" s="85"/>
      <c r="AD207" s="85"/>
      <c r="AE207" s="85"/>
      <c r="AF207" s="85"/>
      <c r="AG207" s="85"/>
      <c r="AH207" s="85"/>
    </row>
    <row r="208" spans="1:36" s="140" customFormat="1" ht="125.4" customHeight="1" x14ac:dyDescent="0.3">
      <c r="A208" s="82"/>
      <c r="B208" s="63" t="s">
        <v>774</v>
      </c>
      <c r="C208" s="63" t="s">
        <v>766</v>
      </c>
      <c r="D208" s="64" t="s">
        <v>767</v>
      </c>
      <c r="E208" s="64" t="s">
        <v>432</v>
      </c>
      <c r="F208" s="65">
        <v>22</v>
      </c>
      <c r="G208" s="65" t="s">
        <v>775</v>
      </c>
      <c r="H208" s="63" t="s">
        <v>776</v>
      </c>
      <c r="I208" s="66" t="s">
        <v>777</v>
      </c>
      <c r="J208" s="66" t="s">
        <v>778</v>
      </c>
      <c r="K208" s="66" t="s">
        <v>779</v>
      </c>
      <c r="L208" s="64" t="s">
        <v>780</v>
      </c>
      <c r="M208" s="64">
        <v>8</v>
      </c>
      <c r="N208" s="67">
        <v>42979</v>
      </c>
      <c r="O208" s="67">
        <v>43252</v>
      </c>
      <c r="P208" s="68">
        <f t="shared" si="15"/>
        <v>39</v>
      </c>
      <c r="Q208" s="69"/>
      <c r="R208" s="70">
        <f t="shared" si="16"/>
        <v>0</v>
      </c>
      <c r="S208" s="68">
        <f t="shared" si="17"/>
        <v>0</v>
      </c>
      <c r="T208" s="68">
        <f t="shared" si="18"/>
        <v>0</v>
      </c>
      <c r="U208" s="68">
        <f t="shared" si="19"/>
        <v>0</v>
      </c>
      <c r="V208" s="71"/>
      <c r="W208" s="84"/>
      <c r="X208" s="85"/>
      <c r="Y208" s="85"/>
      <c r="Z208" s="85"/>
      <c r="AA208" s="85"/>
      <c r="AB208" s="85"/>
      <c r="AC208" s="85"/>
      <c r="AD208" s="85"/>
      <c r="AE208" s="85"/>
      <c r="AF208" s="85"/>
      <c r="AG208" s="85"/>
      <c r="AH208" s="85"/>
    </row>
    <row r="209" spans="1:35" s="140" customFormat="1" ht="125.4" customHeight="1" x14ac:dyDescent="0.3">
      <c r="A209" s="82"/>
      <c r="B209" s="63" t="s">
        <v>774</v>
      </c>
      <c r="C209" s="63" t="s">
        <v>766</v>
      </c>
      <c r="D209" s="64" t="s">
        <v>767</v>
      </c>
      <c r="E209" s="64" t="s">
        <v>432</v>
      </c>
      <c r="F209" s="65">
        <v>22</v>
      </c>
      <c r="G209" s="65" t="s">
        <v>775</v>
      </c>
      <c r="H209" s="63" t="s">
        <v>781</v>
      </c>
      <c r="I209" s="66" t="s">
        <v>777</v>
      </c>
      <c r="J209" s="66" t="s">
        <v>778</v>
      </c>
      <c r="K209" s="66" t="s">
        <v>782</v>
      </c>
      <c r="L209" s="64" t="s">
        <v>783</v>
      </c>
      <c r="M209" s="64">
        <v>20</v>
      </c>
      <c r="N209" s="67">
        <v>42979</v>
      </c>
      <c r="O209" s="67">
        <v>43252</v>
      </c>
      <c r="P209" s="68">
        <f t="shared" si="15"/>
        <v>39</v>
      </c>
      <c r="Q209" s="69"/>
      <c r="R209" s="70">
        <f t="shared" si="16"/>
        <v>0</v>
      </c>
      <c r="S209" s="68">
        <f t="shared" si="17"/>
        <v>0</v>
      </c>
      <c r="T209" s="68">
        <f t="shared" si="18"/>
        <v>0</v>
      </c>
      <c r="U209" s="68">
        <f t="shared" si="19"/>
        <v>0</v>
      </c>
      <c r="V209" s="71"/>
      <c r="W209" s="84"/>
      <c r="X209" s="85"/>
      <c r="Y209" s="85"/>
      <c r="Z209" s="85"/>
      <c r="AA209" s="85"/>
      <c r="AB209" s="85"/>
      <c r="AC209" s="85"/>
      <c r="AD209" s="85"/>
      <c r="AE209" s="85"/>
      <c r="AF209" s="85"/>
      <c r="AG209" s="85"/>
      <c r="AH209" s="85"/>
    </row>
    <row r="210" spans="1:35" s="140" customFormat="1" ht="68.400000000000006" customHeight="1" x14ac:dyDescent="0.3">
      <c r="A210" s="82"/>
      <c r="B210" s="63" t="s">
        <v>784</v>
      </c>
      <c r="C210" s="63" t="s">
        <v>766</v>
      </c>
      <c r="D210" s="64" t="s">
        <v>767</v>
      </c>
      <c r="E210" s="64" t="s">
        <v>432</v>
      </c>
      <c r="F210" s="65">
        <v>34</v>
      </c>
      <c r="G210" s="65" t="s">
        <v>63</v>
      </c>
      <c r="H210" s="63" t="s">
        <v>785</v>
      </c>
      <c r="I210" s="66" t="s">
        <v>786</v>
      </c>
      <c r="J210" s="66" t="s">
        <v>787</v>
      </c>
      <c r="K210" s="66" t="s">
        <v>788</v>
      </c>
      <c r="L210" s="64" t="s">
        <v>789</v>
      </c>
      <c r="M210" s="64">
        <v>3</v>
      </c>
      <c r="N210" s="67">
        <v>42979</v>
      </c>
      <c r="O210" s="67">
        <v>43342</v>
      </c>
      <c r="P210" s="68">
        <f t="shared" si="15"/>
        <v>51.9</v>
      </c>
      <c r="Q210" s="69"/>
      <c r="R210" s="70">
        <f t="shared" si="16"/>
        <v>0</v>
      </c>
      <c r="S210" s="68">
        <f t="shared" si="17"/>
        <v>0</v>
      </c>
      <c r="T210" s="68">
        <f t="shared" si="18"/>
        <v>0</v>
      </c>
      <c r="U210" s="68">
        <f t="shared" si="19"/>
        <v>0</v>
      </c>
      <c r="V210" s="71"/>
      <c r="W210" s="84"/>
      <c r="X210" s="85"/>
      <c r="Y210" s="85"/>
      <c r="Z210" s="85"/>
      <c r="AA210" s="85"/>
      <c r="AB210" s="85"/>
      <c r="AC210" s="85"/>
      <c r="AD210" s="85"/>
      <c r="AE210" s="85"/>
      <c r="AF210" s="85"/>
      <c r="AG210" s="85"/>
      <c r="AH210" s="85"/>
    </row>
    <row r="211" spans="1:35" s="140" customFormat="1" ht="148.19999999999999" customHeight="1" x14ac:dyDescent="0.3">
      <c r="A211" s="82"/>
      <c r="B211" s="63" t="s">
        <v>790</v>
      </c>
      <c r="C211" s="63" t="s">
        <v>766</v>
      </c>
      <c r="D211" s="64" t="s">
        <v>767</v>
      </c>
      <c r="E211" s="64" t="s">
        <v>432</v>
      </c>
      <c r="F211" s="65">
        <v>52</v>
      </c>
      <c r="G211" s="65" t="s">
        <v>791</v>
      </c>
      <c r="H211" s="63" t="s">
        <v>792</v>
      </c>
      <c r="I211" s="66" t="s">
        <v>793</v>
      </c>
      <c r="J211" s="66" t="s">
        <v>794</v>
      </c>
      <c r="K211" s="66" t="s">
        <v>795</v>
      </c>
      <c r="L211" s="64" t="s">
        <v>796</v>
      </c>
      <c r="M211" s="64">
        <v>20</v>
      </c>
      <c r="N211" s="67">
        <v>42979</v>
      </c>
      <c r="O211" s="67">
        <v>43313</v>
      </c>
      <c r="P211" s="68">
        <f t="shared" si="15"/>
        <v>47.7</v>
      </c>
      <c r="Q211" s="69"/>
      <c r="R211" s="70">
        <f t="shared" si="16"/>
        <v>0</v>
      </c>
      <c r="S211" s="68">
        <f t="shared" si="17"/>
        <v>0</v>
      </c>
      <c r="T211" s="68">
        <f t="shared" si="18"/>
        <v>0</v>
      </c>
      <c r="U211" s="68">
        <f t="shared" si="19"/>
        <v>0</v>
      </c>
      <c r="V211" s="71"/>
      <c r="W211" s="84"/>
      <c r="X211" s="85"/>
      <c r="Y211" s="85"/>
      <c r="Z211" s="85"/>
      <c r="AA211" s="85"/>
      <c r="AB211" s="85"/>
      <c r="AC211" s="85"/>
      <c r="AD211" s="85"/>
      <c r="AE211" s="85"/>
      <c r="AF211" s="85"/>
      <c r="AG211" s="85"/>
      <c r="AH211" s="85"/>
    </row>
    <row r="212" spans="1:35" s="140" customFormat="1" ht="250.95" customHeight="1" x14ac:dyDescent="0.3">
      <c r="A212" s="82"/>
      <c r="B212" s="63" t="s">
        <v>797</v>
      </c>
      <c r="C212" s="63" t="s">
        <v>766</v>
      </c>
      <c r="D212" s="64" t="s">
        <v>767</v>
      </c>
      <c r="E212" s="64" t="s">
        <v>432</v>
      </c>
      <c r="F212" s="65">
        <v>53</v>
      </c>
      <c r="G212" s="65" t="s">
        <v>798</v>
      </c>
      <c r="H212" s="63" t="s">
        <v>799</v>
      </c>
      <c r="I212" s="66" t="s">
        <v>800</v>
      </c>
      <c r="J212" s="66" t="s">
        <v>801</v>
      </c>
      <c r="K212" s="66" t="s">
        <v>802</v>
      </c>
      <c r="L212" s="64" t="s">
        <v>803</v>
      </c>
      <c r="M212" s="64">
        <v>4</v>
      </c>
      <c r="N212" s="67">
        <v>42979</v>
      </c>
      <c r="O212" s="67">
        <v>43069</v>
      </c>
      <c r="P212" s="68">
        <f t="shared" si="15"/>
        <v>12.9</v>
      </c>
      <c r="Q212" s="69"/>
      <c r="R212" s="70">
        <f t="shared" si="16"/>
        <v>0</v>
      </c>
      <c r="S212" s="68">
        <f t="shared" si="17"/>
        <v>0</v>
      </c>
      <c r="T212" s="68">
        <f t="shared" si="18"/>
        <v>0</v>
      </c>
      <c r="U212" s="68">
        <f t="shared" si="19"/>
        <v>0</v>
      </c>
      <c r="V212" s="71"/>
      <c r="W212" s="84"/>
      <c r="X212" s="85"/>
      <c r="Y212" s="85"/>
      <c r="Z212" s="85"/>
      <c r="AA212" s="85"/>
      <c r="AB212" s="85"/>
      <c r="AC212" s="85"/>
      <c r="AD212" s="85"/>
      <c r="AE212" s="85"/>
      <c r="AF212" s="85"/>
      <c r="AG212" s="85"/>
      <c r="AH212" s="85"/>
    </row>
    <row r="213" spans="1:35" s="140" customFormat="1" ht="102.6" customHeight="1" x14ac:dyDescent="0.3">
      <c r="A213" s="82"/>
      <c r="B213" s="63" t="s">
        <v>804</v>
      </c>
      <c r="C213" s="63" t="s">
        <v>766</v>
      </c>
      <c r="D213" s="64" t="s">
        <v>767</v>
      </c>
      <c r="E213" s="64" t="s">
        <v>432</v>
      </c>
      <c r="F213" s="65">
        <v>93</v>
      </c>
      <c r="G213" s="65" t="s">
        <v>535</v>
      </c>
      <c r="H213" s="63" t="s">
        <v>805</v>
      </c>
      <c r="I213" s="66" t="s">
        <v>806</v>
      </c>
      <c r="J213" s="66" t="s">
        <v>807</v>
      </c>
      <c r="K213" s="66" t="s">
        <v>808</v>
      </c>
      <c r="L213" s="64" t="s">
        <v>809</v>
      </c>
      <c r="M213" s="64">
        <v>4</v>
      </c>
      <c r="N213" s="67">
        <v>42979</v>
      </c>
      <c r="O213" s="67">
        <v>43281</v>
      </c>
      <c r="P213" s="68">
        <f t="shared" si="15"/>
        <v>43.1</v>
      </c>
      <c r="Q213" s="69"/>
      <c r="R213" s="70">
        <f t="shared" si="16"/>
        <v>0</v>
      </c>
      <c r="S213" s="68">
        <f t="shared" si="17"/>
        <v>0</v>
      </c>
      <c r="T213" s="68">
        <f t="shared" si="18"/>
        <v>0</v>
      </c>
      <c r="U213" s="68">
        <f t="shared" si="19"/>
        <v>0</v>
      </c>
      <c r="V213" s="71"/>
      <c r="W213" s="84"/>
      <c r="X213" s="85"/>
      <c r="Y213" s="85"/>
      <c r="Z213" s="85"/>
      <c r="AA213" s="85"/>
      <c r="AB213" s="85"/>
      <c r="AC213" s="85"/>
      <c r="AD213" s="85"/>
      <c r="AE213" s="85"/>
      <c r="AF213" s="85"/>
      <c r="AG213" s="85"/>
      <c r="AH213" s="85"/>
    </row>
    <row r="214" spans="1:35" s="140" customFormat="1" ht="102.6" customHeight="1" x14ac:dyDescent="0.3">
      <c r="A214" s="82"/>
      <c r="B214" s="63" t="s">
        <v>810</v>
      </c>
      <c r="C214" s="63" t="s">
        <v>766</v>
      </c>
      <c r="D214" s="64" t="s">
        <v>767</v>
      </c>
      <c r="E214" s="64" t="s">
        <v>432</v>
      </c>
      <c r="F214" s="64">
        <v>100</v>
      </c>
      <c r="G214" s="64" t="s">
        <v>635</v>
      </c>
      <c r="H214" s="66" t="s">
        <v>811</v>
      </c>
      <c r="I214" s="66" t="s">
        <v>812</v>
      </c>
      <c r="J214" s="66" t="s">
        <v>813</v>
      </c>
      <c r="K214" s="66" t="s">
        <v>814</v>
      </c>
      <c r="L214" s="64" t="s">
        <v>815</v>
      </c>
      <c r="M214" s="64">
        <v>5</v>
      </c>
      <c r="N214" s="67">
        <v>42979</v>
      </c>
      <c r="O214" s="67">
        <v>43342</v>
      </c>
      <c r="P214" s="68">
        <f t="shared" si="15"/>
        <v>51.9</v>
      </c>
      <c r="Q214" s="69"/>
      <c r="R214" s="70">
        <f t="shared" si="16"/>
        <v>0</v>
      </c>
      <c r="S214" s="68">
        <f t="shared" si="17"/>
        <v>0</v>
      </c>
      <c r="T214" s="68">
        <f t="shared" si="18"/>
        <v>0</v>
      </c>
      <c r="U214" s="68">
        <f t="shared" si="19"/>
        <v>0</v>
      </c>
      <c r="V214" s="71"/>
      <c r="W214" s="84"/>
      <c r="X214" s="85"/>
      <c r="Y214" s="85"/>
      <c r="Z214" s="85"/>
      <c r="AA214" s="85"/>
      <c r="AB214" s="85"/>
      <c r="AC214" s="85"/>
      <c r="AD214" s="85"/>
      <c r="AE214" s="85"/>
      <c r="AF214" s="85"/>
      <c r="AG214" s="85"/>
      <c r="AH214" s="85"/>
      <c r="AI214" s="85"/>
    </row>
    <row r="215" spans="1:35" s="140" customFormat="1" ht="91.2" customHeight="1" x14ac:dyDescent="0.3">
      <c r="A215" s="82"/>
      <c r="B215" s="63" t="s">
        <v>810</v>
      </c>
      <c r="C215" s="63" t="s">
        <v>766</v>
      </c>
      <c r="D215" s="64" t="s">
        <v>767</v>
      </c>
      <c r="E215" s="64" t="s">
        <v>432</v>
      </c>
      <c r="F215" s="64">
        <v>100</v>
      </c>
      <c r="G215" s="64" t="s">
        <v>635</v>
      </c>
      <c r="H215" s="66" t="s">
        <v>816</v>
      </c>
      <c r="I215" s="66" t="s">
        <v>812</v>
      </c>
      <c r="J215" s="66" t="s">
        <v>813</v>
      </c>
      <c r="K215" s="66" t="s">
        <v>817</v>
      </c>
      <c r="L215" s="64" t="s">
        <v>818</v>
      </c>
      <c r="M215" s="64">
        <v>20</v>
      </c>
      <c r="N215" s="67">
        <v>42979</v>
      </c>
      <c r="O215" s="67">
        <v>43342</v>
      </c>
      <c r="P215" s="68">
        <f t="shared" si="15"/>
        <v>51.9</v>
      </c>
      <c r="Q215" s="69"/>
      <c r="R215" s="70">
        <f t="shared" si="16"/>
        <v>0</v>
      </c>
      <c r="S215" s="68">
        <f t="shared" si="17"/>
        <v>0</v>
      </c>
      <c r="T215" s="68">
        <f t="shared" si="18"/>
        <v>0</v>
      </c>
      <c r="U215" s="68">
        <f t="shared" si="19"/>
        <v>0</v>
      </c>
      <c r="V215" s="71"/>
      <c r="W215" s="84"/>
      <c r="X215" s="85"/>
      <c r="Y215" s="85"/>
      <c r="Z215" s="85"/>
      <c r="AA215" s="85"/>
      <c r="AB215" s="85"/>
      <c r="AC215" s="85"/>
      <c r="AD215" s="85"/>
      <c r="AE215" s="85"/>
      <c r="AF215" s="85"/>
      <c r="AG215" s="85"/>
      <c r="AH215" s="85"/>
      <c r="AI215" s="85"/>
    </row>
    <row r="216" spans="1:35" s="140" customFormat="1" ht="114" customHeight="1" x14ac:dyDescent="0.3">
      <c r="A216" s="81"/>
      <c r="B216" s="63" t="s">
        <v>819</v>
      </c>
      <c r="C216" s="66" t="s">
        <v>766</v>
      </c>
      <c r="D216" s="64" t="s">
        <v>767</v>
      </c>
      <c r="E216" s="64" t="s">
        <v>432</v>
      </c>
      <c r="F216" s="64">
        <v>101</v>
      </c>
      <c r="G216" s="64" t="s">
        <v>820</v>
      </c>
      <c r="H216" s="66" t="s">
        <v>821</v>
      </c>
      <c r="I216" s="66" t="s">
        <v>822</v>
      </c>
      <c r="J216" s="66" t="s">
        <v>823</v>
      </c>
      <c r="K216" s="66" t="s">
        <v>824</v>
      </c>
      <c r="L216" s="64" t="s">
        <v>533</v>
      </c>
      <c r="M216" s="64">
        <v>5</v>
      </c>
      <c r="N216" s="67">
        <v>42979</v>
      </c>
      <c r="O216" s="67">
        <v>43342</v>
      </c>
      <c r="P216" s="68">
        <f t="shared" si="15"/>
        <v>51.9</v>
      </c>
      <c r="Q216" s="69"/>
      <c r="R216" s="70">
        <f t="shared" si="16"/>
        <v>0</v>
      </c>
      <c r="S216" s="68">
        <f t="shared" si="17"/>
        <v>0</v>
      </c>
      <c r="T216" s="68">
        <f t="shared" si="18"/>
        <v>0</v>
      </c>
      <c r="U216" s="68">
        <f t="shared" si="19"/>
        <v>0</v>
      </c>
      <c r="V216" s="71"/>
      <c r="W216" s="84"/>
      <c r="X216" s="85"/>
      <c r="Y216" s="85"/>
      <c r="Z216" s="85"/>
      <c r="AA216" s="85"/>
      <c r="AB216" s="85"/>
      <c r="AC216" s="85"/>
      <c r="AD216" s="85"/>
      <c r="AE216" s="85"/>
      <c r="AF216" s="85"/>
      <c r="AG216" s="85"/>
      <c r="AH216" s="85"/>
    </row>
    <row r="217" spans="1:35" s="140" customFormat="1" ht="125.4" customHeight="1" x14ac:dyDescent="0.3">
      <c r="A217" s="81"/>
      <c r="B217" s="63" t="s">
        <v>825</v>
      </c>
      <c r="C217" s="66" t="s">
        <v>766</v>
      </c>
      <c r="D217" s="64" t="s">
        <v>767</v>
      </c>
      <c r="E217" s="64" t="s">
        <v>432</v>
      </c>
      <c r="F217" s="64">
        <v>102</v>
      </c>
      <c r="G217" s="64" t="s">
        <v>692</v>
      </c>
      <c r="H217" s="66" t="s">
        <v>826</v>
      </c>
      <c r="I217" s="66" t="s">
        <v>827</v>
      </c>
      <c r="J217" s="66" t="s">
        <v>828</v>
      </c>
      <c r="K217" s="66" t="s">
        <v>829</v>
      </c>
      <c r="L217" s="64" t="s">
        <v>796</v>
      </c>
      <c r="M217" s="64">
        <v>33</v>
      </c>
      <c r="N217" s="67">
        <v>42979</v>
      </c>
      <c r="O217" s="67">
        <v>43281</v>
      </c>
      <c r="P217" s="68">
        <f t="shared" si="15"/>
        <v>43.1</v>
      </c>
      <c r="Q217" s="69"/>
      <c r="R217" s="70">
        <f t="shared" si="16"/>
        <v>0</v>
      </c>
      <c r="S217" s="68">
        <f t="shared" si="17"/>
        <v>0</v>
      </c>
      <c r="T217" s="68">
        <f t="shared" si="18"/>
        <v>0</v>
      </c>
      <c r="U217" s="68">
        <f t="shared" si="19"/>
        <v>0</v>
      </c>
      <c r="V217" s="71"/>
      <c r="W217" s="84"/>
      <c r="X217" s="85"/>
      <c r="Y217" s="85"/>
      <c r="Z217" s="85"/>
      <c r="AA217" s="85"/>
      <c r="AB217" s="85"/>
      <c r="AC217" s="85"/>
      <c r="AD217" s="85"/>
      <c r="AE217" s="85"/>
      <c r="AF217" s="85"/>
      <c r="AG217" s="85"/>
      <c r="AH217" s="85"/>
    </row>
    <row r="218" spans="1:35" s="140" customFormat="1" ht="387.6" customHeight="1" x14ac:dyDescent="0.3">
      <c r="A218" s="81"/>
      <c r="B218" s="63" t="s">
        <v>825</v>
      </c>
      <c r="C218" s="66" t="s">
        <v>766</v>
      </c>
      <c r="D218" s="64" t="s">
        <v>767</v>
      </c>
      <c r="E218" s="64" t="s">
        <v>432</v>
      </c>
      <c r="F218" s="64">
        <v>103</v>
      </c>
      <c r="G218" s="64" t="s">
        <v>830</v>
      </c>
      <c r="H218" s="66" t="s">
        <v>831</v>
      </c>
      <c r="I218" s="66" t="s">
        <v>832</v>
      </c>
      <c r="J218" s="66" t="s">
        <v>833</v>
      </c>
      <c r="K218" s="66" t="s">
        <v>834</v>
      </c>
      <c r="L218" s="64" t="s">
        <v>835</v>
      </c>
      <c r="M218" s="64">
        <v>20</v>
      </c>
      <c r="N218" s="67">
        <v>42979</v>
      </c>
      <c r="O218" s="67">
        <v>43311</v>
      </c>
      <c r="P218" s="68">
        <f t="shared" si="15"/>
        <v>47.4</v>
      </c>
      <c r="Q218" s="69"/>
      <c r="R218" s="70">
        <f t="shared" si="16"/>
        <v>0</v>
      </c>
      <c r="S218" s="68">
        <f t="shared" si="17"/>
        <v>0</v>
      </c>
      <c r="T218" s="68">
        <f t="shared" si="18"/>
        <v>0</v>
      </c>
      <c r="U218" s="68">
        <f t="shared" si="19"/>
        <v>0</v>
      </c>
      <c r="V218" s="71"/>
      <c r="W218" s="84"/>
      <c r="X218" s="85"/>
      <c r="Y218" s="85"/>
      <c r="Z218" s="85"/>
      <c r="AA218" s="85"/>
      <c r="AB218" s="85"/>
      <c r="AC218" s="85"/>
      <c r="AD218" s="85"/>
      <c r="AE218" s="85"/>
      <c r="AF218" s="85"/>
      <c r="AG218" s="85"/>
      <c r="AH218" s="85"/>
    </row>
    <row r="219" spans="1:35" s="140" customFormat="1" ht="171" customHeight="1" x14ac:dyDescent="0.3">
      <c r="A219" s="81"/>
      <c r="B219" s="63" t="s">
        <v>836</v>
      </c>
      <c r="C219" s="66" t="s">
        <v>766</v>
      </c>
      <c r="D219" s="64" t="s">
        <v>767</v>
      </c>
      <c r="E219" s="64" t="s">
        <v>432</v>
      </c>
      <c r="F219" s="64">
        <v>111</v>
      </c>
      <c r="G219" s="64" t="s">
        <v>837</v>
      </c>
      <c r="H219" s="66" t="s">
        <v>838</v>
      </c>
      <c r="I219" s="66" t="s">
        <v>839</v>
      </c>
      <c r="J219" s="66" t="s">
        <v>840</v>
      </c>
      <c r="K219" s="66" t="s">
        <v>841</v>
      </c>
      <c r="L219" s="64" t="s">
        <v>842</v>
      </c>
      <c r="M219" s="64">
        <v>3</v>
      </c>
      <c r="N219" s="67">
        <v>42979</v>
      </c>
      <c r="O219" s="67">
        <v>43281</v>
      </c>
      <c r="P219" s="68">
        <f t="shared" si="15"/>
        <v>43.1</v>
      </c>
      <c r="Q219" s="69"/>
      <c r="R219" s="70">
        <f t="shared" si="16"/>
        <v>0</v>
      </c>
      <c r="S219" s="68">
        <f t="shared" si="17"/>
        <v>0</v>
      </c>
      <c r="T219" s="68">
        <f t="shared" si="18"/>
        <v>0</v>
      </c>
      <c r="U219" s="68">
        <f t="shared" si="19"/>
        <v>0</v>
      </c>
      <c r="V219" s="71"/>
      <c r="W219" s="84"/>
      <c r="X219" s="85"/>
      <c r="Y219" s="85"/>
      <c r="Z219" s="85"/>
      <c r="AA219" s="85"/>
      <c r="AB219" s="85"/>
      <c r="AC219" s="85"/>
      <c r="AD219" s="85"/>
      <c r="AE219" s="85"/>
      <c r="AF219" s="85"/>
      <c r="AG219" s="85"/>
      <c r="AH219" s="85"/>
    </row>
    <row r="220" spans="1:35" s="140" customFormat="1" ht="79.95" customHeight="1" x14ac:dyDescent="0.3">
      <c r="A220" s="81"/>
      <c r="B220" s="63" t="s">
        <v>836</v>
      </c>
      <c r="C220" s="66" t="s">
        <v>766</v>
      </c>
      <c r="D220" s="64" t="s">
        <v>767</v>
      </c>
      <c r="E220" s="64" t="s">
        <v>432</v>
      </c>
      <c r="F220" s="64">
        <v>119</v>
      </c>
      <c r="G220" s="64" t="s">
        <v>133</v>
      </c>
      <c r="H220" s="66" t="s">
        <v>843</v>
      </c>
      <c r="I220" s="66" t="s">
        <v>844</v>
      </c>
      <c r="J220" s="66" t="s">
        <v>845</v>
      </c>
      <c r="K220" s="66" t="s">
        <v>846</v>
      </c>
      <c r="L220" s="64" t="s">
        <v>847</v>
      </c>
      <c r="M220" s="64">
        <v>2</v>
      </c>
      <c r="N220" s="67">
        <v>42979</v>
      </c>
      <c r="O220" s="67">
        <v>43342</v>
      </c>
      <c r="P220" s="68">
        <f t="shared" si="15"/>
        <v>51.9</v>
      </c>
      <c r="Q220" s="69"/>
      <c r="R220" s="70">
        <f t="shared" si="16"/>
        <v>0</v>
      </c>
      <c r="S220" s="68">
        <f t="shared" si="17"/>
        <v>0</v>
      </c>
      <c r="T220" s="68">
        <f t="shared" si="18"/>
        <v>0</v>
      </c>
      <c r="U220" s="68">
        <f t="shared" si="19"/>
        <v>0</v>
      </c>
      <c r="V220" s="71"/>
      <c r="W220" s="84"/>
      <c r="X220" s="85"/>
      <c r="Y220" s="85"/>
      <c r="Z220" s="85"/>
      <c r="AA220" s="85"/>
      <c r="AB220" s="85"/>
      <c r="AC220" s="85"/>
      <c r="AD220" s="85"/>
      <c r="AE220" s="85"/>
      <c r="AF220" s="85"/>
      <c r="AG220" s="85"/>
      <c r="AH220" s="85"/>
    </row>
    <row r="221" spans="1:35" s="140" customFormat="1" ht="79.95" customHeight="1" x14ac:dyDescent="0.3">
      <c r="A221" s="81"/>
      <c r="B221" s="63" t="s">
        <v>836</v>
      </c>
      <c r="C221" s="66" t="s">
        <v>766</v>
      </c>
      <c r="D221" s="64" t="s">
        <v>767</v>
      </c>
      <c r="E221" s="64" t="s">
        <v>432</v>
      </c>
      <c r="F221" s="64">
        <v>119</v>
      </c>
      <c r="G221" s="64" t="s">
        <v>133</v>
      </c>
      <c r="H221" s="66" t="s">
        <v>843</v>
      </c>
      <c r="I221" s="66" t="s">
        <v>844</v>
      </c>
      <c r="J221" s="66" t="s">
        <v>845</v>
      </c>
      <c r="K221" s="66" t="s">
        <v>848</v>
      </c>
      <c r="L221" s="64" t="s">
        <v>849</v>
      </c>
      <c r="M221" s="64">
        <v>2</v>
      </c>
      <c r="N221" s="67">
        <v>42979</v>
      </c>
      <c r="O221" s="67">
        <v>43342</v>
      </c>
      <c r="P221" s="68">
        <f t="shared" si="15"/>
        <v>51.9</v>
      </c>
      <c r="Q221" s="69"/>
      <c r="R221" s="70">
        <f t="shared" si="16"/>
        <v>0</v>
      </c>
      <c r="S221" s="68">
        <f t="shared" si="17"/>
        <v>0</v>
      </c>
      <c r="T221" s="68">
        <f t="shared" si="18"/>
        <v>0</v>
      </c>
      <c r="U221" s="68">
        <f t="shared" si="19"/>
        <v>0</v>
      </c>
      <c r="V221" s="71"/>
      <c r="W221" s="84"/>
      <c r="X221" s="85"/>
      <c r="Y221" s="85"/>
      <c r="Z221" s="85"/>
      <c r="AA221" s="85"/>
      <c r="AB221" s="85"/>
      <c r="AC221" s="85"/>
      <c r="AD221" s="85"/>
      <c r="AE221" s="85"/>
      <c r="AF221" s="85"/>
      <c r="AG221" s="85"/>
      <c r="AH221" s="85"/>
    </row>
    <row r="222" spans="1:35" s="140" customFormat="1" ht="182.4" customHeight="1" x14ac:dyDescent="0.3">
      <c r="A222" s="81"/>
      <c r="B222" s="63" t="s">
        <v>850</v>
      </c>
      <c r="C222" s="66" t="s">
        <v>766</v>
      </c>
      <c r="D222" s="64" t="s">
        <v>767</v>
      </c>
      <c r="E222" s="64" t="s">
        <v>432</v>
      </c>
      <c r="F222" s="64">
        <v>121</v>
      </c>
      <c r="G222" s="64" t="s">
        <v>160</v>
      </c>
      <c r="H222" s="66" t="s">
        <v>851</v>
      </c>
      <c r="I222" s="66" t="s">
        <v>162</v>
      </c>
      <c r="J222" s="66" t="s">
        <v>852</v>
      </c>
      <c r="K222" s="66" t="s">
        <v>853</v>
      </c>
      <c r="L222" s="64" t="s">
        <v>175</v>
      </c>
      <c r="M222" s="64">
        <v>4</v>
      </c>
      <c r="N222" s="67">
        <v>42979</v>
      </c>
      <c r="O222" s="67">
        <v>43281</v>
      </c>
      <c r="P222" s="68">
        <f t="shared" si="15"/>
        <v>43.1</v>
      </c>
      <c r="Q222" s="69"/>
      <c r="R222" s="70">
        <f t="shared" si="16"/>
        <v>0</v>
      </c>
      <c r="S222" s="68">
        <f t="shared" si="17"/>
        <v>0</v>
      </c>
      <c r="T222" s="68">
        <f t="shared" si="18"/>
        <v>0</v>
      </c>
      <c r="U222" s="68">
        <f t="shared" si="19"/>
        <v>0</v>
      </c>
      <c r="V222" s="71"/>
      <c r="W222" s="84"/>
      <c r="X222" s="85"/>
      <c r="Y222" s="85"/>
      <c r="Z222" s="85"/>
      <c r="AA222" s="85"/>
      <c r="AB222" s="85"/>
      <c r="AC222" s="85"/>
      <c r="AD222" s="85"/>
      <c r="AE222" s="85"/>
      <c r="AF222" s="85"/>
      <c r="AG222" s="85"/>
      <c r="AH222" s="85"/>
    </row>
    <row r="223" spans="1:35" s="140" customFormat="1" ht="114" customHeight="1" x14ac:dyDescent="0.3">
      <c r="A223" s="81"/>
      <c r="B223" s="63" t="s">
        <v>850</v>
      </c>
      <c r="C223" s="66" t="s">
        <v>766</v>
      </c>
      <c r="D223" s="64" t="s">
        <v>767</v>
      </c>
      <c r="E223" s="64" t="s">
        <v>432</v>
      </c>
      <c r="F223" s="64">
        <v>137</v>
      </c>
      <c r="G223" s="64" t="s">
        <v>581</v>
      </c>
      <c r="H223" s="66" t="s">
        <v>854</v>
      </c>
      <c r="I223" s="66" t="s">
        <v>855</v>
      </c>
      <c r="J223" s="66" t="s">
        <v>856</v>
      </c>
      <c r="K223" s="66" t="s">
        <v>857</v>
      </c>
      <c r="L223" s="64" t="s">
        <v>858</v>
      </c>
      <c r="M223" s="64">
        <v>14</v>
      </c>
      <c r="N223" s="67">
        <v>42979</v>
      </c>
      <c r="O223" s="67">
        <v>43282</v>
      </c>
      <c r="P223" s="68">
        <f t="shared" si="15"/>
        <v>43.3</v>
      </c>
      <c r="Q223" s="69"/>
      <c r="R223" s="70">
        <f t="shared" si="16"/>
        <v>0</v>
      </c>
      <c r="S223" s="68">
        <f t="shared" si="17"/>
        <v>0</v>
      </c>
      <c r="T223" s="68">
        <f t="shared" si="18"/>
        <v>0</v>
      </c>
      <c r="U223" s="68">
        <f t="shared" si="19"/>
        <v>0</v>
      </c>
      <c r="V223" s="71"/>
      <c r="W223" s="84"/>
      <c r="X223" s="85"/>
      <c r="Y223" s="85"/>
      <c r="Z223" s="85"/>
      <c r="AA223" s="85"/>
      <c r="AB223" s="85"/>
      <c r="AC223" s="85"/>
      <c r="AD223" s="85"/>
      <c r="AE223" s="85"/>
      <c r="AF223" s="85"/>
      <c r="AG223" s="85"/>
      <c r="AH223" s="85"/>
    </row>
    <row r="224" spans="1:35" s="140" customFormat="1" ht="114" customHeight="1" x14ac:dyDescent="0.3">
      <c r="A224" s="81"/>
      <c r="B224" s="63" t="s">
        <v>850</v>
      </c>
      <c r="C224" s="66" t="s">
        <v>766</v>
      </c>
      <c r="D224" s="64" t="s">
        <v>767</v>
      </c>
      <c r="E224" s="64" t="s">
        <v>432</v>
      </c>
      <c r="F224" s="64">
        <v>137</v>
      </c>
      <c r="G224" s="64" t="s">
        <v>581</v>
      </c>
      <c r="H224" s="66" t="s">
        <v>854</v>
      </c>
      <c r="I224" s="66" t="s">
        <v>855</v>
      </c>
      <c r="J224" s="66" t="s">
        <v>856</v>
      </c>
      <c r="K224" s="66" t="s">
        <v>859</v>
      </c>
      <c r="L224" s="64" t="s">
        <v>860</v>
      </c>
      <c r="M224" s="64">
        <v>3</v>
      </c>
      <c r="N224" s="67">
        <v>42979</v>
      </c>
      <c r="O224" s="67">
        <v>43342</v>
      </c>
      <c r="P224" s="68">
        <f t="shared" si="15"/>
        <v>51.9</v>
      </c>
      <c r="Q224" s="69"/>
      <c r="R224" s="70">
        <f t="shared" si="16"/>
        <v>0</v>
      </c>
      <c r="S224" s="68">
        <f t="shared" si="17"/>
        <v>0</v>
      </c>
      <c r="T224" s="68">
        <f t="shared" si="18"/>
        <v>0</v>
      </c>
      <c r="U224" s="68">
        <f t="shared" si="19"/>
        <v>0</v>
      </c>
      <c r="V224" s="71"/>
      <c r="W224" s="84"/>
      <c r="X224" s="85"/>
      <c r="Y224" s="85"/>
      <c r="Z224" s="85"/>
      <c r="AA224" s="85"/>
      <c r="AB224" s="85"/>
      <c r="AC224" s="85"/>
      <c r="AD224" s="85"/>
      <c r="AE224" s="85"/>
      <c r="AF224" s="85"/>
      <c r="AG224" s="85"/>
      <c r="AH224" s="85"/>
    </row>
    <row r="225" spans="1:23" s="143" customFormat="1" ht="148.94999999999999" customHeight="1" x14ac:dyDescent="0.3">
      <c r="A225" s="141"/>
      <c r="B225" s="62" t="s">
        <v>861</v>
      </c>
      <c r="C225" s="62" t="s">
        <v>862</v>
      </c>
      <c r="D225" s="65" t="s">
        <v>863</v>
      </c>
      <c r="E225" s="64" t="s">
        <v>432</v>
      </c>
      <c r="F225" s="65">
        <v>3</v>
      </c>
      <c r="G225" s="65" t="s">
        <v>864</v>
      </c>
      <c r="H225" s="62" t="s">
        <v>865</v>
      </c>
      <c r="I225" s="62" t="s">
        <v>866</v>
      </c>
      <c r="J225" s="72" t="s">
        <v>867</v>
      </c>
      <c r="K225" s="72" t="s">
        <v>868</v>
      </c>
      <c r="L225" s="64" t="s">
        <v>869</v>
      </c>
      <c r="M225" s="64">
        <v>12</v>
      </c>
      <c r="N225" s="67">
        <v>42979</v>
      </c>
      <c r="O225" s="67">
        <v>43342</v>
      </c>
      <c r="P225" s="68">
        <f t="shared" si="15"/>
        <v>51.9</v>
      </c>
      <c r="Q225" s="69"/>
      <c r="R225" s="70">
        <f t="shared" si="16"/>
        <v>0</v>
      </c>
      <c r="S225" s="68">
        <f t="shared" si="17"/>
        <v>0</v>
      </c>
      <c r="T225" s="68">
        <f t="shared" si="18"/>
        <v>0</v>
      </c>
      <c r="U225" s="68">
        <f t="shared" si="19"/>
        <v>0</v>
      </c>
      <c r="V225" s="71"/>
      <c r="W225" s="142"/>
    </row>
    <row r="226" spans="1:23" s="143" customFormat="1" ht="123" customHeight="1" x14ac:dyDescent="0.3">
      <c r="A226" s="141"/>
      <c r="B226" s="62" t="s">
        <v>870</v>
      </c>
      <c r="C226" s="62" t="s">
        <v>862</v>
      </c>
      <c r="D226" s="65" t="s">
        <v>863</v>
      </c>
      <c r="E226" s="64" t="s">
        <v>432</v>
      </c>
      <c r="F226" s="65">
        <v>4</v>
      </c>
      <c r="G226" s="65" t="s">
        <v>864</v>
      </c>
      <c r="H226" s="62" t="s">
        <v>871</v>
      </c>
      <c r="I226" s="62" t="s">
        <v>866</v>
      </c>
      <c r="J226" s="72" t="s">
        <v>867</v>
      </c>
      <c r="K226" s="72" t="s">
        <v>868</v>
      </c>
      <c r="L226" s="64" t="s">
        <v>869</v>
      </c>
      <c r="M226" s="144">
        <v>12</v>
      </c>
      <c r="N226" s="67">
        <v>42979</v>
      </c>
      <c r="O226" s="67">
        <v>43342</v>
      </c>
      <c r="P226" s="68">
        <f t="shared" si="15"/>
        <v>51.9</v>
      </c>
      <c r="Q226" s="69"/>
      <c r="R226" s="70">
        <f t="shared" si="16"/>
        <v>0</v>
      </c>
      <c r="S226" s="68">
        <f t="shared" si="17"/>
        <v>0</v>
      </c>
      <c r="T226" s="68">
        <f t="shared" si="18"/>
        <v>0</v>
      </c>
      <c r="U226" s="68">
        <f t="shared" si="19"/>
        <v>0</v>
      </c>
      <c r="V226" s="71"/>
      <c r="W226" s="142"/>
    </row>
    <row r="227" spans="1:23" s="143" customFormat="1" ht="198.75" customHeight="1" x14ac:dyDescent="0.3">
      <c r="A227" s="141"/>
      <c r="B227" s="62" t="s">
        <v>872</v>
      </c>
      <c r="C227" s="62" t="s">
        <v>862</v>
      </c>
      <c r="D227" s="65" t="s">
        <v>863</v>
      </c>
      <c r="E227" s="64" t="s">
        <v>432</v>
      </c>
      <c r="F227" s="65">
        <v>5</v>
      </c>
      <c r="G227" s="65" t="s">
        <v>768</v>
      </c>
      <c r="H227" s="62" t="s">
        <v>873</v>
      </c>
      <c r="I227" s="62" t="s">
        <v>866</v>
      </c>
      <c r="J227" s="72" t="s">
        <v>867</v>
      </c>
      <c r="K227" s="72" t="s">
        <v>868</v>
      </c>
      <c r="L227" s="64" t="s">
        <v>869</v>
      </c>
      <c r="M227" s="144">
        <v>12</v>
      </c>
      <c r="N227" s="67">
        <v>42979</v>
      </c>
      <c r="O227" s="67">
        <v>43342</v>
      </c>
      <c r="P227" s="68">
        <f t="shared" si="15"/>
        <v>51.9</v>
      </c>
      <c r="Q227" s="69"/>
      <c r="R227" s="70">
        <f t="shared" si="16"/>
        <v>0</v>
      </c>
      <c r="S227" s="68">
        <f t="shared" si="17"/>
        <v>0</v>
      </c>
      <c r="T227" s="68">
        <f t="shared" si="18"/>
        <v>0</v>
      </c>
      <c r="U227" s="68">
        <f t="shared" si="19"/>
        <v>0</v>
      </c>
      <c r="V227" s="71"/>
      <c r="W227" s="142"/>
    </row>
    <row r="228" spans="1:23" s="143" customFormat="1" ht="189.75" customHeight="1" x14ac:dyDescent="0.3">
      <c r="A228" s="141"/>
      <c r="B228" s="62" t="s">
        <v>874</v>
      </c>
      <c r="C228" s="62" t="s">
        <v>862</v>
      </c>
      <c r="D228" s="65" t="s">
        <v>863</v>
      </c>
      <c r="E228" s="64" t="s">
        <v>432</v>
      </c>
      <c r="F228" s="65">
        <v>6</v>
      </c>
      <c r="G228" s="65" t="s">
        <v>864</v>
      </c>
      <c r="H228" s="62" t="s">
        <v>875</v>
      </c>
      <c r="I228" s="62" t="s">
        <v>876</v>
      </c>
      <c r="J228" s="72" t="s">
        <v>867</v>
      </c>
      <c r="K228" s="72" t="s">
        <v>868</v>
      </c>
      <c r="L228" s="64" t="s">
        <v>869</v>
      </c>
      <c r="M228" s="144">
        <v>12</v>
      </c>
      <c r="N228" s="67">
        <v>42979</v>
      </c>
      <c r="O228" s="67">
        <v>43342</v>
      </c>
      <c r="P228" s="68">
        <f t="shared" si="15"/>
        <v>51.9</v>
      </c>
      <c r="Q228" s="69"/>
      <c r="R228" s="70">
        <f t="shared" si="16"/>
        <v>0</v>
      </c>
      <c r="S228" s="68">
        <f t="shared" si="17"/>
        <v>0</v>
      </c>
      <c r="T228" s="68">
        <f t="shared" si="18"/>
        <v>0</v>
      </c>
      <c r="U228" s="68">
        <f t="shared" si="19"/>
        <v>0</v>
      </c>
      <c r="V228" s="71"/>
      <c r="W228" s="142"/>
    </row>
    <row r="229" spans="1:23" s="143" customFormat="1" ht="183.75" customHeight="1" x14ac:dyDescent="0.3">
      <c r="A229" s="141"/>
      <c r="B229" s="62" t="s">
        <v>877</v>
      </c>
      <c r="C229" s="62" t="s">
        <v>862</v>
      </c>
      <c r="D229" s="65" t="s">
        <v>863</v>
      </c>
      <c r="E229" s="64" t="s">
        <v>432</v>
      </c>
      <c r="F229" s="65">
        <v>7</v>
      </c>
      <c r="G229" s="65" t="s">
        <v>864</v>
      </c>
      <c r="H229" s="62" t="s">
        <v>878</v>
      </c>
      <c r="I229" s="62" t="s">
        <v>876</v>
      </c>
      <c r="J229" s="72" t="s">
        <v>867</v>
      </c>
      <c r="K229" s="72" t="s">
        <v>868</v>
      </c>
      <c r="L229" s="64" t="s">
        <v>869</v>
      </c>
      <c r="M229" s="144">
        <v>12</v>
      </c>
      <c r="N229" s="67">
        <v>42979</v>
      </c>
      <c r="O229" s="67">
        <v>43342</v>
      </c>
      <c r="P229" s="68">
        <f t="shared" si="15"/>
        <v>51.9</v>
      </c>
      <c r="Q229" s="69"/>
      <c r="R229" s="70">
        <f t="shared" si="16"/>
        <v>0</v>
      </c>
      <c r="S229" s="68">
        <f t="shared" si="17"/>
        <v>0</v>
      </c>
      <c r="T229" s="68">
        <f t="shared" si="18"/>
        <v>0</v>
      </c>
      <c r="U229" s="68">
        <f t="shared" si="19"/>
        <v>0</v>
      </c>
      <c r="V229" s="71"/>
      <c r="W229" s="142"/>
    </row>
    <row r="230" spans="1:23" s="143" customFormat="1" ht="129.75" customHeight="1" x14ac:dyDescent="0.3">
      <c r="A230" s="141"/>
      <c r="B230" s="62" t="s">
        <v>879</v>
      </c>
      <c r="C230" s="62" t="s">
        <v>862</v>
      </c>
      <c r="D230" s="65" t="s">
        <v>863</v>
      </c>
      <c r="E230" s="64" t="s">
        <v>432</v>
      </c>
      <c r="F230" s="112">
        <v>8</v>
      </c>
      <c r="G230" s="112" t="s">
        <v>864</v>
      </c>
      <c r="H230" s="62" t="s">
        <v>880</v>
      </c>
      <c r="I230" s="62" t="s">
        <v>881</v>
      </c>
      <c r="J230" s="72" t="s">
        <v>867</v>
      </c>
      <c r="K230" s="72" t="s">
        <v>868</v>
      </c>
      <c r="L230" s="64" t="s">
        <v>869</v>
      </c>
      <c r="M230" s="144">
        <v>12</v>
      </c>
      <c r="N230" s="67">
        <v>42979</v>
      </c>
      <c r="O230" s="67">
        <v>43342</v>
      </c>
      <c r="P230" s="68">
        <f t="shared" si="15"/>
        <v>51.9</v>
      </c>
      <c r="Q230" s="69"/>
      <c r="R230" s="70">
        <f t="shared" si="16"/>
        <v>0</v>
      </c>
      <c r="S230" s="68">
        <f t="shared" si="17"/>
        <v>0</v>
      </c>
      <c r="T230" s="68">
        <f t="shared" si="18"/>
        <v>0</v>
      </c>
      <c r="U230" s="68">
        <f t="shared" si="19"/>
        <v>0</v>
      </c>
      <c r="V230" s="71"/>
      <c r="W230" s="142"/>
    </row>
    <row r="231" spans="1:23" s="143" customFormat="1" ht="177" customHeight="1" x14ac:dyDescent="0.3">
      <c r="A231" s="141"/>
      <c r="B231" s="62" t="s">
        <v>882</v>
      </c>
      <c r="C231" s="62" t="s">
        <v>862</v>
      </c>
      <c r="D231" s="65" t="s">
        <v>863</v>
      </c>
      <c r="E231" s="64" t="s">
        <v>432</v>
      </c>
      <c r="F231" s="64">
        <v>9</v>
      </c>
      <c r="G231" s="64" t="s">
        <v>864</v>
      </c>
      <c r="H231" s="62" t="s">
        <v>883</v>
      </c>
      <c r="I231" s="62" t="s">
        <v>884</v>
      </c>
      <c r="J231" s="72" t="s">
        <v>867</v>
      </c>
      <c r="K231" s="72" t="s">
        <v>868</v>
      </c>
      <c r="L231" s="64" t="s">
        <v>869</v>
      </c>
      <c r="M231" s="64">
        <v>12</v>
      </c>
      <c r="N231" s="67">
        <v>42979</v>
      </c>
      <c r="O231" s="67">
        <v>43342</v>
      </c>
      <c r="P231" s="68">
        <f t="shared" si="15"/>
        <v>51.9</v>
      </c>
      <c r="Q231" s="69"/>
      <c r="R231" s="70">
        <f t="shared" si="16"/>
        <v>0</v>
      </c>
      <c r="S231" s="68">
        <f t="shared" si="17"/>
        <v>0</v>
      </c>
      <c r="T231" s="68">
        <f t="shared" si="18"/>
        <v>0</v>
      </c>
      <c r="U231" s="68">
        <f t="shared" si="19"/>
        <v>0</v>
      </c>
      <c r="V231" s="71"/>
      <c r="W231" s="142"/>
    </row>
    <row r="232" spans="1:23" s="143" customFormat="1" ht="189.75" customHeight="1" x14ac:dyDescent="0.3">
      <c r="A232" s="145"/>
      <c r="B232" s="62" t="s">
        <v>885</v>
      </c>
      <c r="C232" s="62" t="s">
        <v>862</v>
      </c>
      <c r="D232" s="65" t="s">
        <v>863</v>
      </c>
      <c r="E232" s="64" t="s">
        <v>432</v>
      </c>
      <c r="F232" s="64">
        <v>10</v>
      </c>
      <c r="G232" s="64" t="s">
        <v>864</v>
      </c>
      <c r="H232" s="62" t="s">
        <v>886</v>
      </c>
      <c r="I232" s="62" t="s">
        <v>887</v>
      </c>
      <c r="J232" s="72" t="s">
        <v>867</v>
      </c>
      <c r="K232" s="72" t="s">
        <v>868</v>
      </c>
      <c r="L232" s="64" t="s">
        <v>869</v>
      </c>
      <c r="M232" s="64">
        <v>12</v>
      </c>
      <c r="N232" s="67">
        <v>42979</v>
      </c>
      <c r="O232" s="67">
        <v>43342</v>
      </c>
      <c r="P232" s="68">
        <f t="shared" si="15"/>
        <v>51.9</v>
      </c>
      <c r="Q232" s="69"/>
      <c r="R232" s="70">
        <f t="shared" si="16"/>
        <v>0</v>
      </c>
      <c r="S232" s="68">
        <f t="shared" si="17"/>
        <v>0</v>
      </c>
      <c r="T232" s="68">
        <f t="shared" si="18"/>
        <v>0</v>
      </c>
      <c r="U232" s="68">
        <f t="shared" si="19"/>
        <v>0</v>
      </c>
      <c r="V232" s="71"/>
      <c r="W232" s="142"/>
    </row>
    <row r="233" spans="1:23" s="143" customFormat="1" ht="190.5" customHeight="1" x14ac:dyDescent="0.3">
      <c r="A233" s="145"/>
      <c r="B233" s="62" t="s">
        <v>888</v>
      </c>
      <c r="C233" s="62" t="s">
        <v>862</v>
      </c>
      <c r="D233" s="65" t="s">
        <v>863</v>
      </c>
      <c r="E233" s="64" t="s">
        <v>432</v>
      </c>
      <c r="F233" s="64">
        <v>11</v>
      </c>
      <c r="G233" s="64" t="s">
        <v>864</v>
      </c>
      <c r="H233" s="62" t="s">
        <v>889</v>
      </c>
      <c r="I233" s="62" t="s">
        <v>887</v>
      </c>
      <c r="J233" s="72" t="s">
        <v>867</v>
      </c>
      <c r="K233" s="72" t="s">
        <v>868</v>
      </c>
      <c r="L233" s="64" t="s">
        <v>869</v>
      </c>
      <c r="M233" s="64">
        <v>12</v>
      </c>
      <c r="N233" s="67">
        <v>42979</v>
      </c>
      <c r="O233" s="67">
        <v>43342</v>
      </c>
      <c r="P233" s="68">
        <f t="shared" si="15"/>
        <v>51.9</v>
      </c>
      <c r="Q233" s="69"/>
      <c r="R233" s="70">
        <f t="shared" si="16"/>
        <v>0</v>
      </c>
      <c r="S233" s="68">
        <f t="shared" si="17"/>
        <v>0</v>
      </c>
      <c r="T233" s="68">
        <f t="shared" si="18"/>
        <v>0</v>
      </c>
      <c r="U233" s="68">
        <f t="shared" si="19"/>
        <v>0</v>
      </c>
      <c r="V233" s="71"/>
      <c r="W233" s="142"/>
    </row>
    <row r="234" spans="1:23" s="143" customFormat="1" ht="190.5" customHeight="1" x14ac:dyDescent="0.3">
      <c r="A234" s="145"/>
      <c r="B234" s="62" t="s">
        <v>890</v>
      </c>
      <c r="C234" s="62" t="s">
        <v>862</v>
      </c>
      <c r="D234" s="65" t="s">
        <v>863</v>
      </c>
      <c r="E234" s="64" t="s">
        <v>432</v>
      </c>
      <c r="F234" s="64">
        <v>12</v>
      </c>
      <c r="G234" s="64" t="s">
        <v>864</v>
      </c>
      <c r="H234" s="62" t="s">
        <v>891</v>
      </c>
      <c r="I234" s="62" t="s">
        <v>887</v>
      </c>
      <c r="J234" s="72" t="s">
        <v>867</v>
      </c>
      <c r="K234" s="72" t="s">
        <v>868</v>
      </c>
      <c r="L234" s="64" t="s">
        <v>869</v>
      </c>
      <c r="M234" s="64">
        <v>12</v>
      </c>
      <c r="N234" s="67">
        <v>42979</v>
      </c>
      <c r="O234" s="67">
        <v>43342</v>
      </c>
      <c r="P234" s="68">
        <f t="shared" si="15"/>
        <v>51.9</v>
      </c>
      <c r="Q234" s="69"/>
      <c r="R234" s="70">
        <f t="shared" si="16"/>
        <v>0</v>
      </c>
      <c r="S234" s="68">
        <f t="shared" si="17"/>
        <v>0</v>
      </c>
      <c r="T234" s="68">
        <f t="shared" si="18"/>
        <v>0</v>
      </c>
      <c r="U234" s="68">
        <f t="shared" si="19"/>
        <v>0</v>
      </c>
      <c r="V234" s="71"/>
      <c r="W234" s="142"/>
    </row>
    <row r="235" spans="1:23" s="143" customFormat="1" ht="188.25" customHeight="1" x14ac:dyDescent="0.3">
      <c r="A235" s="145"/>
      <c r="B235" s="62" t="s">
        <v>892</v>
      </c>
      <c r="C235" s="62" t="s">
        <v>862</v>
      </c>
      <c r="D235" s="65" t="s">
        <v>863</v>
      </c>
      <c r="E235" s="64" t="s">
        <v>432</v>
      </c>
      <c r="F235" s="64">
        <v>13</v>
      </c>
      <c r="G235" s="64" t="s">
        <v>893</v>
      </c>
      <c r="H235" s="62" t="s">
        <v>894</v>
      </c>
      <c r="I235" s="62" t="s">
        <v>887</v>
      </c>
      <c r="J235" s="72" t="s">
        <v>867</v>
      </c>
      <c r="K235" s="72" t="s">
        <v>868</v>
      </c>
      <c r="L235" s="64" t="s">
        <v>869</v>
      </c>
      <c r="M235" s="64">
        <v>12</v>
      </c>
      <c r="N235" s="67">
        <v>42979</v>
      </c>
      <c r="O235" s="67">
        <v>43342</v>
      </c>
      <c r="P235" s="68">
        <f t="shared" si="15"/>
        <v>51.9</v>
      </c>
      <c r="Q235" s="69"/>
      <c r="R235" s="70">
        <f t="shared" si="16"/>
        <v>0</v>
      </c>
      <c r="S235" s="68">
        <f t="shared" si="17"/>
        <v>0</v>
      </c>
      <c r="T235" s="68">
        <f t="shared" si="18"/>
        <v>0</v>
      </c>
      <c r="U235" s="68">
        <f t="shared" si="19"/>
        <v>0</v>
      </c>
      <c r="V235" s="71"/>
      <c r="W235" s="142"/>
    </row>
    <row r="236" spans="1:23" s="143" customFormat="1" ht="185.25" customHeight="1" x14ac:dyDescent="0.3">
      <c r="A236" s="145"/>
      <c r="B236" s="62" t="s">
        <v>895</v>
      </c>
      <c r="C236" s="62" t="s">
        <v>862</v>
      </c>
      <c r="D236" s="65" t="s">
        <v>863</v>
      </c>
      <c r="E236" s="64" t="s">
        <v>432</v>
      </c>
      <c r="F236" s="64">
        <v>14</v>
      </c>
      <c r="G236" s="64" t="s">
        <v>864</v>
      </c>
      <c r="H236" s="62" t="s">
        <v>896</v>
      </c>
      <c r="I236" s="62" t="s">
        <v>887</v>
      </c>
      <c r="J236" s="72" t="s">
        <v>867</v>
      </c>
      <c r="K236" s="72" t="s">
        <v>868</v>
      </c>
      <c r="L236" s="64" t="s">
        <v>869</v>
      </c>
      <c r="M236" s="64">
        <v>12</v>
      </c>
      <c r="N236" s="67">
        <v>42979</v>
      </c>
      <c r="O236" s="67">
        <v>43342</v>
      </c>
      <c r="P236" s="68">
        <f t="shared" si="15"/>
        <v>51.9</v>
      </c>
      <c r="Q236" s="69"/>
      <c r="R236" s="70">
        <f t="shared" si="16"/>
        <v>0</v>
      </c>
      <c r="S236" s="68">
        <f t="shared" si="17"/>
        <v>0</v>
      </c>
      <c r="T236" s="68">
        <f t="shared" si="18"/>
        <v>0</v>
      </c>
      <c r="U236" s="68">
        <f t="shared" si="19"/>
        <v>0</v>
      </c>
      <c r="V236" s="71"/>
      <c r="W236" s="142"/>
    </row>
    <row r="237" spans="1:23" s="143" customFormat="1" ht="114" customHeight="1" x14ac:dyDescent="0.3">
      <c r="A237" s="145"/>
      <c r="B237" s="62" t="s">
        <v>897</v>
      </c>
      <c r="C237" s="62" t="s">
        <v>862</v>
      </c>
      <c r="D237" s="65" t="s">
        <v>863</v>
      </c>
      <c r="E237" s="64" t="s">
        <v>432</v>
      </c>
      <c r="F237" s="64">
        <v>19</v>
      </c>
      <c r="G237" s="64" t="s">
        <v>38</v>
      </c>
      <c r="H237" s="62" t="s">
        <v>898</v>
      </c>
      <c r="I237" s="62" t="s">
        <v>899</v>
      </c>
      <c r="J237" s="66" t="s">
        <v>900</v>
      </c>
      <c r="K237" s="72" t="s">
        <v>901</v>
      </c>
      <c r="L237" s="74" t="s">
        <v>902</v>
      </c>
      <c r="M237" s="64">
        <v>4</v>
      </c>
      <c r="N237" s="67">
        <v>42979</v>
      </c>
      <c r="O237" s="67">
        <v>43342</v>
      </c>
      <c r="P237" s="68">
        <f t="shared" si="15"/>
        <v>51.9</v>
      </c>
      <c r="Q237" s="69"/>
      <c r="R237" s="70">
        <f t="shared" si="16"/>
        <v>0</v>
      </c>
      <c r="S237" s="68">
        <f t="shared" si="17"/>
        <v>0</v>
      </c>
      <c r="T237" s="68">
        <f t="shared" si="18"/>
        <v>0</v>
      </c>
      <c r="U237" s="68">
        <f t="shared" si="19"/>
        <v>0</v>
      </c>
      <c r="V237" s="71"/>
      <c r="W237" s="142"/>
    </row>
    <row r="238" spans="1:23" s="143" customFormat="1" ht="111.75" customHeight="1" x14ac:dyDescent="0.3">
      <c r="A238" s="145"/>
      <c r="B238" s="62" t="s">
        <v>897</v>
      </c>
      <c r="C238" s="62" t="s">
        <v>862</v>
      </c>
      <c r="D238" s="65" t="s">
        <v>863</v>
      </c>
      <c r="E238" s="64" t="s">
        <v>432</v>
      </c>
      <c r="F238" s="64">
        <v>19</v>
      </c>
      <c r="G238" s="64" t="s">
        <v>38</v>
      </c>
      <c r="H238" s="62" t="s">
        <v>898</v>
      </c>
      <c r="I238" s="62" t="s">
        <v>899</v>
      </c>
      <c r="J238" s="66" t="s">
        <v>903</v>
      </c>
      <c r="K238" s="66" t="s">
        <v>904</v>
      </c>
      <c r="L238" s="64" t="s">
        <v>248</v>
      </c>
      <c r="M238" s="64">
        <v>2</v>
      </c>
      <c r="N238" s="67">
        <v>42979</v>
      </c>
      <c r="O238" s="67">
        <v>43342</v>
      </c>
      <c r="P238" s="68">
        <f t="shared" si="15"/>
        <v>51.9</v>
      </c>
      <c r="Q238" s="69"/>
      <c r="R238" s="70">
        <f t="shared" si="16"/>
        <v>0</v>
      </c>
      <c r="S238" s="68">
        <f t="shared" si="17"/>
        <v>0</v>
      </c>
      <c r="T238" s="68">
        <f t="shared" si="18"/>
        <v>0</v>
      </c>
      <c r="U238" s="68">
        <f t="shared" si="19"/>
        <v>0</v>
      </c>
      <c r="V238" s="71"/>
      <c r="W238" s="142"/>
    </row>
    <row r="239" spans="1:23" s="140" customFormat="1" ht="113.25" customHeight="1" x14ac:dyDescent="0.3">
      <c r="A239" s="145"/>
      <c r="B239" s="62" t="s">
        <v>905</v>
      </c>
      <c r="C239" s="62" t="s">
        <v>862</v>
      </c>
      <c r="D239" s="65" t="s">
        <v>863</v>
      </c>
      <c r="E239" s="64" t="s">
        <v>432</v>
      </c>
      <c r="F239" s="64">
        <v>20</v>
      </c>
      <c r="G239" s="64" t="s">
        <v>48</v>
      </c>
      <c r="H239" s="62" t="s">
        <v>906</v>
      </c>
      <c r="I239" s="62" t="s">
        <v>907</v>
      </c>
      <c r="J239" s="66" t="s">
        <v>908</v>
      </c>
      <c r="K239" s="72" t="s">
        <v>909</v>
      </c>
      <c r="L239" s="74" t="s">
        <v>902</v>
      </c>
      <c r="M239" s="64">
        <v>4</v>
      </c>
      <c r="N239" s="67">
        <v>42979</v>
      </c>
      <c r="O239" s="67">
        <v>43342</v>
      </c>
      <c r="P239" s="68">
        <f t="shared" si="15"/>
        <v>51.9</v>
      </c>
      <c r="Q239" s="69"/>
      <c r="R239" s="70">
        <f t="shared" si="16"/>
        <v>0</v>
      </c>
      <c r="S239" s="68">
        <f t="shared" si="17"/>
        <v>0</v>
      </c>
      <c r="T239" s="68">
        <f t="shared" si="18"/>
        <v>0</v>
      </c>
      <c r="U239" s="68">
        <f t="shared" si="19"/>
        <v>0</v>
      </c>
      <c r="V239" s="71"/>
      <c r="W239" s="146"/>
    </row>
    <row r="240" spans="1:23" s="140" customFormat="1" ht="114" customHeight="1" x14ac:dyDescent="0.3">
      <c r="A240" s="145"/>
      <c r="B240" s="62" t="s">
        <v>905</v>
      </c>
      <c r="C240" s="62" t="s">
        <v>862</v>
      </c>
      <c r="D240" s="65" t="s">
        <v>863</v>
      </c>
      <c r="E240" s="64" t="s">
        <v>432</v>
      </c>
      <c r="F240" s="64">
        <v>20</v>
      </c>
      <c r="G240" s="64" t="s">
        <v>48</v>
      </c>
      <c r="H240" s="62" t="s">
        <v>906</v>
      </c>
      <c r="I240" s="62" t="s">
        <v>907</v>
      </c>
      <c r="J240" s="66" t="s">
        <v>910</v>
      </c>
      <c r="K240" s="66" t="s">
        <v>911</v>
      </c>
      <c r="L240" s="64" t="s">
        <v>248</v>
      </c>
      <c r="M240" s="64">
        <v>2</v>
      </c>
      <c r="N240" s="67">
        <v>42979</v>
      </c>
      <c r="O240" s="67">
        <v>43342</v>
      </c>
      <c r="P240" s="68">
        <f t="shared" si="15"/>
        <v>51.9</v>
      </c>
      <c r="Q240" s="69"/>
      <c r="R240" s="70">
        <f t="shared" si="16"/>
        <v>0</v>
      </c>
      <c r="S240" s="68">
        <f t="shared" si="17"/>
        <v>0</v>
      </c>
      <c r="T240" s="68">
        <f t="shared" si="18"/>
        <v>0</v>
      </c>
      <c r="U240" s="68">
        <f t="shared" si="19"/>
        <v>0</v>
      </c>
      <c r="V240" s="71"/>
      <c r="W240" s="146"/>
    </row>
    <row r="241" spans="1:23" s="140" customFormat="1" ht="78" customHeight="1" x14ac:dyDescent="0.3">
      <c r="A241" s="145"/>
      <c r="B241" s="62" t="s">
        <v>912</v>
      </c>
      <c r="C241" s="62" t="s">
        <v>862</v>
      </c>
      <c r="D241" s="65" t="s">
        <v>863</v>
      </c>
      <c r="E241" s="64" t="s">
        <v>432</v>
      </c>
      <c r="F241" s="64">
        <v>23</v>
      </c>
      <c r="G241" s="64" t="s">
        <v>913</v>
      </c>
      <c r="H241" s="62" t="s">
        <v>914</v>
      </c>
      <c r="I241" s="62" t="s">
        <v>915</v>
      </c>
      <c r="J241" s="66" t="s">
        <v>916</v>
      </c>
      <c r="K241" s="63" t="s">
        <v>917</v>
      </c>
      <c r="L241" s="74" t="s">
        <v>918</v>
      </c>
      <c r="M241" s="64">
        <v>6</v>
      </c>
      <c r="N241" s="67">
        <v>42979</v>
      </c>
      <c r="O241" s="67">
        <v>43342</v>
      </c>
      <c r="P241" s="68">
        <f t="shared" si="15"/>
        <v>51.9</v>
      </c>
      <c r="Q241" s="69"/>
      <c r="R241" s="70">
        <f t="shared" si="16"/>
        <v>0</v>
      </c>
      <c r="S241" s="68">
        <f t="shared" si="17"/>
        <v>0</v>
      </c>
      <c r="T241" s="68">
        <f t="shared" si="18"/>
        <v>0</v>
      </c>
      <c r="U241" s="68">
        <f t="shared" si="19"/>
        <v>0</v>
      </c>
      <c r="V241" s="71"/>
      <c r="W241" s="146"/>
    </row>
    <row r="242" spans="1:23" s="140" customFormat="1" ht="123" customHeight="1" x14ac:dyDescent="0.3">
      <c r="A242" s="145"/>
      <c r="B242" s="62" t="s">
        <v>912</v>
      </c>
      <c r="C242" s="62" t="s">
        <v>862</v>
      </c>
      <c r="D242" s="65" t="s">
        <v>863</v>
      </c>
      <c r="E242" s="64" t="s">
        <v>432</v>
      </c>
      <c r="F242" s="64">
        <v>23</v>
      </c>
      <c r="G242" s="64" t="s">
        <v>913</v>
      </c>
      <c r="H242" s="62" t="s">
        <v>914</v>
      </c>
      <c r="I242" s="62" t="s">
        <v>915</v>
      </c>
      <c r="J242" s="66" t="s">
        <v>919</v>
      </c>
      <c r="K242" s="66" t="s">
        <v>920</v>
      </c>
      <c r="L242" s="64" t="s">
        <v>533</v>
      </c>
      <c r="M242" s="64">
        <v>6</v>
      </c>
      <c r="N242" s="67">
        <v>42979</v>
      </c>
      <c r="O242" s="67">
        <v>43342</v>
      </c>
      <c r="P242" s="68">
        <f t="shared" si="15"/>
        <v>51.9</v>
      </c>
      <c r="Q242" s="69"/>
      <c r="R242" s="70">
        <f t="shared" si="16"/>
        <v>0</v>
      </c>
      <c r="S242" s="68">
        <f t="shared" si="17"/>
        <v>0</v>
      </c>
      <c r="T242" s="68">
        <f t="shared" si="18"/>
        <v>0</v>
      </c>
      <c r="U242" s="68">
        <f t="shared" si="19"/>
        <v>0</v>
      </c>
      <c r="V242" s="71"/>
      <c r="W242" s="146"/>
    </row>
    <row r="243" spans="1:23" s="143" customFormat="1" ht="151.5" customHeight="1" x14ac:dyDescent="0.3">
      <c r="A243" s="145"/>
      <c r="B243" s="62" t="s">
        <v>921</v>
      </c>
      <c r="C243" s="62" t="s">
        <v>862</v>
      </c>
      <c r="D243" s="65" t="s">
        <v>863</v>
      </c>
      <c r="E243" s="64" t="s">
        <v>432</v>
      </c>
      <c r="F243" s="64">
        <v>27</v>
      </c>
      <c r="G243" s="64" t="s">
        <v>922</v>
      </c>
      <c r="H243" s="62" t="s">
        <v>923</v>
      </c>
      <c r="I243" s="62" t="s">
        <v>924</v>
      </c>
      <c r="J243" s="72" t="s">
        <v>925</v>
      </c>
      <c r="K243" s="72" t="s">
        <v>926</v>
      </c>
      <c r="L243" s="74" t="s">
        <v>902</v>
      </c>
      <c r="M243" s="147" t="s">
        <v>927</v>
      </c>
      <c r="N243" s="67">
        <v>42979</v>
      </c>
      <c r="O243" s="67">
        <v>43342</v>
      </c>
      <c r="P243" s="68">
        <f t="shared" si="15"/>
        <v>51.9</v>
      </c>
      <c r="Q243" s="69"/>
      <c r="R243" s="70">
        <f t="shared" si="16"/>
        <v>0</v>
      </c>
      <c r="S243" s="68">
        <f t="shared" si="17"/>
        <v>0</v>
      </c>
      <c r="T243" s="68">
        <f t="shared" si="18"/>
        <v>0</v>
      </c>
      <c r="U243" s="68">
        <f t="shared" si="19"/>
        <v>0</v>
      </c>
      <c r="V243" s="71"/>
      <c r="W243" s="142"/>
    </row>
    <row r="244" spans="1:23" s="143" customFormat="1" ht="149.25" customHeight="1" x14ac:dyDescent="0.3">
      <c r="A244" s="145"/>
      <c r="B244" s="62" t="s">
        <v>921</v>
      </c>
      <c r="C244" s="62" t="s">
        <v>862</v>
      </c>
      <c r="D244" s="65" t="s">
        <v>863</v>
      </c>
      <c r="E244" s="64" t="s">
        <v>432</v>
      </c>
      <c r="F244" s="64">
        <v>27</v>
      </c>
      <c r="G244" s="64" t="s">
        <v>922</v>
      </c>
      <c r="H244" s="62" t="s">
        <v>923</v>
      </c>
      <c r="I244" s="62" t="s">
        <v>924</v>
      </c>
      <c r="J244" s="72" t="s">
        <v>928</v>
      </c>
      <c r="K244" s="72" t="s">
        <v>929</v>
      </c>
      <c r="L244" s="74" t="s">
        <v>902</v>
      </c>
      <c r="M244" s="147" t="s">
        <v>927</v>
      </c>
      <c r="N244" s="67">
        <v>42979</v>
      </c>
      <c r="O244" s="67">
        <v>43342</v>
      </c>
      <c r="P244" s="68">
        <f t="shared" si="15"/>
        <v>51.9</v>
      </c>
      <c r="Q244" s="69"/>
      <c r="R244" s="70">
        <f t="shared" si="16"/>
        <v>0</v>
      </c>
      <c r="S244" s="68">
        <f t="shared" si="17"/>
        <v>0</v>
      </c>
      <c r="T244" s="68">
        <f t="shared" si="18"/>
        <v>0</v>
      </c>
      <c r="U244" s="68">
        <f t="shared" si="19"/>
        <v>0</v>
      </c>
      <c r="V244" s="71"/>
      <c r="W244" s="142"/>
    </row>
    <row r="245" spans="1:23" s="143" customFormat="1" ht="409.6" customHeight="1" x14ac:dyDescent="0.3">
      <c r="A245" s="145"/>
      <c r="B245" s="62" t="s">
        <v>930</v>
      </c>
      <c r="C245" s="62" t="s">
        <v>862</v>
      </c>
      <c r="D245" s="65" t="s">
        <v>863</v>
      </c>
      <c r="E245" s="64" t="s">
        <v>432</v>
      </c>
      <c r="F245" s="64">
        <v>29</v>
      </c>
      <c r="G245" s="64" t="s">
        <v>329</v>
      </c>
      <c r="H245" s="62" t="s">
        <v>931</v>
      </c>
      <c r="I245" s="62" t="s">
        <v>932</v>
      </c>
      <c r="J245" s="72" t="s">
        <v>933</v>
      </c>
      <c r="K245" s="72" t="s">
        <v>934</v>
      </c>
      <c r="L245" s="64" t="s">
        <v>935</v>
      </c>
      <c r="M245" s="64">
        <v>7</v>
      </c>
      <c r="N245" s="67">
        <v>42979</v>
      </c>
      <c r="O245" s="67">
        <v>43342</v>
      </c>
      <c r="P245" s="68">
        <f t="shared" si="15"/>
        <v>51.9</v>
      </c>
      <c r="Q245" s="69"/>
      <c r="R245" s="70">
        <f t="shared" si="16"/>
        <v>0</v>
      </c>
      <c r="S245" s="68">
        <f t="shared" si="17"/>
        <v>0</v>
      </c>
      <c r="T245" s="68">
        <f t="shared" si="18"/>
        <v>0</v>
      </c>
      <c r="U245" s="68">
        <f t="shared" si="19"/>
        <v>0</v>
      </c>
      <c r="V245" s="71"/>
      <c r="W245" s="142"/>
    </row>
    <row r="246" spans="1:23" s="143" customFormat="1" ht="252.75" customHeight="1" x14ac:dyDescent="0.3">
      <c r="A246" s="145"/>
      <c r="B246" s="62" t="s">
        <v>936</v>
      </c>
      <c r="C246" s="62" t="s">
        <v>862</v>
      </c>
      <c r="D246" s="65" t="s">
        <v>863</v>
      </c>
      <c r="E246" s="64" t="s">
        <v>432</v>
      </c>
      <c r="F246" s="64">
        <v>34</v>
      </c>
      <c r="G246" s="64" t="s">
        <v>63</v>
      </c>
      <c r="H246" s="62" t="s">
        <v>937</v>
      </c>
      <c r="I246" s="62" t="s">
        <v>938</v>
      </c>
      <c r="J246" s="72" t="s">
        <v>939</v>
      </c>
      <c r="K246" s="72" t="s">
        <v>940</v>
      </c>
      <c r="L246" s="64" t="s">
        <v>941</v>
      </c>
      <c r="M246" s="64">
        <v>6</v>
      </c>
      <c r="N246" s="67">
        <v>42979</v>
      </c>
      <c r="O246" s="67">
        <v>43342</v>
      </c>
      <c r="P246" s="68">
        <f t="shared" si="15"/>
        <v>51.9</v>
      </c>
      <c r="Q246" s="69"/>
      <c r="R246" s="70">
        <f t="shared" si="16"/>
        <v>0</v>
      </c>
      <c r="S246" s="68">
        <f t="shared" si="17"/>
        <v>0</v>
      </c>
      <c r="T246" s="68">
        <f t="shared" si="18"/>
        <v>0</v>
      </c>
      <c r="U246" s="68">
        <f t="shared" si="19"/>
        <v>0</v>
      </c>
      <c r="V246" s="71"/>
      <c r="W246" s="142"/>
    </row>
    <row r="247" spans="1:23" s="143" customFormat="1" ht="46.2" customHeight="1" x14ac:dyDescent="0.3">
      <c r="A247" s="145"/>
      <c r="B247" s="62" t="s">
        <v>942</v>
      </c>
      <c r="C247" s="62" t="s">
        <v>862</v>
      </c>
      <c r="D247" s="65" t="s">
        <v>863</v>
      </c>
      <c r="E247" s="64" t="s">
        <v>432</v>
      </c>
      <c r="F247" s="64">
        <v>39</v>
      </c>
      <c r="G247" s="64" t="s">
        <v>592</v>
      </c>
      <c r="H247" s="62" t="s">
        <v>943</v>
      </c>
      <c r="I247" s="62" t="s">
        <v>944</v>
      </c>
      <c r="J247" s="72" t="s">
        <v>945</v>
      </c>
      <c r="K247" s="72" t="s">
        <v>946</v>
      </c>
      <c r="L247" s="64" t="s">
        <v>533</v>
      </c>
      <c r="M247" s="144">
        <v>4</v>
      </c>
      <c r="N247" s="67">
        <v>42979</v>
      </c>
      <c r="O247" s="67">
        <v>43342</v>
      </c>
      <c r="P247" s="68">
        <f t="shared" si="15"/>
        <v>51.9</v>
      </c>
      <c r="Q247" s="69"/>
      <c r="R247" s="70">
        <f t="shared" si="16"/>
        <v>0</v>
      </c>
      <c r="S247" s="68">
        <f t="shared" si="17"/>
        <v>0</v>
      </c>
      <c r="T247" s="68">
        <f t="shared" si="18"/>
        <v>0</v>
      </c>
      <c r="U247" s="68">
        <f t="shared" si="19"/>
        <v>0</v>
      </c>
      <c r="V247" s="71"/>
      <c r="W247" s="142"/>
    </row>
    <row r="248" spans="1:23" s="156" customFormat="1" ht="249" customHeight="1" x14ac:dyDescent="0.3">
      <c r="A248" s="148"/>
      <c r="B248" s="149" t="s">
        <v>947</v>
      </c>
      <c r="C248" s="149" t="s">
        <v>862</v>
      </c>
      <c r="D248" s="150" t="s">
        <v>863</v>
      </c>
      <c r="E248" s="64" t="s">
        <v>432</v>
      </c>
      <c r="F248" s="151">
        <v>40</v>
      </c>
      <c r="G248" s="151" t="s">
        <v>948</v>
      </c>
      <c r="H248" s="152" t="s">
        <v>949</v>
      </c>
      <c r="I248" s="149" t="s">
        <v>950</v>
      </c>
      <c r="J248" s="72" t="s">
        <v>951</v>
      </c>
      <c r="K248" s="72" t="s">
        <v>952</v>
      </c>
      <c r="L248" s="64" t="s">
        <v>953</v>
      </c>
      <c r="M248" s="151">
        <v>3</v>
      </c>
      <c r="N248" s="153">
        <v>42979</v>
      </c>
      <c r="O248" s="153">
        <v>43342</v>
      </c>
      <c r="P248" s="68">
        <f t="shared" si="15"/>
        <v>51.9</v>
      </c>
      <c r="Q248" s="69"/>
      <c r="R248" s="70">
        <f t="shared" si="16"/>
        <v>0</v>
      </c>
      <c r="S248" s="68">
        <f t="shared" si="17"/>
        <v>0</v>
      </c>
      <c r="T248" s="68">
        <f t="shared" si="18"/>
        <v>0</v>
      </c>
      <c r="U248" s="68">
        <f t="shared" si="19"/>
        <v>0</v>
      </c>
      <c r="V248" s="154"/>
      <c r="W248" s="155"/>
    </row>
    <row r="249" spans="1:23" s="143" customFormat="1" ht="98.25" customHeight="1" x14ac:dyDescent="0.3">
      <c r="A249" s="145"/>
      <c r="B249" s="62" t="s">
        <v>954</v>
      </c>
      <c r="C249" s="62" t="s">
        <v>862</v>
      </c>
      <c r="D249" s="65" t="s">
        <v>863</v>
      </c>
      <c r="E249" s="64" t="s">
        <v>432</v>
      </c>
      <c r="F249" s="64">
        <v>41</v>
      </c>
      <c r="G249" s="64" t="s">
        <v>955</v>
      </c>
      <c r="H249" s="62" t="s">
        <v>956</v>
      </c>
      <c r="I249" s="62" t="s">
        <v>957</v>
      </c>
      <c r="J249" s="72" t="s">
        <v>958</v>
      </c>
      <c r="K249" s="72" t="s">
        <v>959</v>
      </c>
      <c r="L249" s="64" t="s">
        <v>960</v>
      </c>
      <c r="M249" s="64">
        <v>2</v>
      </c>
      <c r="N249" s="67">
        <v>42979</v>
      </c>
      <c r="O249" s="67">
        <v>43342</v>
      </c>
      <c r="P249" s="68">
        <f t="shared" si="15"/>
        <v>51.9</v>
      </c>
      <c r="Q249" s="69"/>
      <c r="R249" s="70">
        <f t="shared" si="16"/>
        <v>0</v>
      </c>
      <c r="S249" s="68">
        <f t="shared" si="17"/>
        <v>0</v>
      </c>
      <c r="T249" s="68">
        <f t="shared" si="18"/>
        <v>0</v>
      </c>
      <c r="U249" s="68">
        <f t="shared" si="19"/>
        <v>0</v>
      </c>
      <c r="V249" s="71"/>
      <c r="W249" s="142"/>
    </row>
    <row r="250" spans="1:23" s="143" customFormat="1" ht="165" customHeight="1" x14ac:dyDescent="0.3">
      <c r="A250" s="145"/>
      <c r="B250" s="62" t="s">
        <v>961</v>
      </c>
      <c r="C250" s="62" t="s">
        <v>862</v>
      </c>
      <c r="D250" s="65" t="s">
        <v>863</v>
      </c>
      <c r="E250" s="64" t="s">
        <v>432</v>
      </c>
      <c r="F250" s="64">
        <v>51</v>
      </c>
      <c r="G250" s="64" t="s">
        <v>619</v>
      </c>
      <c r="H250" s="62" t="s">
        <v>962</v>
      </c>
      <c r="I250" s="157" t="s">
        <v>963</v>
      </c>
      <c r="J250" s="72" t="s">
        <v>964</v>
      </c>
      <c r="K250" s="72" t="s">
        <v>965</v>
      </c>
      <c r="L250" s="64" t="s">
        <v>902</v>
      </c>
      <c r="M250" s="64">
        <v>12</v>
      </c>
      <c r="N250" s="67">
        <v>42979</v>
      </c>
      <c r="O250" s="67">
        <v>43342</v>
      </c>
      <c r="P250" s="68">
        <f t="shared" si="15"/>
        <v>51.9</v>
      </c>
      <c r="Q250" s="69"/>
      <c r="R250" s="70">
        <f t="shared" si="16"/>
        <v>0</v>
      </c>
      <c r="S250" s="68">
        <f t="shared" si="17"/>
        <v>0</v>
      </c>
      <c r="T250" s="68">
        <f t="shared" si="18"/>
        <v>0</v>
      </c>
      <c r="U250" s="68">
        <f t="shared" si="19"/>
        <v>0</v>
      </c>
      <c r="V250" s="71"/>
      <c r="W250" s="142"/>
    </row>
    <row r="251" spans="1:23" s="156" customFormat="1" ht="172.2" customHeight="1" x14ac:dyDescent="0.3">
      <c r="A251" s="148"/>
      <c r="B251" s="149" t="s">
        <v>966</v>
      </c>
      <c r="C251" s="149" t="s">
        <v>862</v>
      </c>
      <c r="D251" s="150" t="s">
        <v>863</v>
      </c>
      <c r="E251" s="64" t="s">
        <v>432</v>
      </c>
      <c r="F251" s="151">
        <v>62</v>
      </c>
      <c r="G251" s="151" t="s">
        <v>967</v>
      </c>
      <c r="H251" s="158" t="s">
        <v>968</v>
      </c>
      <c r="I251" s="149" t="s">
        <v>969</v>
      </c>
      <c r="J251" s="72" t="s">
        <v>970</v>
      </c>
      <c r="K251" s="72" t="s">
        <v>971</v>
      </c>
      <c r="L251" s="64" t="s">
        <v>972</v>
      </c>
      <c r="M251" s="151" t="s">
        <v>973</v>
      </c>
      <c r="N251" s="67">
        <v>42979</v>
      </c>
      <c r="O251" s="67">
        <v>43342</v>
      </c>
      <c r="P251" s="68">
        <f t="shared" si="15"/>
        <v>51.9</v>
      </c>
      <c r="Q251" s="69"/>
      <c r="R251" s="70">
        <f t="shared" si="16"/>
        <v>0</v>
      </c>
      <c r="S251" s="68">
        <f t="shared" si="17"/>
        <v>0</v>
      </c>
      <c r="T251" s="68">
        <f t="shared" si="18"/>
        <v>0</v>
      </c>
      <c r="U251" s="68">
        <f t="shared" si="19"/>
        <v>0</v>
      </c>
      <c r="V251" s="154"/>
      <c r="W251" s="155"/>
    </row>
    <row r="252" spans="1:23" s="143" customFormat="1" ht="107.25" customHeight="1" x14ac:dyDescent="0.3">
      <c r="A252" s="145"/>
      <c r="B252" s="62" t="s">
        <v>974</v>
      </c>
      <c r="C252" s="62" t="s">
        <v>862</v>
      </c>
      <c r="D252" s="65" t="s">
        <v>863</v>
      </c>
      <c r="E252" s="64" t="s">
        <v>432</v>
      </c>
      <c r="F252" s="64">
        <v>93</v>
      </c>
      <c r="G252" s="64" t="s">
        <v>535</v>
      </c>
      <c r="H252" s="62" t="s">
        <v>975</v>
      </c>
      <c r="I252" s="62" t="s">
        <v>976</v>
      </c>
      <c r="J252" s="66" t="s">
        <v>977</v>
      </c>
      <c r="K252" s="66" t="s">
        <v>978</v>
      </c>
      <c r="L252" s="64" t="s">
        <v>979</v>
      </c>
      <c r="M252" s="64">
        <v>2</v>
      </c>
      <c r="N252" s="67">
        <v>42979</v>
      </c>
      <c r="O252" s="67">
        <v>43342</v>
      </c>
      <c r="P252" s="68">
        <f t="shared" si="15"/>
        <v>51.9</v>
      </c>
      <c r="Q252" s="69"/>
      <c r="R252" s="70">
        <f t="shared" si="16"/>
        <v>0</v>
      </c>
      <c r="S252" s="68">
        <f t="shared" si="17"/>
        <v>0</v>
      </c>
      <c r="T252" s="68">
        <f t="shared" si="18"/>
        <v>0</v>
      </c>
      <c r="U252" s="68">
        <f t="shared" si="19"/>
        <v>0</v>
      </c>
      <c r="V252" s="71"/>
      <c r="W252" s="142"/>
    </row>
    <row r="253" spans="1:23" s="143" customFormat="1" ht="107.25" customHeight="1" x14ac:dyDescent="0.3">
      <c r="A253" s="145"/>
      <c r="B253" s="62" t="s">
        <v>974</v>
      </c>
      <c r="C253" s="62" t="s">
        <v>862</v>
      </c>
      <c r="D253" s="65" t="s">
        <v>863</v>
      </c>
      <c r="E253" s="64" t="s">
        <v>432</v>
      </c>
      <c r="F253" s="64">
        <v>93</v>
      </c>
      <c r="G253" s="64" t="s">
        <v>535</v>
      </c>
      <c r="H253" s="62" t="s">
        <v>975</v>
      </c>
      <c r="I253" s="62" t="s">
        <v>976</v>
      </c>
      <c r="J253" s="66" t="s">
        <v>980</v>
      </c>
      <c r="K253" s="66" t="s">
        <v>981</v>
      </c>
      <c r="L253" s="64" t="s">
        <v>902</v>
      </c>
      <c r="M253" s="64">
        <v>4</v>
      </c>
      <c r="N253" s="67">
        <v>42979</v>
      </c>
      <c r="O253" s="67">
        <v>43342</v>
      </c>
      <c r="P253" s="68">
        <f t="shared" si="15"/>
        <v>51.9</v>
      </c>
      <c r="Q253" s="69"/>
      <c r="R253" s="70">
        <f t="shared" si="16"/>
        <v>0</v>
      </c>
      <c r="S253" s="68">
        <f t="shared" si="17"/>
        <v>0</v>
      </c>
      <c r="T253" s="68">
        <f t="shared" si="18"/>
        <v>0</v>
      </c>
      <c r="U253" s="68">
        <f t="shared" si="19"/>
        <v>0</v>
      </c>
      <c r="V253" s="71"/>
      <c r="W253" s="142"/>
    </row>
    <row r="254" spans="1:23" s="143" customFormat="1" ht="388.2" customHeight="1" x14ac:dyDescent="0.3">
      <c r="A254" s="145"/>
      <c r="B254" s="62" t="s">
        <v>982</v>
      </c>
      <c r="C254" s="62" t="s">
        <v>862</v>
      </c>
      <c r="D254" s="65" t="s">
        <v>863</v>
      </c>
      <c r="E254" s="64" t="s">
        <v>432</v>
      </c>
      <c r="F254" s="64">
        <v>95</v>
      </c>
      <c r="G254" s="64" t="s">
        <v>635</v>
      </c>
      <c r="H254" s="62" t="s">
        <v>983</v>
      </c>
      <c r="I254" s="62" t="s">
        <v>984</v>
      </c>
      <c r="J254" s="72" t="s">
        <v>985</v>
      </c>
      <c r="K254" s="72" t="s">
        <v>986</v>
      </c>
      <c r="L254" s="64" t="s">
        <v>248</v>
      </c>
      <c r="M254" s="144">
        <v>1</v>
      </c>
      <c r="N254" s="67">
        <v>42979</v>
      </c>
      <c r="O254" s="67">
        <v>43342</v>
      </c>
      <c r="P254" s="68">
        <f t="shared" si="15"/>
        <v>51.9</v>
      </c>
      <c r="Q254" s="69"/>
      <c r="R254" s="70">
        <f t="shared" si="16"/>
        <v>0</v>
      </c>
      <c r="S254" s="68">
        <f t="shared" si="17"/>
        <v>0</v>
      </c>
      <c r="T254" s="68">
        <f t="shared" si="18"/>
        <v>0</v>
      </c>
      <c r="U254" s="68">
        <f t="shared" si="19"/>
        <v>0</v>
      </c>
      <c r="V254" s="71"/>
      <c r="W254" s="142"/>
    </row>
    <row r="255" spans="1:23" s="143" customFormat="1" ht="409.6" customHeight="1" x14ac:dyDescent="0.3">
      <c r="A255" s="145"/>
      <c r="B255" s="62" t="s">
        <v>987</v>
      </c>
      <c r="C255" s="62" t="s">
        <v>862</v>
      </c>
      <c r="D255" s="65" t="s">
        <v>863</v>
      </c>
      <c r="E255" s="64" t="s">
        <v>432</v>
      </c>
      <c r="F255" s="64">
        <v>109</v>
      </c>
      <c r="G255" s="64" t="s">
        <v>243</v>
      </c>
      <c r="H255" s="62" t="s">
        <v>988</v>
      </c>
      <c r="I255" s="62" t="s">
        <v>989</v>
      </c>
      <c r="J255" s="72" t="s">
        <v>990</v>
      </c>
      <c r="K255" s="72" t="s">
        <v>991</v>
      </c>
      <c r="L255" s="64" t="s">
        <v>992</v>
      </c>
      <c r="M255" s="64">
        <v>12</v>
      </c>
      <c r="N255" s="67">
        <v>42979</v>
      </c>
      <c r="O255" s="67">
        <v>43342</v>
      </c>
      <c r="P255" s="68">
        <f t="shared" si="15"/>
        <v>51.9</v>
      </c>
      <c r="Q255" s="69"/>
      <c r="R255" s="70">
        <f t="shared" si="16"/>
        <v>0</v>
      </c>
      <c r="S255" s="68">
        <f t="shared" si="17"/>
        <v>0</v>
      </c>
      <c r="T255" s="68">
        <f t="shared" si="18"/>
        <v>0</v>
      </c>
      <c r="U255" s="68">
        <f t="shared" si="19"/>
        <v>0</v>
      </c>
      <c r="V255" s="71"/>
      <c r="W255" s="142"/>
    </row>
    <row r="256" spans="1:23" s="143" customFormat="1" ht="409.6" customHeight="1" x14ac:dyDescent="0.3">
      <c r="A256" s="145"/>
      <c r="B256" s="62" t="s">
        <v>987</v>
      </c>
      <c r="C256" s="62" t="s">
        <v>862</v>
      </c>
      <c r="D256" s="65" t="s">
        <v>863</v>
      </c>
      <c r="E256" s="64" t="s">
        <v>432</v>
      </c>
      <c r="F256" s="64">
        <v>109</v>
      </c>
      <c r="G256" s="64" t="s">
        <v>243</v>
      </c>
      <c r="H256" s="62" t="s">
        <v>988</v>
      </c>
      <c r="I256" s="62" t="s">
        <v>989</v>
      </c>
      <c r="J256" s="72" t="s">
        <v>990</v>
      </c>
      <c r="K256" s="72" t="s">
        <v>993</v>
      </c>
      <c r="L256" s="64" t="s">
        <v>994</v>
      </c>
      <c r="M256" s="64">
        <v>4</v>
      </c>
      <c r="N256" s="67">
        <v>42979</v>
      </c>
      <c r="O256" s="67">
        <v>43342</v>
      </c>
      <c r="P256" s="68">
        <f t="shared" si="15"/>
        <v>51.9</v>
      </c>
      <c r="Q256" s="69"/>
      <c r="R256" s="70">
        <f t="shared" si="16"/>
        <v>0</v>
      </c>
      <c r="S256" s="68">
        <f t="shared" si="17"/>
        <v>0</v>
      </c>
      <c r="T256" s="68">
        <f t="shared" si="18"/>
        <v>0</v>
      </c>
      <c r="U256" s="68">
        <f t="shared" si="19"/>
        <v>0</v>
      </c>
      <c r="V256" s="71"/>
      <c r="W256" s="142"/>
    </row>
    <row r="257" spans="1:34" s="156" customFormat="1" ht="195" customHeight="1" x14ac:dyDescent="0.3">
      <c r="A257" s="159"/>
      <c r="B257" s="158" t="s">
        <v>995</v>
      </c>
      <c r="C257" s="158" t="s">
        <v>862</v>
      </c>
      <c r="D257" s="160" t="s">
        <v>863</v>
      </c>
      <c r="E257" s="64" t="s">
        <v>432</v>
      </c>
      <c r="F257" s="161">
        <v>114</v>
      </c>
      <c r="G257" s="161" t="s">
        <v>179</v>
      </c>
      <c r="H257" s="152" t="s">
        <v>996</v>
      </c>
      <c r="I257" s="158" t="s">
        <v>997</v>
      </c>
      <c r="J257" s="72" t="s">
        <v>998</v>
      </c>
      <c r="K257" s="75" t="s">
        <v>999</v>
      </c>
      <c r="L257" s="74" t="s">
        <v>1000</v>
      </c>
      <c r="M257" s="74">
        <v>1</v>
      </c>
      <c r="N257" s="162">
        <v>42979</v>
      </c>
      <c r="O257" s="162">
        <v>43342</v>
      </c>
      <c r="P257" s="68">
        <f t="shared" si="15"/>
        <v>51.9</v>
      </c>
      <c r="Q257" s="69"/>
      <c r="R257" s="70">
        <f t="shared" si="16"/>
        <v>0</v>
      </c>
      <c r="S257" s="68">
        <f t="shared" si="17"/>
        <v>0</v>
      </c>
      <c r="T257" s="68">
        <f t="shared" si="18"/>
        <v>0</v>
      </c>
      <c r="U257" s="68">
        <f t="shared" si="19"/>
        <v>0</v>
      </c>
      <c r="V257" s="126"/>
      <c r="W257" s="155"/>
    </row>
    <row r="258" spans="1:34" s="156" customFormat="1" ht="195" customHeight="1" x14ac:dyDescent="0.3">
      <c r="A258" s="159"/>
      <c r="B258" s="158" t="s">
        <v>995</v>
      </c>
      <c r="C258" s="158" t="s">
        <v>862</v>
      </c>
      <c r="D258" s="160" t="s">
        <v>863</v>
      </c>
      <c r="E258" s="64" t="s">
        <v>432</v>
      </c>
      <c r="F258" s="161">
        <v>114</v>
      </c>
      <c r="G258" s="161" t="s">
        <v>179</v>
      </c>
      <c r="H258" s="152" t="s">
        <v>996</v>
      </c>
      <c r="I258" s="158" t="s">
        <v>997</v>
      </c>
      <c r="J258" s="72" t="s">
        <v>1001</v>
      </c>
      <c r="K258" s="72" t="s">
        <v>1002</v>
      </c>
      <c r="L258" s="74" t="s">
        <v>1003</v>
      </c>
      <c r="M258" s="74">
        <v>4</v>
      </c>
      <c r="N258" s="162">
        <v>42979</v>
      </c>
      <c r="O258" s="162">
        <v>43342</v>
      </c>
      <c r="P258" s="68">
        <f t="shared" si="15"/>
        <v>51.9</v>
      </c>
      <c r="Q258" s="69"/>
      <c r="R258" s="70">
        <f t="shared" si="16"/>
        <v>0</v>
      </c>
      <c r="S258" s="68">
        <f t="shared" si="17"/>
        <v>0</v>
      </c>
      <c r="T258" s="68">
        <f t="shared" si="18"/>
        <v>0</v>
      </c>
      <c r="U258" s="68">
        <f t="shared" si="19"/>
        <v>0</v>
      </c>
      <c r="V258" s="126"/>
      <c r="W258" s="155"/>
    </row>
    <row r="259" spans="1:34" s="156" customFormat="1" ht="226.5" customHeight="1" x14ac:dyDescent="0.3">
      <c r="A259" s="148"/>
      <c r="B259" s="149" t="s">
        <v>995</v>
      </c>
      <c r="C259" s="149" t="s">
        <v>862</v>
      </c>
      <c r="D259" s="150" t="s">
        <v>863</v>
      </c>
      <c r="E259" s="64" t="s">
        <v>432</v>
      </c>
      <c r="F259" s="151">
        <v>114</v>
      </c>
      <c r="G259" s="151" t="s">
        <v>179</v>
      </c>
      <c r="H259" s="158" t="s">
        <v>996</v>
      </c>
      <c r="I259" s="149" t="s">
        <v>997</v>
      </c>
      <c r="J259" s="72" t="s">
        <v>1004</v>
      </c>
      <c r="K259" s="72" t="s">
        <v>1005</v>
      </c>
      <c r="L259" s="74" t="s">
        <v>1006</v>
      </c>
      <c r="M259" s="163">
        <v>2</v>
      </c>
      <c r="N259" s="153">
        <v>42979</v>
      </c>
      <c r="O259" s="153">
        <v>43342</v>
      </c>
      <c r="P259" s="68">
        <f t="shared" si="15"/>
        <v>51.9</v>
      </c>
      <c r="Q259" s="69"/>
      <c r="R259" s="70">
        <f t="shared" si="16"/>
        <v>0</v>
      </c>
      <c r="S259" s="68">
        <f t="shared" si="17"/>
        <v>0</v>
      </c>
      <c r="T259" s="68">
        <f t="shared" si="18"/>
        <v>0</v>
      </c>
      <c r="U259" s="68">
        <f t="shared" si="19"/>
        <v>0</v>
      </c>
      <c r="V259" s="154"/>
      <c r="W259" s="155"/>
    </row>
    <row r="260" spans="1:34" s="156" customFormat="1" ht="195" customHeight="1" x14ac:dyDescent="0.3">
      <c r="A260" s="159"/>
      <c r="B260" s="158" t="s">
        <v>995</v>
      </c>
      <c r="C260" s="158" t="s">
        <v>862</v>
      </c>
      <c r="D260" s="160" t="s">
        <v>863</v>
      </c>
      <c r="E260" s="64" t="s">
        <v>432</v>
      </c>
      <c r="F260" s="161">
        <v>114</v>
      </c>
      <c r="G260" s="161" t="s">
        <v>179</v>
      </c>
      <c r="H260" s="158" t="s">
        <v>996</v>
      </c>
      <c r="I260" s="158" t="s">
        <v>997</v>
      </c>
      <c r="J260" s="72" t="s">
        <v>1007</v>
      </c>
      <c r="K260" s="72" t="s">
        <v>1008</v>
      </c>
      <c r="L260" s="74" t="s">
        <v>533</v>
      </c>
      <c r="M260" s="163">
        <v>1</v>
      </c>
      <c r="N260" s="162">
        <v>42979</v>
      </c>
      <c r="O260" s="162">
        <v>43342</v>
      </c>
      <c r="P260" s="68">
        <f t="shared" si="15"/>
        <v>51.9</v>
      </c>
      <c r="Q260" s="69"/>
      <c r="R260" s="70">
        <f t="shared" si="16"/>
        <v>0</v>
      </c>
      <c r="S260" s="68">
        <f t="shared" si="17"/>
        <v>0</v>
      </c>
      <c r="T260" s="68">
        <f t="shared" si="18"/>
        <v>0</v>
      </c>
      <c r="U260" s="68">
        <f t="shared" si="19"/>
        <v>0</v>
      </c>
      <c r="V260" s="126"/>
      <c r="W260" s="155"/>
    </row>
    <row r="261" spans="1:34" s="143" customFormat="1" ht="91.2" customHeight="1" x14ac:dyDescent="0.3">
      <c r="A261" s="145"/>
      <c r="B261" s="62" t="s">
        <v>1009</v>
      </c>
      <c r="C261" s="62" t="s">
        <v>862</v>
      </c>
      <c r="D261" s="65" t="s">
        <v>863</v>
      </c>
      <c r="E261" s="64" t="s">
        <v>432</v>
      </c>
      <c r="F261" s="64">
        <v>116</v>
      </c>
      <c r="G261" s="64" t="s">
        <v>1010</v>
      </c>
      <c r="H261" s="62" t="s">
        <v>1011</v>
      </c>
      <c r="I261" s="62" t="s">
        <v>1012</v>
      </c>
      <c r="J261" s="66" t="s">
        <v>1013</v>
      </c>
      <c r="K261" s="66" t="s">
        <v>1014</v>
      </c>
      <c r="L261" s="64" t="s">
        <v>539</v>
      </c>
      <c r="M261" s="64">
        <v>6</v>
      </c>
      <c r="N261" s="67">
        <v>42979</v>
      </c>
      <c r="O261" s="153">
        <v>43342</v>
      </c>
      <c r="P261" s="68">
        <f t="shared" si="15"/>
        <v>51.9</v>
      </c>
      <c r="Q261" s="69"/>
      <c r="R261" s="70">
        <f t="shared" si="16"/>
        <v>0</v>
      </c>
      <c r="S261" s="68">
        <f t="shared" si="17"/>
        <v>0</v>
      </c>
      <c r="T261" s="68">
        <f t="shared" si="18"/>
        <v>0</v>
      </c>
      <c r="U261" s="68">
        <f t="shared" si="19"/>
        <v>0</v>
      </c>
      <c r="V261" s="71"/>
      <c r="W261" s="142"/>
    </row>
    <row r="262" spans="1:34" s="143" customFormat="1" ht="94.5" customHeight="1" x14ac:dyDescent="0.3">
      <c r="A262" s="145"/>
      <c r="B262" s="62" t="s">
        <v>1015</v>
      </c>
      <c r="C262" s="62" t="s">
        <v>862</v>
      </c>
      <c r="D262" s="65" t="s">
        <v>863</v>
      </c>
      <c r="E262" s="64" t="s">
        <v>432</v>
      </c>
      <c r="F262" s="64">
        <v>131</v>
      </c>
      <c r="G262" s="64" t="s">
        <v>398</v>
      </c>
      <c r="H262" s="62" t="s">
        <v>1016</v>
      </c>
      <c r="I262" s="62" t="s">
        <v>1017</v>
      </c>
      <c r="J262" s="66" t="s">
        <v>1018</v>
      </c>
      <c r="K262" s="66" t="s">
        <v>1019</v>
      </c>
      <c r="L262" s="73" t="s">
        <v>1020</v>
      </c>
      <c r="M262" s="64">
        <v>4</v>
      </c>
      <c r="N262" s="67">
        <v>42979</v>
      </c>
      <c r="O262" s="67">
        <v>43342</v>
      </c>
      <c r="P262" s="68">
        <f t="shared" si="15"/>
        <v>51.9</v>
      </c>
      <c r="Q262" s="69"/>
      <c r="R262" s="70">
        <f t="shared" si="16"/>
        <v>0</v>
      </c>
      <c r="S262" s="68">
        <f t="shared" si="17"/>
        <v>0</v>
      </c>
      <c r="T262" s="68">
        <f t="shared" si="18"/>
        <v>0</v>
      </c>
      <c r="U262" s="68">
        <f t="shared" si="19"/>
        <v>0</v>
      </c>
      <c r="V262" s="71"/>
      <c r="W262" s="142"/>
    </row>
    <row r="263" spans="1:34" s="143" customFormat="1" ht="94.5" customHeight="1" x14ac:dyDescent="0.3">
      <c r="A263" s="145"/>
      <c r="B263" s="62" t="s">
        <v>1015</v>
      </c>
      <c r="C263" s="62" t="s">
        <v>862</v>
      </c>
      <c r="D263" s="65" t="s">
        <v>863</v>
      </c>
      <c r="E263" s="64" t="s">
        <v>432</v>
      </c>
      <c r="F263" s="64">
        <v>131</v>
      </c>
      <c r="G263" s="64" t="s">
        <v>398</v>
      </c>
      <c r="H263" s="62" t="s">
        <v>1016</v>
      </c>
      <c r="I263" s="62" t="s">
        <v>1017</v>
      </c>
      <c r="J263" s="66" t="s">
        <v>1018</v>
      </c>
      <c r="K263" s="66" t="s">
        <v>1021</v>
      </c>
      <c r="L263" s="73" t="s">
        <v>1022</v>
      </c>
      <c r="M263" s="64">
        <v>5</v>
      </c>
      <c r="N263" s="67">
        <v>42979</v>
      </c>
      <c r="O263" s="67">
        <v>43342</v>
      </c>
      <c r="P263" s="68">
        <f t="shared" si="15"/>
        <v>51.9</v>
      </c>
      <c r="Q263" s="69"/>
      <c r="R263" s="70">
        <f t="shared" si="16"/>
        <v>0</v>
      </c>
      <c r="S263" s="68">
        <f t="shared" si="17"/>
        <v>0</v>
      </c>
      <c r="T263" s="68">
        <f t="shared" si="18"/>
        <v>0</v>
      </c>
      <c r="U263" s="68">
        <f t="shared" si="19"/>
        <v>0</v>
      </c>
      <c r="V263" s="71"/>
      <c r="W263" s="142"/>
    </row>
    <row r="264" spans="1:34" s="140" customFormat="1" ht="177.75" customHeight="1" x14ac:dyDescent="0.3">
      <c r="A264" s="145"/>
      <c r="B264" s="62" t="s">
        <v>1023</v>
      </c>
      <c r="C264" s="62" t="s">
        <v>862</v>
      </c>
      <c r="D264" s="65" t="s">
        <v>863</v>
      </c>
      <c r="E264" s="64" t="s">
        <v>432</v>
      </c>
      <c r="F264" s="64">
        <v>137</v>
      </c>
      <c r="G264" s="64" t="s">
        <v>581</v>
      </c>
      <c r="H264" s="62" t="s">
        <v>1024</v>
      </c>
      <c r="I264" s="62" t="s">
        <v>1025</v>
      </c>
      <c r="J264" s="72" t="s">
        <v>1026</v>
      </c>
      <c r="K264" s="72" t="s">
        <v>1027</v>
      </c>
      <c r="L264" s="73" t="s">
        <v>1028</v>
      </c>
      <c r="M264" s="64">
        <v>4</v>
      </c>
      <c r="N264" s="67">
        <v>42979</v>
      </c>
      <c r="O264" s="67">
        <v>43342</v>
      </c>
      <c r="P264" s="68">
        <f t="shared" si="15"/>
        <v>51.9</v>
      </c>
      <c r="Q264" s="69"/>
      <c r="R264" s="70">
        <f t="shared" si="16"/>
        <v>0</v>
      </c>
      <c r="S264" s="68">
        <f t="shared" si="17"/>
        <v>0</v>
      </c>
      <c r="T264" s="68">
        <f t="shared" si="18"/>
        <v>0</v>
      </c>
      <c r="U264" s="68">
        <f t="shared" si="19"/>
        <v>0</v>
      </c>
      <c r="V264" s="71"/>
      <c r="W264" s="146"/>
    </row>
    <row r="265" spans="1:34" s="143" customFormat="1" ht="179.25" customHeight="1" x14ac:dyDescent="0.3">
      <c r="A265" s="145"/>
      <c r="B265" s="62" t="s">
        <v>1023</v>
      </c>
      <c r="C265" s="62" t="s">
        <v>862</v>
      </c>
      <c r="D265" s="65" t="s">
        <v>863</v>
      </c>
      <c r="E265" s="64" t="s">
        <v>432</v>
      </c>
      <c r="F265" s="64">
        <v>137</v>
      </c>
      <c r="G265" s="64" t="s">
        <v>581</v>
      </c>
      <c r="H265" s="62" t="s">
        <v>1024</v>
      </c>
      <c r="I265" s="62" t="s">
        <v>1025</v>
      </c>
      <c r="J265" s="66" t="s">
        <v>1029</v>
      </c>
      <c r="K265" s="66" t="s">
        <v>1030</v>
      </c>
      <c r="L265" s="64" t="s">
        <v>1031</v>
      </c>
      <c r="M265" s="64">
        <v>5</v>
      </c>
      <c r="N265" s="67">
        <v>42979</v>
      </c>
      <c r="O265" s="67">
        <v>43342</v>
      </c>
      <c r="P265" s="68">
        <f t="shared" si="15"/>
        <v>51.9</v>
      </c>
      <c r="Q265" s="69"/>
      <c r="R265" s="70">
        <f t="shared" si="16"/>
        <v>0</v>
      </c>
      <c r="S265" s="68">
        <f t="shared" si="17"/>
        <v>0</v>
      </c>
      <c r="T265" s="68">
        <f t="shared" si="18"/>
        <v>0</v>
      </c>
      <c r="U265" s="68">
        <f t="shared" si="19"/>
        <v>0</v>
      </c>
      <c r="V265" s="71"/>
      <c r="W265" s="142"/>
    </row>
    <row r="266" spans="1:34" s="86" customFormat="1" ht="342" customHeight="1" x14ac:dyDescent="0.3">
      <c r="A266" s="102"/>
      <c r="B266" s="63" t="s">
        <v>1032</v>
      </c>
      <c r="C266" s="63" t="s">
        <v>224</v>
      </c>
      <c r="D266" s="64" t="s">
        <v>1033</v>
      </c>
      <c r="E266" s="64" t="s">
        <v>432</v>
      </c>
      <c r="F266" s="64">
        <v>24</v>
      </c>
      <c r="G266" s="64" t="s">
        <v>646</v>
      </c>
      <c r="H266" s="66" t="s">
        <v>1034</v>
      </c>
      <c r="I266" s="66" t="s">
        <v>1035</v>
      </c>
      <c r="J266" s="66" t="s">
        <v>1036</v>
      </c>
      <c r="K266" s="66" t="s">
        <v>1037</v>
      </c>
      <c r="L266" s="64" t="s">
        <v>1038</v>
      </c>
      <c r="M266" s="64">
        <v>1</v>
      </c>
      <c r="N266" s="67">
        <v>43101</v>
      </c>
      <c r="O266" s="67">
        <v>43220</v>
      </c>
      <c r="P266" s="68">
        <f t="shared" si="15"/>
        <v>17</v>
      </c>
      <c r="Q266" s="69"/>
      <c r="R266" s="70">
        <f t="shared" si="16"/>
        <v>0</v>
      </c>
      <c r="S266" s="68">
        <f t="shared" si="17"/>
        <v>0</v>
      </c>
      <c r="T266" s="68">
        <f t="shared" si="18"/>
        <v>0</v>
      </c>
      <c r="U266" s="68">
        <f t="shared" si="19"/>
        <v>0</v>
      </c>
      <c r="V266" s="164"/>
      <c r="W266" s="84"/>
      <c r="X266" s="85"/>
      <c r="Y266" s="85"/>
      <c r="Z266" s="85"/>
      <c r="AA266" s="85"/>
      <c r="AB266" s="85"/>
      <c r="AC266" s="85"/>
      <c r="AD266" s="85"/>
      <c r="AE266" s="85"/>
      <c r="AF266" s="85"/>
      <c r="AG266" s="85"/>
      <c r="AH266" s="85"/>
    </row>
    <row r="267" spans="1:34" s="86" customFormat="1" ht="342" customHeight="1" x14ac:dyDescent="0.3">
      <c r="A267" s="102"/>
      <c r="B267" s="63" t="s">
        <v>1032</v>
      </c>
      <c r="C267" s="63" t="s">
        <v>224</v>
      </c>
      <c r="D267" s="64" t="s">
        <v>1033</v>
      </c>
      <c r="E267" s="64" t="s">
        <v>432</v>
      </c>
      <c r="F267" s="64">
        <v>24</v>
      </c>
      <c r="G267" s="64" t="s">
        <v>646</v>
      </c>
      <c r="H267" s="66" t="s">
        <v>1034</v>
      </c>
      <c r="I267" s="66" t="s">
        <v>1035</v>
      </c>
      <c r="J267" s="66" t="s">
        <v>1036</v>
      </c>
      <c r="K267" s="66" t="s">
        <v>1039</v>
      </c>
      <c r="L267" s="64" t="s">
        <v>1040</v>
      </c>
      <c r="M267" s="64">
        <v>10</v>
      </c>
      <c r="N267" s="67">
        <v>42979</v>
      </c>
      <c r="O267" s="67">
        <v>43343</v>
      </c>
      <c r="P267" s="68">
        <f t="shared" si="15"/>
        <v>52</v>
      </c>
      <c r="Q267" s="69"/>
      <c r="R267" s="70">
        <f t="shared" si="16"/>
        <v>0</v>
      </c>
      <c r="S267" s="68">
        <f t="shared" si="17"/>
        <v>0</v>
      </c>
      <c r="T267" s="68">
        <f t="shared" si="18"/>
        <v>0</v>
      </c>
      <c r="U267" s="68">
        <f t="shared" si="19"/>
        <v>0</v>
      </c>
      <c r="V267" s="164"/>
      <c r="W267" s="84"/>
      <c r="X267" s="85"/>
      <c r="Y267" s="85"/>
      <c r="Z267" s="85"/>
      <c r="AA267" s="85"/>
      <c r="AB267" s="85"/>
      <c r="AC267" s="85"/>
      <c r="AD267" s="85"/>
      <c r="AE267" s="85"/>
      <c r="AF267" s="85"/>
      <c r="AG267" s="85"/>
      <c r="AH267" s="85"/>
    </row>
    <row r="268" spans="1:34" s="86" customFormat="1" ht="342" customHeight="1" x14ac:dyDescent="0.3">
      <c r="A268" s="102"/>
      <c r="B268" s="63" t="s">
        <v>1032</v>
      </c>
      <c r="C268" s="63" t="s">
        <v>224</v>
      </c>
      <c r="D268" s="64" t="s">
        <v>1033</v>
      </c>
      <c r="E268" s="64" t="s">
        <v>432</v>
      </c>
      <c r="F268" s="64">
        <v>24</v>
      </c>
      <c r="G268" s="64" t="s">
        <v>646</v>
      </c>
      <c r="H268" s="66" t="s">
        <v>1034</v>
      </c>
      <c r="I268" s="66" t="s">
        <v>1035</v>
      </c>
      <c r="J268" s="66" t="s">
        <v>1036</v>
      </c>
      <c r="K268" s="66" t="s">
        <v>1041</v>
      </c>
      <c r="L268" s="64" t="s">
        <v>1042</v>
      </c>
      <c r="M268" s="64">
        <v>5</v>
      </c>
      <c r="N268" s="67">
        <v>42979</v>
      </c>
      <c r="O268" s="67">
        <v>43343</v>
      </c>
      <c r="P268" s="68">
        <f t="shared" ref="P268:P331" si="20">ROUND(((O268-N268)/7),1)</f>
        <v>52</v>
      </c>
      <c r="Q268" s="69"/>
      <c r="R268" s="70">
        <f t="shared" ref="R268:R331" si="21">IF(Q268=0,0,+Q268/M268)</f>
        <v>0</v>
      </c>
      <c r="S268" s="68">
        <f t="shared" ref="S268:S331" si="22">ROUND((P268*R268),1)</f>
        <v>0</v>
      </c>
      <c r="T268" s="68">
        <f t="shared" ref="T268:T331" si="23">IF(O268&lt;=$D$7,S268,0)</f>
        <v>0</v>
      </c>
      <c r="U268" s="68">
        <f t="shared" ref="U268:U331" si="24">IF($D$7&gt;=O268,P268,0)</f>
        <v>0</v>
      </c>
      <c r="V268" s="164"/>
      <c r="W268" s="84"/>
      <c r="X268" s="85"/>
      <c r="Y268" s="85"/>
      <c r="Z268" s="85"/>
      <c r="AA268" s="85"/>
      <c r="AB268" s="85"/>
      <c r="AC268" s="85"/>
      <c r="AD268" s="85"/>
      <c r="AE268" s="85"/>
      <c r="AF268" s="85"/>
      <c r="AG268" s="85"/>
      <c r="AH268" s="85"/>
    </row>
    <row r="269" spans="1:34" s="86" customFormat="1" ht="387.6" customHeight="1" x14ac:dyDescent="0.3">
      <c r="A269" s="102"/>
      <c r="B269" s="63" t="s">
        <v>1043</v>
      </c>
      <c r="C269" s="63" t="s">
        <v>224</v>
      </c>
      <c r="D269" s="64" t="s">
        <v>1033</v>
      </c>
      <c r="E269" s="64" t="s">
        <v>432</v>
      </c>
      <c r="F269" s="65">
        <v>51</v>
      </c>
      <c r="G269" s="65" t="s">
        <v>619</v>
      </c>
      <c r="H269" s="63" t="s">
        <v>1044</v>
      </c>
      <c r="I269" s="63" t="s">
        <v>1045</v>
      </c>
      <c r="J269" s="63" t="s">
        <v>1046</v>
      </c>
      <c r="K269" s="66" t="s">
        <v>1047</v>
      </c>
      <c r="L269" s="64" t="s">
        <v>345</v>
      </c>
      <c r="M269" s="64">
        <v>1</v>
      </c>
      <c r="N269" s="67">
        <v>42979</v>
      </c>
      <c r="O269" s="67">
        <v>43008</v>
      </c>
      <c r="P269" s="68">
        <f t="shared" si="20"/>
        <v>4.0999999999999996</v>
      </c>
      <c r="Q269" s="69"/>
      <c r="R269" s="70">
        <f t="shared" si="21"/>
        <v>0</v>
      </c>
      <c r="S269" s="68">
        <f t="shared" si="22"/>
        <v>0</v>
      </c>
      <c r="T269" s="68">
        <f t="shared" si="23"/>
        <v>0</v>
      </c>
      <c r="U269" s="68">
        <f t="shared" si="24"/>
        <v>0</v>
      </c>
      <c r="V269" s="71"/>
      <c r="W269" s="84"/>
      <c r="X269" s="85"/>
      <c r="Y269" s="85"/>
      <c r="Z269" s="85"/>
      <c r="AA269" s="85"/>
      <c r="AB269" s="85"/>
      <c r="AC269" s="85"/>
      <c r="AD269" s="85"/>
      <c r="AE269" s="85"/>
      <c r="AF269" s="85"/>
      <c r="AG269" s="85"/>
      <c r="AH269" s="85"/>
    </row>
    <row r="270" spans="1:34" s="86" customFormat="1" ht="387.6" customHeight="1" x14ac:dyDescent="0.3">
      <c r="A270" s="102"/>
      <c r="B270" s="63" t="s">
        <v>1043</v>
      </c>
      <c r="C270" s="63" t="s">
        <v>224</v>
      </c>
      <c r="D270" s="64" t="s">
        <v>1033</v>
      </c>
      <c r="E270" s="64" t="s">
        <v>432</v>
      </c>
      <c r="F270" s="65">
        <v>51</v>
      </c>
      <c r="G270" s="65" t="s">
        <v>619</v>
      </c>
      <c r="H270" s="63" t="s">
        <v>1044</v>
      </c>
      <c r="I270" s="63" t="s">
        <v>1045</v>
      </c>
      <c r="J270" s="63" t="s">
        <v>1046</v>
      </c>
      <c r="K270" s="66" t="s">
        <v>1048</v>
      </c>
      <c r="L270" s="64" t="s">
        <v>1049</v>
      </c>
      <c r="M270" s="64">
        <v>1</v>
      </c>
      <c r="N270" s="67">
        <v>42979</v>
      </c>
      <c r="O270" s="67">
        <v>43008</v>
      </c>
      <c r="P270" s="68">
        <f t="shared" si="20"/>
        <v>4.0999999999999996</v>
      </c>
      <c r="Q270" s="69"/>
      <c r="R270" s="70">
        <f t="shared" si="21"/>
        <v>0</v>
      </c>
      <c r="S270" s="68">
        <f t="shared" si="22"/>
        <v>0</v>
      </c>
      <c r="T270" s="68">
        <f t="shared" si="23"/>
        <v>0</v>
      </c>
      <c r="U270" s="68">
        <f t="shared" si="24"/>
        <v>0</v>
      </c>
      <c r="V270" s="71"/>
      <c r="W270" s="84"/>
      <c r="X270" s="85"/>
      <c r="Y270" s="85"/>
      <c r="Z270" s="85"/>
      <c r="AA270" s="85"/>
      <c r="AB270" s="85"/>
      <c r="AC270" s="85"/>
      <c r="AD270" s="85"/>
      <c r="AE270" s="85"/>
      <c r="AF270" s="85"/>
      <c r="AG270" s="85"/>
      <c r="AH270" s="85"/>
    </row>
    <row r="271" spans="1:34" s="86" customFormat="1" ht="387.6" customHeight="1" x14ac:dyDescent="0.3">
      <c r="A271" s="102"/>
      <c r="B271" s="63" t="s">
        <v>1050</v>
      </c>
      <c r="C271" s="63" t="s">
        <v>599</v>
      </c>
      <c r="D271" s="64" t="s">
        <v>1033</v>
      </c>
      <c r="E271" s="64" t="s">
        <v>432</v>
      </c>
      <c r="F271" s="65">
        <v>52</v>
      </c>
      <c r="G271" s="65" t="s">
        <v>791</v>
      </c>
      <c r="H271" s="63" t="s">
        <v>1044</v>
      </c>
      <c r="I271" s="63" t="s">
        <v>1045</v>
      </c>
      <c r="J271" s="63" t="s">
        <v>1046</v>
      </c>
      <c r="K271" s="66" t="s">
        <v>1051</v>
      </c>
      <c r="L271" s="64" t="s">
        <v>1052</v>
      </c>
      <c r="M271" s="64">
        <v>3</v>
      </c>
      <c r="N271" s="67">
        <v>42979</v>
      </c>
      <c r="O271" s="67">
        <v>43343</v>
      </c>
      <c r="P271" s="68">
        <f t="shared" si="20"/>
        <v>52</v>
      </c>
      <c r="Q271" s="69"/>
      <c r="R271" s="70">
        <f t="shared" si="21"/>
        <v>0</v>
      </c>
      <c r="S271" s="68">
        <f t="shared" si="22"/>
        <v>0</v>
      </c>
      <c r="T271" s="68">
        <f t="shared" si="23"/>
        <v>0</v>
      </c>
      <c r="U271" s="68">
        <f t="shared" si="24"/>
        <v>0</v>
      </c>
      <c r="V271" s="71"/>
      <c r="W271" s="84"/>
      <c r="X271" s="85"/>
      <c r="Y271" s="85"/>
      <c r="Z271" s="85"/>
      <c r="AA271" s="85"/>
      <c r="AB271" s="85"/>
      <c r="AC271" s="85"/>
      <c r="AD271" s="85"/>
      <c r="AE271" s="85"/>
      <c r="AF271" s="85"/>
      <c r="AG271" s="85"/>
      <c r="AH271" s="85"/>
    </row>
    <row r="272" spans="1:34" s="86" customFormat="1" ht="91.2" customHeight="1" x14ac:dyDescent="0.3">
      <c r="A272" s="102"/>
      <c r="B272" s="63" t="s">
        <v>1050</v>
      </c>
      <c r="C272" s="63" t="s">
        <v>224</v>
      </c>
      <c r="D272" s="64" t="s">
        <v>1033</v>
      </c>
      <c r="E272" s="64" t="s">
        <v>432</v>
      </c>
      <c r="F272" s="65">
        <v>52</v>
      </c>
      <c r="G272" s="65" t="s">
        <v>791</v>
      </c>
      <c r="H272" s="63" t="s">
        <v>1053</v>
      </c>
      <c r="I272" s="63" t="s">
        <v>1054</v>
      </c>
      <c r="J272" s="66" t="s">
        <v>1055</v>
      </c>
      <c r="K272" s="66" t="s">
        <v>1056</v>
      </c>
      <c r="L272" s="64" t="s">
        <v>1057</v>
      </c>
      <c r="M272" s="64">
        <v>4</v>
      </c>
      <c r="N272" s="67">
        <v>42979</v>
      </c>
      <c r="O272" s="67">
        <v>43343</v>
      </c>
      <c r="P272" s="68">
        <f t="shared" si="20"/>
        <v>52</v>
      </c>
      <c r="Q272" s="69"/>
      <c r="R272" s="70">
        <f t="shared" si="21"/>
        <v>0</v>
      </c>
      <c r="S272" s="68">
        <f t="shared" si="22"/>
        <v>0</v>
      </c>
      <c r="T272" s="68">
        <f t="shared" si="23"/>
        <v>0</v>
      </c>
      <c r="U272" s="68">
        <f t="shared" si="24"/>
        <v>0</v>
      </c>
      <c r="V272" s="71"/>
      <c r="W272" s="84"/>
      <c r="X272" s="85"/>
      <c r="Y272" s="85"/>
      <c r="Z272" s="85"/>
      <c r="AA272" s="85"/>
      <c r="AB272" s="85"/>
      <c r="AC272" s="85"/>
      <c r="AD272" s="85"/>
      <c r="AE272" s="85"/>
      <c r="AF272" s="85"/>
      <c r="AG272" s="85"/>
      <c r="AH272" s="85"/>
    </row>
    <row r="273" spans="1:35" s="86" customFormat="1" ht="91.2" customHeight="1" x14ac:dyDescent="0.3">
      <c r="A273" s="102"/>
      <c r="B273" s="63" t="s">
        <v>1050</v>
      </c>
      <c r="C273" s="63" t="s">
        <v>224</v>
      </c>
      <c r="D273" s="64" t="s">
        <v>1033</v>
      </c>
      <c r="E273" s="64" t="s">
        <v>432</v>
      </c>
      <c r="F273" s="65">
        <v>52</v>
      </c>
      <c r="G273" s="65" t="s">
        <v>791</v>
      </c>
      <c r="H273" s="63" t="s">
        <v>1053</v>
      </c>
      <c r="I273" s="63" t="s">
        <v>1054</v>
      </c>
      <c r="J273" s="66" t="s">
        <v>1055</v>
      </c>
      <c r="K273" s="66" t="s">
        <v>1058</v>
      </c>
      <c r="L273" s="64" t="s">
        <v>1059</v>
      </c>
      <c r="M273" s="64">
        <v>2</v>
      </c>
      <c r="N273" s="67">
        <v>42979</v>
      </c>
      <c r="O273" s="67">
        <v>43343</v>
      </c>
      <c r="P273" s="68">
        <f t="shared" si="20"/>
        <v>52</v>
      </c>
      <c r="Q273" s="69"/>
      <c r="R273" s="70">
        <f t="shared" si="21"/>
        <v>0</v>
      </c>
      <c r="S273" s="68">
        <f t="shared" si="22"/>
        <v>0</v>
      </c>
      <c r="T273" s="68">
        <f t="shared" si="23"/>
        <v>0</v>
      </c>
      <c r="U273" s="68">
        <f t="shared" si="24"/>
        <v>0</v>
      </c>
      <c r="V273" s="71"/>
      <c r="W273" s="84"/>
      <c r="X273" s="85"/>
      <c r="Y273" s="85"/>
      <c r="Z273" s="85"/>
      <c r="AA273" s="85"/>
      <c r="AB273" s="85"/>
      <c r="AC273" s="85"/>
      <c r="AD273" s="85"/>
      <c r="AE273" s="85"/>
      <c r="AF273" s="85"/>
      <c r="AG273" s="85"/>
      <c r="AH273" s="85"/>
    </row>
    <row r="274" spans="1:35" s="86" customFormat="1" ht="136.94999999999999" customHeight="1" x14ac:dyDescent="0.3">
      <c r="A274" s="102"/>
      <c r="B274" s="63" t="s">
        <v>1050</v>
      </c>
      <c r="C274" s="63" t="s">
        <v>224</v>
      </c>
      <c r="D274" s="64" t="s">
        <v>1033</v>
      </c>
      <c r="E274" s="64" t="s">
        <v>432</v>
      </c>
      <c r="F274" s="65">
        <v>52</v>
      </c>
      <c r="G274" s="65" t="s">
        <v>791</v>
      </c>
      <c r="H274" s="63" t="s">
        <v>1053</v>
      </c>
      <c r="I274" s="63" t="s">
        <v>1054</v>
      </c>
      <c r="J274" s="66" t="s">
        <v>1055</v>
      </c>
      <c r="K274" s="66" t="s">
        <v>1060</v>
      </c>
      <c r="L274" s="64" t="s">
        <v>1061</v>
      </c>
      <c r="M274" s="165">
        <v>3</v>
      </c>
      <c r="N274" s="67">
        <v>42979</v>
      </c>
      <c r="O274" s="67">
        <v>43343</v>
      </c>
      <c r="P274" s="68">
        <f t="shared" si="20"/>
        <v>52</v>
      </c>
      <c r="Q274" s="69"/>
      <c r="R274" s="70">
        <f t="shared" si="21"/>
        <v>0</v>
      </c>
      <c r="S274" s="68">
        <f t="shared" si="22"/>
        <v>0</v>
      </c>
      <c r="T274" s="68">
        <f t="shared" si="23"/>
        <v>0</v>
      </c>
      <c r="U274" s="68">
        <f t="shared" si="24"/>
        <v>0</v>
      </c>
      <c r="V274" s="71"/>
      <c r="W274" s="84"/>
      <c r="X274" s="85"/>
      <c r="Y274" s="85"/>
      <c r="Z274" s="85"/>
      <c r="AA274" s="85"/>
      <c r="AB274" s="85"/>
      <c r="AC274" s="85"/>
      <c r="AD274" s="85"/>
      <c r="AE274" s="85"/>
      <c r="AF274" s="85"/>
      <c r="AG274" s="85"/>
      <c r="AH274" s="85"/>
    </row>
    <row r="275" spans="1:35" s="86" customFormat="1" ht="296.39999999999998" customHeight="1" x14ac:dyDescent="0.3">
      <c r="A275" s="102"/>
      <c r="B275" s="63" t="s">
        <v>1062</v>
      </c>
      <c r="C275" s="63" t="s">
        <v>224</v>
      </c>
      <c r="D275" s="64" t="s">
        <v>1033</v>
      </c>
      <c r="E275" s="64" t="s">
        <v>432</v>
      </c>
      <c r="F275" s="65">
        <v>54</v>
      </c>
      <c r="G275" s="65" t="s">
        <v>1063</v>
      </c>
      <c r="H275" s="63" t="s">
        <v>1064</v>
      </c>
      <c r="I275" s="63" t="s">
        <v>1065</v>
      </c>
      <c r="J275" s="66" t="s">
        <v>1066</v>
      </c>
      <c r="K275" s="66" t="s">
        <v>1067</v>
      </c>
      <c r="L275" s="64" t="s">
        <v>1068</v>
      </c>
      <c r="M275" s="64">
        <v>1</v>
      </c>
      <c r="N275" s="67">
        <v>42979</v>
      </c>
      <c r="O275" s="67">
        <v>43008</v>
      </c>
      <c r="P275" s="68">
        <f t="shared" si="20"/>
        <v>4.0999999999999996</v>
      </c>
      <c r="Q275" s="69"/>
      <c r="R275" s="70">
        <f t="shared" si="21"/>
        <v>0</v>
      </c>
      <c r="S275" s="68">
        <f t="shared" si="22"/>
        <v>0</v>
      </c>
      <c r="T275" s="68">
        <f t="shared" si="23"/>
        <v>0</v>
      </c>
      <c r="U275" s="68">
        <f t="shared" si="24"/>
        <v>0</v>
      </c>
      <c r="V275" s="71"/>
      <c r="W275" s="84"/>
      <c r="X275" s="85"/>
      <c r="Y275" s="85"/>
      <c r="Z275" s="85"/>
      <c r="AA275" s="85"/>
      <c r="AB275" s="85"/>
      <c r="AC275" s="85"/>
      <c r="AD275" s="85"/>
      <c r="AE275" s="85"/>
      <c r="AF275" s="85"/>
      <c r="AG275" s="85"/>
      <c r="AH275" s="85"/>
    </row>
    <row r="276" spans="1:35" s="86" customFormat="1" ht="296.39999999999998" customHeight="1" x14ac:dyDescent="0.3">
      <c r="A276" s="102"/>
      <c r="B276" s="63" t="s">
        <v>1062</v>
      </c>
      <c r="C276" s="63" t="s">
        <v>224</v>
      </c>
      <c r="D276" s="64" t="s">
        <v>1033</v>
      </c>
      <c r="E276" s="64" t="s">
        <v>432</v>
      </c>
      <c r="F276" s="65">
        <v>54</v>
      </c>
      <c r="G276" s="65" t="s">
        <v>1063</v>
      </c>
      <c r="H276" s="63" t="s">
        <v>1064</v>
      </c>
      <c r="I276" s="63" t="s">
        <v>1065</v>
      </c>
      <c r="J276" s="66" t="s">
        <v>1066</v>
      </c>
      <c r="K276" s="66" t="s">
        <v>1069</v>
      </c>
      <c r="L276" s="64" t="s">
        <v>1070</v>
      </c>
      <c r="M276" s="64">
        <v>1</v>
      </c>
      <c r="N276" s="67">
        <v>42979</v>
      </c>
      <c r="O276" s="67">
        <v>43100</v>
      </c>
      <c r="P276" s="68">
        <f t="shared" si="20"/>
        <v>17.3</v>
      </c>
      <c r="Q276" s="69"/>
      <c r="R276" s="70">
        <f t="shared" si="21"/>
        <v>0</v>
      </c>
      <c r="S276" s="68">
        <f t="shared" si="22"/>
        <v>0</v>
      </c>
      <c r="T276" s="68">
        <f t="shared" si="23"/>
        <v>0</v>
      </c>
      <c r="U276" s="68">
        <f t="shared" si="24"/>
        <v>0</v>
      </c>
      <c r="V276" s="71"/>
      <c r="W276" s="84"/>
      <c r="X276" s="85"/>
      <c r="Y276" s="85"/>
      <c r="Z276" s="85"/>
      <c r="AA276" s="85"/>
      <c r="AB276" s="85"/>
      <c r="AC276" s="85"/>
      <c r="AD276" s="85"/>
      <c r="AE276" s="85"/>
      <c r="AF276" s="85"/>
      <c r="AG276" s="85"/>
      <c r="AH276" s="85"/>
    </row>
    <row r="277" spans="1:35" s="86" customFormat="1" ht="296.39999999999998" customHeight="1" x14ac:dyDescent="0.3">
      <c r="A277" s="102"/>
      <c r="B277" s="63" t="s">
        <v>1062</v>
      </c>
      <c r="C277" s="63" t="s">
        <v>224</v>
      </c>
      <c r="D277" s="64" t="s">
        <v>1033</v>
      </c>
      <c r="E277" s="64" t="s">
        <v>432</v>
      </c>
      <c r="F277" s="65">
        <v>54</v>
      </c>
      <c r="G277" s="65" t="s">
        <v>1063</v>
      </c>
      <c r="H277" s="63" t="s">
        <v>1064</v>
      </c>
      <c r="I277" s="63" t="s">
        <v>1065</v>
      </c>
      <c r="J277" s="66" t="s">
        <v>1066</v>
      </c>
      <c r="K277" s="66" t="s">
        <v>1071</v>
      </c>
      <c r="L277" s="64" t="s">
        <v>1072</v>
      </c>
      <c r="M277" s="64">
        <v>36</v>
      </c>
      <c r="N277" s="67">
        <v>42979</v>
      </c>
      <c r="O277" s="67">
        <v>43343</v>
      </c>
      <c r="P277" s="68">
        <f t="shared" si="20"/>
        <v>52</v>
      </c>
      <c r="Q277" s="69"/>
      <c r="R277" s="70">
        <f t="shared" si="21"/>
        <v>0</v>
      </c>
      <c r="S277" s="68">
        <f t="shared" si="22"/>
        <v>0</v>
      </c>
      <c r="T277" s="68">
        <f t="shared" si="23"/>
        <v>0</v>
      </c>
      <c r="U277" s="68">
        <f t="shared" si="24"/>
        <v>0</v>
      </c>
      <c r="V277" s="71"/>
      <c r="W277" s="84"/>
      <c r="X277" s="85"/>
      <c r="Y277" s="85"/>
      <c r="Z277" s="85"/>
      <c r="AA277" s="85"/>
      <c r="AB277" s="85"/>
      <c r="AC277" s="85"/>
      <c r="AD277" s="85"/>
      <c r="AE277" s="85"/>
      <c r="AF277" s="85"/>
      <c r="AG277" s="85"/>
      <c r="AH277" s="85"/>
    </row>
    <row r="278" spans="1:35" s="86" customFormat="1" ht="136.94999999999999" customHeight="1" x14ac:dyDescent="0.3">
      <c r="A278" s="102"/>
      <c r="B278" s="63" t="s">
        <v>1073</v>
      </c>
      <c r="C278" s="63" t="s">
        <v>224</v>
      </c>
      <c r="D278" s="64" t="s">
        <v>1033</v>
      </c>
      <c r="E278" s="64" t="s">
        <v>432</v>
      </c>
      <c r="F278" s="65">
        <v>55</v>
      </c>
      <c r="G278" s="65" t="s">
        <v>1074</v>
      </c>
      <c r="H278" s="63" t="s">
        <v>1075</v>
      </c>
      <c r="I278" s="63" t="s">
        <v>1076</v>
      </c>
      <c r="J278" s="66" t="s">
        <v>1077</v>
      </c>
      <c r="K278" s="66" t="s">
        <v>1078</v>
      </c>
      <c r="L278" s="64" t="s">
        <v>1079</v>
      </c>
      <c r="M278" s="64">
        <v>2</v>
      </c>
      <c r="N278" s="67">
        <v>42979</v>
      </c>
      <c r="O278" s="67">
        <v>43159</v>
      </c>
      <c r="P278" s="68">
        <f t="shared" si="20"/>
        <v>25.7</v>
      </c>
      <c r="Q278" s="69"/>
      <c r="R278" s="70">
        <f t="shared" si="21"/>
        <v>0</v>
      </c>
      <c r="S278" s="68">
        <f t="shared" si="22"/>
        <v>0</v>
      </c>
      <c r="T278" s="68">
        <f t="shared" si="23"/>
        <v>0</v>
      </c>
      <c r="U278" s="68">
        <f t="shared" si="24"/>
        <v>0</v>
      </c>
      <c r="V278" s="71"/>
      <c r="W278" s="84"/>
      <c r="X278" s="85"/>
      <c r="Y278" s="85"/>
      <c r="Z278" s="85"/>
      <c r="AA278" s="85"/>
      <c r="AB278" s="85"/>
      <c r="AC278" s="85"/>
      <c r="AD278" s="85"/>
      <c r="AE278" s="85"/>
      <c r="AF278" s="85"/>
      <c r="AG278" s="85"/>
      <c r="AH278" s="85"/>
    </row>
    <row r="279" spans="1:35" s="86" customFormat="1" ht="136.94999999999999" customHeight="1" x14ac:dyDescent="0.3">
      <c r="A279" s="102"/>
      <c r="B279" s="63" t="s">
        <v>1073</v>
      </c>
      <c r="C279" s="63" t="s">
        <v>224</v>
      </c>
      <c r="D279" s="64" t="s">
        <v>1033</v>
      </c>
      <c r="E279" s="64" t="s">
        <v>432</v>
      </c>
      <c r="F279" s="65">
        <v>55</v>
      </c>
      <c r="G279" s="65" t="s">
        <v>1074</v>
      </c>
      <c r="H279" s="63" t="s">
        <v>1075</v>
      </c>
      <c r="I279" s="63" t="s">
        <v>1076</v>
      </c>
      <c r="J279" s="66" t="s">
        <v>1077</v>
      </c>
      <c r="K279" s="66" t="s">
        <v>1080</v>
      </c>
      <c r="L279" s="64" t="s">
        <v>1081</v>
      </c>
      <c r="M279" s="64">
        <v>1</v>
      </c>
      <c r="N279" s="67">
        <v>42979</v>
      </c>
      <c r="O279" s="67">
        <v>43069</v>
      </c>
      <c r="P279" s="68">
        <f t="shared" si="20"/>
        <v>12.9</v>
      </c>
      <c r="Q279" s="69"/>
      <c r="R279" s="70">
        <f t="shared" si="21"/>
        <v>0</v>
      </c>
      <c r="S279" s="68">
        <f t="shared" si="22"/>
        <v>0</v>
      </c>
      <c r="T279" s="68">
        <f t="shared" si="23"/>
        <v>0</v>
      </c>
      <c r="U279" s="68">
        <f t="shared" si="24"/>
        <v>0</v>
      </c>
      <c r="V279" s="71"/>
      <c r="W279" s="84"/>
      <c r="X279" s="85"/>
      <c r="Y279" s="85"/>
      <c r="Z279" s="85"/>
      <c r="AA279" s="85"/>
      <c r="AB279" s="85"/>
      <c r="AC279" s="85"/>
      <c r="AD279" s="85"/>
      <c r="AE279" s="85"/>
      <c r="AF279" s="85"/>
      <c r="AG279" s="85"/>
      <c r="AH279" s="85"/>
    </row>
    <row r="280" spans="1:35" s="86" customFormat="1" ht="136.94999999999999" customHeight="1" x14ac:dyDescent="0.3">
      <c r="A280" s="102"/>
      <c r="B280" s="63" t="s">
        <v>1073</v>
      </c>
      <c r="C280" s="63" t="s">
        <v>224</v>
      </c>
      <c r="D280" s="64" t="s">
        <v>1033</v>
      </c>
      <c r="E280" s="64" t="s">
        <v>432</v>
      </c>
      <c r="F280" s="65">
        <v>55</v>
      </c>
      <c r="G280" s="65" t="s">
        <v>1074</v>
      </c>
      <c r="H280" s="63" t="s">
        <v>1075</v>
      </c>
      <c r="I280" s="63" t="s">
        <v>1076</v>
      </c>
      <c r="J280" s="66" t="s">
        <v>1077</v>
      </c>
      <c r="K280" s="66" t="s">
        <v>1082</v>
      </c>
      <c r="L280" s="64" t="s">
        <v>533</v>
      </c>
      <c r="M280" s="64">
        <v>12</v>
      </c>
      <c r="N280" s="67">
        <v>42979</v>
      </c>
      <c r="O280" s="67">
        <v>43343</v>
      </c>
      <c r="P280" s="68">
        <f t="shared" si="20"/>
        <v>52</v>
      </c>
      <c r="Q280" s="69"/>
      <c r="R280" s="70">
        <f t="shared" si="21"/>
        <v>0</v>
      </c>
      <c r="S280" s="68">
        <f t="shared" si="22"/>
        <v>0</v>
      </c>
      <c r="T280" s="68">
        <f t="shared" si="23"/>
        <v>0</v>
      </c>
      <c r="U280" s="68">
        <f t="shared" si="24"/>
        <v>0</v>
      </c>
      <c r="V280" s="71"/>
      <c r="W280" s="84"/>
      <c r="X280" s="85"/>
      <c r="Y280" s="85"/>
      <c r="Z280" s="85"/>
      <c r="AA280" s="85"/>
      <c r="AB280" s="85"/>
      <c r="AC280" s="85"/>
      <c r="AD280" s="85"/>
      <c r="AE280" s="85"/>
      <c r="AF280" s="85"/>
      <c r="AG280" s="85"/>
      <c r="AH280" s="85"/>
    </row>
    <row r="281" spans="1:35" s="86" customFormat="1" ht="102.6" customHeight="1" x14ac:dyDescent="0.3">
      <c r="A281" s="102"/>
      <c r="B281" s="63" t="s">
        <v>1083</v>
      </c>
      <c r="C281" s="63" t="s">
        <v>224</v>
      </c>
      <c r="D281" s="64" t="s">
        <v>1033</v>
      </c>
      <c r="E281" s="64" t="s">
        <v>432</v>
      </c>
      <c r="F281" s="65">
        <v>56</v>
      </c>
      <c r="G281" s="65" t="s">
        <v>226</v>
      </c>
      <c r="H281" s="63" t="s">
        <v>1084</v>
      </c>
      <c r="I281" s="66" t="s">
        <v>1085</v>
      </c>
      <c r="J281" s="66" t="s">
        <v>1086</v>
      </c>
      <c r="K281" s="66" t="s">
        <v>1087</v>
      </c>
      <c r="L281" s="64" t="s">
        <v>1088</v>
      </c>
      <c r="M281" s="64">
        <v>7</v>
      </c>
      <c r="N281" s="67">
        <v>42979</v>
      </c>
      <c r="O281" s="67">
        <v>43008</v>
      </c>
      <c r="P281" s="68">
        <f t="shared" si="20"/>
        <v>4.0999999999999996</v>
      </c>
      <c r="Q281" s="69"/>
      <c r="R281" s="70">
        <f t="shared" si="21"/>
        <v>0</v>
      </c>
      <c r="S281" s="68">
        <f t="shared" si="22"/>
        <v>0</v>
      </c>
      <c r="T281" s="68">
        <f t="shared" si="23"/>
        <v>0</v>
      </c>
      <c r="U281" s="68">
        <f t="shared" si="24"/>
        <v>0</v>
      </c>
      <c r="V281" s="71"/>
      <c r="W281" s="84"/>
      <c r="X281" s="85"/>
      <c r="Y281" s="85"/>
      <c r="Z281" s="85"/>
      <c r="AA281" s="85"/>
      <c r="AB281" s="85"/>
      <c r="AC281" s="85"/>
      <c r="AD281" s="85"/>
      <c r="AE281" s="85"/>
      <c r="AF281" s="85"/>
      <c r="AG281" s="85"/>
      <c r="AH281" s="85"/>
    </row>
    <row r="282" spans="1:35" s="86" customFormat="1" ht="102.6" customHeight="1" x14ac:dyDescent="0.3">
      <c r="A282" s="102"/>
      <c r="B282" s="63" t="s">
        <v>1083</v>
      </c>
      <c r="C282" s="63" t="s">
        <v>224</v>
      </c>
      <c r="D282" s="64" t="s">
        <v>1033</v>
      </c>
      <c r="E282" s="64" t="s">
        <v>432</v>
      </c>
      <c r="F282" s="65">
        <v>56</v>
      </c>
      <c r="G282" s="65" t="s">
        <v>226</v>
      </c>
      <c r="H282" s="63" t="s">
        <v>1084</v>
      </c>
      <c r="I282" s="66" t="s">
        <v>1085</v>
      </c>
      <c r="J282" s="66" t="s">
        <v>1086</v>
      </c>
      <c r="K282" s="66" t="s">
        <v>1089</v>
      </c>
      <c r="L282" s="64" t="s">
        <v>1090</v>
      </c>
      <c r="M282" s="64">
        <v>3</v>
      </c>
      <c r="N282" s="67">
        <v>42979</v>
      </c>
      <c r="O282" s="67">
        <v>43343</v>
      </c>
      <c r="P282" s="68">
        <f t="shared" si="20"/>
        <v>52</v>
      </c>
      <c r="Q282" s="69"/>
      <c r="R282" s="70">
        <f t="shared" si="21"/>
        <v>0</v>
      </c>
      <c r="S282" s="68">
        <f t="shared" si="22"/>
        <v>0</v>
      </c>
      <c r="T282" s="68">
        <f t="shared" si="23"/>
        <v>0</v>
      </c>
      <c r="U282" s="68">
        <f t="shared" si="24"/>
        <v>0</v>
      </c>
      <c r="V282" s="71"/>
      <c r="W282" s="84"/>
      <c r="X282" s="85"/>
      <c r="Y282" s="85"/>
      <c r="Z282" s="85"/>
      <c r="AA282" s="85"/>
      <c r="AB282" s="85"/>
      <c r="AC282" s="85"/>
      <c r="AD282" s="85"/>
      <c r="AE282" s="85"/>
      <c r="AF282" s="85"/>
      <c r="AG282" s="85"/>
      <c r="AH282" s="85"/>
    </row>
    <row r="283" spans="1:35" s="86" customFormat="1" ht="102.6" customHeight="1" x14ac:dyDescent="0.3">
      <c r="A283" s="102"/>
      <c r="B283" s="63" t="s">
        <v>1083</v>
      </c>
      <c r="C283" s="63" t="s">
        <v>224</v>
      </c>
      <c r="D283" s="64" t="s">
        <v>1033</v>
      </c>
      <c r="E283" s="64" t="s">
        <v>432</v>
      </c>
      <c r="F283" s="65">
        <v>56</v>
      </c>
      <c r="G283" s="65" t="s">
        <v>226</v>
      </c>
      <c r="H283" s="63" t="s">
        <v>1084</v>
      </c>
      <c r="I283" s="66" t="s">
        <v>1085</v>
      </c>
      <c r="J283" s="66" t="s">
        <v>1086</v>
      </c>
      <c r="K283" s="66" t="s">
        <v>1091</v>
      </c>
      <c r="L283" s="64" t="s">
        <v>1092</v>
      </c>
      <c r="M283" s="64">
        <v>1</v>
      </c>
      <c r="N283" s="67">
        <v>42979</v>
      </c>
      <c r="O283" s="67">
        <v>43008</v>
      </c>
      <c r="P283" s="68">
        <f t="shared" si="20"/>
        <v>4.0999999999999996</v>
      </c>
      <c r="Q283" s="69"/>
      <c r="R283" s="70">
        <f t="shared" si="21"/>
        <v>0</v>
      </c>
      <c r="S283" s="68">
        <f t="shared" si="22"/>
        <v>0</v>
      </c>
      <c r="T283" s="68">
        <f t="shared" si="23"/>
        <v>0</v>
      </c>
      <c r="U283" s="68">
        <f t="shared" si="24"/>
        <v>0</v>
      </c>
      <c r="V283" s="71"/>
      <c r="W283" s="84"/>
      <c r="X283" s="85"/>
      <c r="Y283" s="85"/>
      <c r="Z283" s="85"/>
      <c r="AA283" s="85"/>
      <c r="AB283" s="85"/>
      <c r="AC283" s="85"/>
      <c r="AD283" s="85"/>
      <c r="AE283" s="85"/>
      <c r="AF283" s="85"/>
      <c r="AG283" s="85"/>
      <c r="AH283" s="85"/>
    </row>
    <row r="284" spans="1:35" s="86" customFormat="1" ht="102.6" customHeight="1" x14ac:dyDescent="0.3">
      <c r="A284" s="102"/>
      <c r="B284" s="63" t="s">
        <v>1083</v>
      </c>
      <c r="C284" s="63" t="s">
        <v>224</v>
      </c>
      <c r="D284" s="64" t="s">
        <v>1033</v>
      </c>
      <c r="E284" s="64" t="s">
        <v>432</v>
      </c>
      <c r="F284" s="65">
        <v>56</v>
      </c>
      <c r="G284" s="65" t="s">
        <v>226</v>
      </c>
      <c r="H284" s="63" t="s">
        <v>1084</v>
      </c>
      <c r="I284" s="66" t="s">
        <v>1085</v>
      </c>
      <c r="J284" s="66" t="s">
        <v>1086</v>
      </c>
      <c r="K284" s="66" t="s">
        <v>1093</v>
      </c>
      <c r="L284" s="64" t="s">
        <v>533</v>
      </c>
      <c r="M284" s="64">
        <v>2</v>
      </c>
      <c r="N284" s="67">
        <v>42979</v>
      </c>
      <c r="O284" s="67">
        <v>43343</v>
      </c>
      <c r="P284" s="68">
        <f t="shared" si="20"/>
        <v>52</v>
      </c>
      <c r="Q284" s="69"/>
      <c r="R284" s="70">
        <f t="shared" si="21"/>
        <v>0</v>
      </c>
      <c r="S284" s="68">
        <f t="shared" si="22"/>
        <v>0</v>
      </c>
      <c r="T284" s="68">
        <f t="shared" si="23"/>
        <v>0</v>
      </c>
      <c r="U284" s="68">
        <f t="shared" si="24"/>
        <v>0</v>
      </c>
      <c r="V284" s="71"/>
      <c r="W284" s="84"/>
      <c r="X284" s="85"/>
      <c r="Y284" s="85"/>
      <c r="Z284" s="85"/>
      <c r="AA284" s="85"/>
      <c r="AB284" s="85"/>
      <c r="AC284" s="85"/>
      <c r="AD284" s="85"/>
      <c r="AE284" s="85"/>
      <c r="AF284" s="85"/>
      <c r="AG284" s="85"/>
      <c r="AH284" s="85"/>
    </row>
    <row r="285" spans="1:35" s="86" customFormat="1" ht="114" customHeight="1" x14ac:dyDescent="0.3">
      <c r="A285" s="102"/>
      <c r="B285" s="63" t="s">
        <v>1094</v>
      </c>
      <c r="C285" s="63" t="s">
        <v>224</v>
      </c>
      <c r="D285" s="64" t="s">
        <v>1033</v>
      </c>
      <c r="E285" s="64" t="s">
        <v>432</v>
      </c>
      <c r="F285" s="65">
        <v>96</v>
      </c>
      <c r="G285" s="65" t="s">
        <v>1095</v>
      </c>
      <c r="H285" s="63" t="s">
        <v>1096</v>
      </c>
      <c r="I285" s="66" t="s">
        <v>1097</v>
      </c>
      <c r="J285" s="66" t="s">
        <v>1098</v>
      </c>
      <c r="K285" s="66" t="s">
        <v>1099</v>
      </c>
      <c r="L285" s="64" t="s">
        <v>1100</v>
      </c>
      <c r="M285" s="64">
        <v>1</v>
      </c>
      <c r="N285" s="67">
        <v>42979</v>
      </c>
      <c r="O285" s="67">
        <v>43008</v>
      </c>
      <c r="P285" s="68">
        <f t="shared" si="20"/>
        <v>4.0999999999999996</v>
      </c>
      <c r="Q285" s="69"/>
      <c r="R285" s="70">
        <f t="shared" si="21"/>
        <v>0</v>
      </c>
      <c r="S285" s="68">
        <f t="shared" si="22"/>
        <v>0</v>
      </c>
      <c r="T285" s="68">
        <f t="shared" si="23"/>
        <v>0</v>
      </c>
      <c r="U285" s="68">
        <f t="shared" si="24"/>
        <v>0</v>
      </c>
      <c r="V285" s="71"/>
      <c r="W285" s="84"/>
      <c r="X285" s="85"/>
      <c r="Y285" s="85"/>
      <c r="Z285" s="85"/>
      <c r="AA285" s="85"/>
      <c r="AB285" s="85"/>
      <c r="AC285" s="85"/>
      <c r="AD285" s="85"/>
      <c r="AE285" s="85"/>
      <c r="AF285" s="85"/>
      <c r="AG285" s="85"/>
      <c r="AH285" s="85"/>
    </row>
    <row r="286" spans="1:35" s="86" customFormat="1" ht="125.4" customHeight="1" x14ac:dyDescent="0.3">
      <c r="A286" s="102"/>
      <c r="B286" s="63" t="s">
        <v>1094</v>
      </c>
      <c r="C286" s="63" t="s">
        <v>224</v>
      </c>
      <c r="D286" s="64" t="s">
        <v>1033</v>
      </c>
      <c r="E286" s="64" t="s">
        <v>432</v>
      </c>
      <c r="F286" s="65">
        <v>96</v>
      </c>
      <c r="G286" s="65" t="s">
        <v>1095</v>
      </c>
      <c r="H286" s="63" t="s">
        <v>1101</v>
      </c>
      <c r="I286" s="66" t="s">
        <v>1097</v>
      </c>
      <c r="J286" s="66" t="s">
        <v>1098</v>
      </c>
      <c r="K286" s="66" t="s">
        <v>1102</v>
      </c>
      <c r="L286" s="64" t="s">
        <v>1103</v>
      </c>
      <c r="M286" s="64">
        <v>6</v>
      </c>
      <c r="N286" s="67">
        <v>42979</v>
      </c>
      <c r="O286" s="67">
        <v>43343</v>
      </c>
      <c r="P286" s="68">
        <f t="shared" si="20"/>
        <v>52</v>
      </c>
      <c r="Q286" s="69"/>
      <c r="R286" s="70">
        <f t="shared" si="21"/>
        <v>0</v>
      </c>
      <c r="S286" s="68">
        <f t="shared" si="22"/>
        <v>0</v>
      </c>
      <c r="T286" s="68">
        <f t="shared" si="23"/>
        <v>0</v>
      </c>
      <c r="U286" s="68">
        <f t="shared" si="24"/>
        <v>0</v>
      </c>
      <c r="V286" s="71"/>
      <c r="W286" s="84"/>
      <c r="X286" s="85"/>
      <c r="Y286" s="85"/>
      <c r="Z286" s="85"/>
      <c r="AA286" s="85"/>
      <c r="AB286" s="85"/>
      <c r="AC286" s="85"/>
      <c r="AD286" s="85"/>
      <c r="AE286" s="85"/>
      <c r="AF286" s="85"/>
      <c r="AG286" s="85"/>
      <c r="AH286" s="85"/>
    </row>
    <row r="287" spans="1:35" s="86" customFormat="1" ht="125.4" customHeight="1" x14ac:dyDescent="0.3">
      <c r="A287" s="102"/>
      <c r="B287" s="63" t="s">
        <v>1104</v>
      </c>
      <c r="C287" s="63" t="s">
        <v>224</v>
      </c>
      <c r="D287" s="64" t="s">
        <v>1033</v>
      </c>
      <c r="E287" s="64" t="s">
        <v>432</v>
      </c>
      <c r="F287" s="64">
        <v>97</v>
      </c>
      <c r="G287" s="64" t="s">
        <v>1105</v>
      </c>
      <c r="H287" s="66" t="s">
        <v>1106</v>
      </c>
      <c r="I287" s="66" t="s">
        <v>1107</v>
      </c>
      <c r="J287" s="66" t="s">
        <v>1108</v>
      </c>
      <c r="K287" s="66" t="s">
        <v>1109</v>
      </c>
      <c r="L287" s="64" t="s">
        <v>1110</v>
      </c>
      <c r="M287" s="64">
        <v>2</v>
      </c>
      <c r="N287" s="67">
        <v>42979</v>
      </c>
      <c r="O287" s="67">
        <v>43343</v>
      </c>
      <c r="P287" s="68">
        <f t="shared" si="20"/>
        <v>52</v>
      </c>
      <c r="Q287" s="69"/>
      <c r="R287" s="70">
        <f t="shared" si="21"/>
        <v>0</v>
      </c>
      <c r="S287" s="68">
        <f t="shared" si="22"/>
        <v>0</v>
      </c>
      <c r="T287" s="68">
        <f t="shared" si="23"/>
        <v>0</v>
      </c>
      <c r="U287" s="68">
        <f t="shared" si="24"/>
        <v>0</v>
      </c>
      <c r="V287" s="71"/>
      <c r="W287" s="84"/>
      <c r="X287" s="85"/>
      <c r="Y287" s="85"/>
      <c r="Z287" s="85"/>
      <c r="AA287" s="85"/>
      <c r="AB287" s="85"/>
      <c r="AC287" s="85"/>
      <c r="AD287" s="85"/>
      <c r="AE287" s="85"/>
      <c r="AF287" s="85"/>
      <c r="AG287" s="85"/>
      <c r="AH287" s="85"/>
      <c r="AI287" s="85"/>
    </row>
    <row r="288" spans="1:35" s="171" customFormat="1" ht="125.4" customHeight="1" x14ac:dyDescent="0.3">
      <c r="A288" s="166"/>
      <c r="B288" s="63" t="s">
        <v>1104</v>
      </c>
      <c r="C288" s="63" t="s">
        <v>224</v>
      </c>
      <c r="D288" s="64" t="s">
        <v>1033</v>
      </c>
      <c r="E288" s="64" t="s">
        <v>432</v>
      </c>
      <c r="F288" s="64">
        <v>97</v>
      </c>
      <c r="G288" s="64" t="s">
        <v>1105</v>
      </c>
      <c r="H288" s="66" t="s">
        <v>1106</v>
      </c>
      <c r="I288" s="66" t="s">
        <v>1107</v>
      </c>
      <c r="J288" s="66" t="s">
        <v>1108</v>
      </c>
      <c r="K288" s="66" t="s">
        <v>1111</v>
      </c>
      <c r="L288" s="64" t="s">
        <v>248</v>
      </c>
      <c r="M288" s="165">
        <v>4</v>
      </c>
      <c r="N288" s="167">
        <v>42979</v>
      </c>
      <c r="O288" s="167">
        <v>43343</v>
      </c>
      <c r="P288" s="68">
        <f t="shared" si="20"/>
        <v>52</v>
      </c>
      <c r="Q288" s="69"/>
      <c r="R288" s="70">
        <f t="shared" si="21"/>
        <v>0</v>
      </c>
      <c r="S288" s="68">
        <f t="shared" si="22"/>
        <v>0</v>
      </c>
      <c r="T288" s="68">
        <f t="shared" si="23"/>
        <v>0</v>
      </c>
      <c r="U288" s="68">
        <f t="shared" si="24"/>
        <v>0</v>
      </c>
      <c r="V288" s="168"/>
      <c r="W288" s="169"/>
      <c r="X288" s="170"/>
      <c r="Y288" s="170"/>
      <c r="Z288" s="170"/>
      <c r="AA288" s="170"/>
      <c r="AB288" s="170"/>
      <c r="AC288" s="170"/>
      <c r="AD288" s="170"/>
      <c r="AE288" s="170"/>
      <c r="AF288" s="170"/>
      <c r="AG288" s="170"/>
      <c r="AH288" s="170"/>
      <c r="AI288" s="170"/>
    </row>
    <row r="289" spans="1:35" s="86" customFormat="1" ht="125.4" customHeight="1" x14ac:dyDescent="0.3">
      <c r="A289" s="102"/>
      <c r="B289" s="63" t="s">
        <v>1104</v>
      </c>
      <c r="C289" s="63" t="s">
        <v>224</v>
      </c>
      <c r="D289" s="64" t="s">
        <v>1033</v>
      </c>
      <c r="E289" s="64" t="s">
        <v>432</v>
      </c>
      <c r="F289" s="64">
        <v>97</v>
      </c>
      <c r="G289" s="64" t="s">
        <v>1105</v>
      </c>
      <c r="H289" s="66" t="s">
        <v>1106</v>
      </c>
      <c r="I289" s="66" t="s">
        <v>1107</v>
      </c>
      <c r="J289" s="66" t="s">
        <v>1112</v>
      </c>
      <c r="K289" s="66" t="s">
        <v>1113</v>
      </c>
      <c r="L289" s="64" t="s">
        <v>1088</v>
      </c>
      <c r="M289" s="64">
        <v>1</v>
      </c>
      <c r="N289" s="67">
        <v>42979</v>
      </c>
      <c r="O289" s="67">
        <v>43039</v>
      </c>
      <c r="P289" s="68">
        <f t="shared" si="20"/>
        <v>8.6</v>
      </c>
      <c r="Q289" s="69"/>
      <c r="R289" s="70">
        <f t="shared" si="21"/>
        <v>0</v>
      </c>
      <c r="S289" s="68">
        <f t="shared" si="22"/>
        <v>0</v>
      </c>
      <c r="T289" s="68">
        <f t="shared" si="23"/>
        <v>0</v>
      </c>
      <c r="U289" s="68">
        <f t="shared" si="24"/>
        <v>0</v>
      </c>
      <c r="V289" s="71"/>
      <c r="W289" s="84"/>
      <c r="X289" s="85"/>
      <c r="Y289" s="85"/>
      <c r="Z289" s="85"/>
      <c r="AA289" s="85"/>
      <c r="AB289" s="85"/>
      <c r="AC289" s="85"/>
      <c r="AD289" s="85"/>
      <c r="AE289" s="85"/>
      <c r="AF289" s="85"/>
      <c r="AG289" s="85"/>
      <c r="AH289" s="85"/>
      <c r="AI289" s="85"/>
    </row>
    <row r="290" spans="1:35" s="86" customFormat="1" ht="182.4" customHeight="1" x14ac:dyDescent="0.3">
      <c r="A290" s="102"/>
      <c r="B290" s="63" t="s">
        <v>1114</v>
      </c>
      <c r="C290" s="63" t="s">
        <v>224</v>
      </c>
      <c r="D290" s="64" t="s">
        <v>1033</v>
      </c>
      <c r="E290" s="64" t="s">
        <v>432</v>
      </c>
      <c r="F290" s="64">
        <v>98</v>
      </c>
      <c r="G290" s="64" t="s">
        <v>1115</v>
      </c>
      <c r="H290" s="66" t="s">
        <v>1116</v>
      </c>
      <c r="I290" s="66" t="s">
        <v>1117</v>
      </c>
      <c r="J290" s="66" t="s">
        <v>1118</v>
      </c>
      <c r="K290" s="66" t="s">
        <v>1119</v>
      </c>
      <c r="L290" s="64" t="s">
        <v>1120</v>
      </c>
      <c r="M290" s="64">
        <v>14</v>
      </c>
      <c r="N290" s="67">
        <v>42979</v>
      </c>
      <c r="O290" s="67">
        <v>43343</v>
      </c>
      <c r="P290" s="68">
        <f t="shared" si="20"/>
        <v>52</v>
      </c>
      <c r="Q290" s="69"/>
      <c r="R290" s="70">
        <f t="shared" si="21"/>
        <v>0</v>
      </c>
      <c r="S290" s="68">
        <f t="shared" si="22"/>
        <v>0</v>
      </c>
      <c r="T290" s="68">
        <f t="shared" si="23"/>
        <v>0</v>
      </c>
      <c r="U290" s="68">
        <f t="shared" si="24"/>
        <v>0</v>
      </c>
      <c r="V290" s="71"/>
      <c r="W290" s="84"/>
      <c r="X290" s="85"/>
      <c r="Y290" s="85"/>
      <c r="Z290" s="85"/>
      <c r="AA290" s="85"/>
      <c r="AB290" s="85"/>
      <c r="AC290" s="85"/>
      <c r="AD290" s="85"/>
      <c r="AE290" s="85"/>
      <c r="AF290" s="85"/>
      <c r="AG290" s="85"/>
      <c r="AH290" s="85"/>
    </row>
    <row r="291" spans="1:35" s="86" customFormat="1" ht="182.4" customHeight="1" x14ac:dyDescent="0.3">
      <c r="A291" s="102"/>
      <c r="B291" s="63" t="s">
        <v>1114</v>
      </c>
      <c r="C291" s="63" t="s">
        <v>224</v>
      </c>
      <c r="D291" s="64" t="s">
        <v>1033</v>
      </c>
      <c r="E291" s="64" t="s">
        <v>432</v>
      </c>
      <c r="F291" s="64">
        <v>98</v>
      </c>
      <c r="G291" s="64" t="s">
        <v>1115</v>
      </c>
      <c r="H291" s="66" t="s">
        <v>1116</v>
      </c>
      <c r="I291" s="66" t="s">
        <v>1117</v>
      </c>
      <c r="J291" s="66" t="s">
        <v>1121</v>
      </c>
      <c r="K291" s="66" t="s">
        <v>1122</v>
      </c>
      <c r="L291" s="64" t="s">
        <v>1123</v>
      </c>
      <c r="M291" s="64">
        <v>13</v>
      </c>
      <c r="N291" s="67">
        <v>42979</v>
      </c>
      <c r="O291" s="67">
        <v>43343</v>
      </c>
      <c r="P291" s="68">
        <f t="shared" si="20"/>
        <v>52</v>
      </c>
      <c r="Q291" s="69"/>
      <c r="R291" s="70">
        <f t="shared" si="21"/>
        <v>0</v>
      </c>
      <c r="S291" s="68">
        <f t="shared" si="22"/>
        <v>0</v>
      </c>
      <c r="T291" s="68">
        <f t="shared" si="23"/>
        <v>0</v>
      </c>
      <c r="U291" s="68">
        <f t="shared" si="24"/>
        <v>0</v>
      </c>
      <c r="V291" s="71"/>
      <c r="W291" s="84"/>
      <c r="X291" s="85"/>
      <c r="Y291" s="85"/>
      <c r="Z291" s="85"/>
      <c r="AA291" s="85"/>
      <c r="AB291" s="85"/>
      <c r="AC291" s="85"/>
      <c r="AD291" s="85"/>
      <c r="AE291" s="85"/>
      <c r="AF291" s="85"/>
      <c r="AG291" s="85"/>
      <c r="AH291" s="85"/>
    </row>
    <row r="292" spans="1:35" s="86" customFormat="1" ht="182.4" customHeight="1" x14ac:dyDescent="0.3">
      <c r="A292" s="102"/>
      <c r="B292" s="63" t="s">
        <v>1114</v>
      </c>
      <c r="C292" s="63" t="s">
        <v>224</v>
      </c>
      <c r="D292" s="64" t="s">
        <v>1033</v>
      </c>
      <c r="E292" s="64" t="s">
        <v>432</v>
      </c>
      <c r="F292" s="64">
        <v>98</v>
      </c>
      <c r="G292" s="64" t="s">
        <v>1115</v>
      </c>
      <c r="H292" s="66" t="s">
        <v>1116</v>
      </c>
      <c r="I292" s="66" t="s">
        <v>1117</v>
      </c>
      <c r="J292" s="66" t="s">
        <v>1118</v>
      </c>
      <c r="K292" s="66" t="s">
        <v>1124</v>
      </c>
      <c r="L292" s="64" t="s">
        <v>1125</v>
      </c>
      <c r="M292" s="64">
        <v>6</v>
      </c>
      <c r="N292" s="67">
        <v>42979</v>
      </c>
      <c r="O292" s="67">
        <v>43343</v>
      </c>
      <c r="P292" s="68">
        <f t="shared" si="20"/>
        <v>52</v>
      </c>
      <c r="Q292" s="69"/>
      <c r="R292" s="70">
        <f t="shared" si="21"/>
        <v>0</v>
      </c>
      <c r="S292" s="68">
        <f t="shared" si="22"/>
        <v>0</v>
      </c>
      <c r="T292" s="68">
        <f t="shared" si="23"/>
        <v>0</v>
      </c>
      <c r="U292" s="68">
        <f t="shared" si="24"/>
        <v>0</v>
      </c>
      <c r="V292" s="71"/>
      <c r="W292" s="84"/>
      <c r="X292" s="85"/>
      <c r="Y292" s="85"/>
      <c r="Z292" s="85"/>
      <c r="AA292" s="85"/>
      <c r="AB292" s="85"/>
      <c r="AC292" s="85"/>
      <c r="AD292" s="85"/>
      <c r="AE292" s="85"/>
      <c r="AF292" s="85"/>
      <c r="AG292" s="85"/>
      <c r="AH292" s="85"/>
    </row>
    <row r="293" spans="1:35" s="86" customFormat="1" ht="182.4" customHeight="1" x14ac:dyDescent="0.3">
      <c r="A293" s="102"/>
      <c r="B293" s="63" t="s">
        <v>1114</v>
      </c>
      <c r="C293" s="63" t="s">
        <v>224</v>
      </c>
      <c r="D293" s="64" t="s">
        <v>1033</v>
      </c>
      <c r="E293" s="64" t="s">
        <v>432</v>
      </c>
      <c r="F293" s="64">
        <v>98</v>
      </c>
      <c r="G293" s="64" t="s">
        <v>1115</v>
      </c>
      <c r="H293" s="66" t="s">
        <v>1116</v>
      </c>
      <c r="I293" s="66" t="s">
        <v>1117</v>
      </c>
      <c r="J293" s="66" t="s">
        <v>1118</v>
      </c>
      <c r="K293" s="66" t="s">
        <v>1126</v>
      </c>
      <c r="L293" s="64" t="s">
        <v>1127</v>
      </c>
      <c r="M293" s="64">
        <v>57</v>
      </c>
      <c r="N293" s="67">
        <v>42979</v>
      </c>
      <c r="O293" s="67">
        <v>43343</v>
      </c>
      <c r="P293" s="68">
        <f t="shared" si="20"/>
        <v>52</v>
      </c>
      <c r="Q293" s="69"/>
      <c r="R293" s="70">
        <f t="shared" si="21"/>
        <v>0</v>
      </c>
      <c r="S293" s="68">
        <f t="shared" si="22"/>
        <v>0</v>
      </c>
      <c r="T293" s="68">
        <f t="shared" si="23"/>
        <v>0</v>
      </c>
      <c r="U293" s="68">
        <f t="shared" si="24"/>
        <v>0</v>
      </c>
      <c r="V293" s="71"/>
      <c r="W293" s="84"/>
      <c r="X293" s="85"/>
      <c r="Y293" s="85"/>
      <c r="Z293" s="85"/>
      <c r="AA293" s="85"/>
      <c r="AB293" s="85"/>
      <c r="AC293" s="85"/>
      <c r="AD293" s="85"/>
      <c r="AE293" s="85"/>
      <c r="AF293" s="85"/>
      <c r="AG293" s="85"/>
      <c r="AH293" s="85"/>
    </row>
    <row r="294" spans="1:35" s="86" customFormat="1" ht="68.400000000000006" customHeight="1" x14ac:dyDescent="0.3">
      <c r="A294" s="102"/>
      <c r="B294" s="62" t="s">
        <v>1128</v>
      </c>
      <c r="C294" s="62" t="s">
        <v>224</v>
      </c>
      <c r="D294" s="64" t="s">
        <v>1033</v>
      </c>
      <c r="E294" s="64" t="s">
        <v>432</v>
      </c>
      <c r="F294" s="64">
        <v>115</v>
      </c>
      <c r="G294" s="64" t="s">
        <v>198</v>
      </c>
      <c r="H294" s="66" t="s">
        <v>1129</v>
      </c>
      <c r="I294" s="66" t="s">
        <v>1130</v>
      </c>
      <c r="J294" s="66" t="s">
        <v>1131</v>
      </c>
      <c r="K294" s="66" t="s">
        <v>1132</v>
      </c>
      <c r="L294" s="64" t="s">
        <v>1133</v>
      </c>
      <c r="M294" s="64">
        <v>1</v>
      </c>
      <c r="N294" s="67">
        <v>42979</v>
      </c>
      <c r="O294" s="67">
        <v>43039</v>
      </c>
      <c r="P294" s="68">
        <f t="shared" si="20"/>
        <v>8.6</v>
      </c>
      <c r="Q294" s="69"/>
      <c r="R294" s="70">
        <f t="shared" si="21"/>
        <v>0</v>
      </c>
      <c r="S294" s="68">
        <f t="shared" si="22"/>
        <v>0</v>
      </c>
      <c r="T294" s="68">
        <f t="shared" si="23"/>
        <v>0</v>
      </c>
      <c r="U294" s="68">
        <f t="shared" si="24"/>
        <v>0</v>
      </c>
      <c r="V294" s="71"/>
      <c r="W294" s="84"/>
      <c r="X294" s="85"/>
      <c r="Y294" s="85"/>
      <c r="Z294" s="85"/>
      <c r="AA294" s="85"/>
      <c r="AB294" s="85"/>
      <c r="AC294" s="85"/>
      <c r="AD294" s="85"/>
      <c r="AE294" s="85"/>
      <c r="AF294" s="85"/>
      <c r="AG294" s="85"/>
      <c r="AH294" s="85"/>
    </row>
    <row r="295" spans="1:35" s="86" customFormat="1" ht="68.400000000000006" customHeight="1" x14ac:dyDescent="0.3">
      <c r="A295" s="172"/>
      <c r="B295" s="62" t="s">
        <v>1128</v>
      </c>
      <c r="C295" s="62" t="s">
        <v>224</v>
      </c>
      <c r="D295" s="64" t="s">
        <v>1033</v>
      </c>
      <c r="E295" s="64" t="s">
        <v>432</v>
      </c>
      <c r="F295" s="64">
        <v>115</v>
      </c>
      <c r="G295" s="64" t="s">
        <v>198</v>
      </c>
      <c r="H295" s="66" t="s">
        <v>1129</v>
      </c>
      <c r="I295" s="66" t="s">
        <v>1130</v>
      </c>
      <c r="J295" s="66" t="s">
        <v>1131</v>
      </c>
      <c r="K295" s="66" t="s">
        <v>1134</v>
      </c>
      <c r="L295" s="64" t="s">
        <v>1135</v>
      </c>
      <c r="M295" s="64">
        <v>6</v>
      </c>
      <c r="N295" s="67">
        <v>42979</v>
      </c>
      <c r="O295" s="67">
        <v>43343</v>
      </c>
      <c r="P295" s="68">
        <f t="shared" si="20"/>
        <v>52</v>
      </c>
      <c r="Q295" s="69"/>
      <c r="R295" s="70">
        <f t="shared" si="21"/>
        <v>0</v>
      </c>
      <c r="S295" s="68">
        <f t="shared" si="22"/>
        <v>0</v>
      </c>
      <c r="T295" s="68">
        <f t="shared" si="23"/>
        <v>0</v>
      </c>
      <c r="U295" s="68">
        <f t="shared" si="24"/>
        <v>0</v>
      </c>
      <c r="V295" s="71"/>
      <c r="W295" s="84"/>
      <c r="X295" s="85"/>
      <c r="Y295" s="85"/>
      <c r="Z295" s="85"/>
      <c r="AA295" s="85"/>
      <c r="AB295" s="85"/>
      <c r="AC295" s="85"/>
      <c r="AD295" s="85"/>
      <c r="AE295" s="85"/>
      <c r="AF295" s="85"/>
      <c r="AG295" s="85"/>
      <c r="AH295" s="85"/>
    </row>
    <row r="296" spans="1:35" s="86" customFormat="1" ht="68.400000000000006" customHeight="1" x14ac:dyDescent="0.3">
      <c r="A296" s="172"/>
      <c r="B296" s="62" t="s">
        <v>1128</v>
      </c>
      <c r="C296" s="62" t="s">
        <v>224</v>
      </c>
      <c r="D296" s="64" t="s">
        <v>1033</v>
      </c>
      <c r="E296" s="64" t="s">
        <v>432</v>
      </c>
      <c r="F296" s="64">
        <v>115</v>
      </c>
      <c r="G296" s="64" t="s">
        <v>198</v>
      </c>
      <c r="H296" s="66" t="s">
        <v>1129</v>
      </c>
      <c r="I296" s="66" t="s">
        <v>1130</v>
      </c>
      <c r="J296" s="66" t="s">
        <v>1131</v>
      </c>
      <c r="K296" s="66" t="s">
        <v>1136</v>
      </c>
      <c r="L296" s="64" t="s">
        <v>1137</v>
      </c>
      <c r="M296" s="64">
        <v>16</v>
      </c>
      <c r="N296" s="67">
        <v>42979</v>
      </c>
      <c r="O296" s="67">
        <v>43343</v>
      </c>
      <c r="P296" s="68">
        <f t="shared" si="20"/>
        <v>52</v>
      </c>
      <c r="Q296" s="69"/>
      <c r="R296" s="70">
        <f t="shared" si="21"/>
        <v>0</v>
      </c>
      <c r="S296" s="68">
        <f t="shared" si="22"/>
        <v>0</v>
      </c>
      <c r="T296" s="68">
        <f t="shared" si="23"/>
        <v>0</v>
      </c>
      <c r="U296" s="68">
        <f t="shared" si="24"/>
        <v>0</v>
      </c>
      <c r="V296" s="71"/>
      <c r="W296" s="84"/>
      <c r="X296" s="85"/>
      <c r="Y296" s="85"/>
      <c r="Z296" s="85"/>
      <c r="AA296" s="85"/>
      <c r="AB296" s="85"/>
      <c r="AC296" s="85"/>
      <c r="AD296" s="85"/>
      <c r="AE296" s="85"/>
      <c r="AF296" s="85"/>
      <c r="AG296" s="85"/>
      <c r="AH296" s="85"/>
    </row>
    <row r="297" spans="1:35" s="86" customFormat="1" ht="91.2" customHeight="1" x14ac:dyDescent="0.3">
      <c r="A297" s="102"/>
      <c r="B297" s="63" t="s">
        <v>1138</v>
      </c>
      <c r="C297" s="63" t="s">
        <v>224</v>
      </c>
      <c r="D297" s="64" t="s">
        <v>1033</v>
      </c>
      <c r="E297" s="64" t="s">
        <v>432</v>
      </c>
      <c r="F297" s="64">
        <v>122</v>
      </c>
      <c r="G297" s="64" t="s">
        <v>340</v>
      </c>
      <c r="H297" s="66" t="s">
        <v>1139</v>
      </c>
      <c r="I297" s="66" t="s">
        <v>1140</v>
      </c>
      <c r="J297" s="66" t="s">
        <v>1141</v>
      </c>
      <c r="K297" s="66" t="s">
        <v>1142</v>
      </c>
      <c r="L297" s="64" t="s">
        <v>1143</v>
      </c>
      <c r="M297" s="64">
        <v>1</v>
      </c>
      <c r="N297" s="67">
        <v>43101</v>
      </c>
      <c r="O297" s="67">
        <v>43131</v>
      </c>
      <c r="P297" s="68">
        <f t="shared" si="20"/>
        <v>4.3</v>
      </c>
      <c r="Q297" s="69"/>
      <c r="R297" s="70">
        <f t="shared" si="21"/>
        <v>0</v>
      </c>
      <c r="S297" s="68">
        <f t="shared" si="22"/>
        <v>0</v>
      </c>
      <c r="T297" s="68">
        <f t="shared" si="23"/>
        <v>0</v>
      </c>
      <c r="U297" s="68">
        <f t="shared" si="24"/>
        <v>0</v>
      </c>
      <c r="V297" s="71"/>
      <c r="W297" s="84"/>
      <c r="X297" s="85"/>
      <c r="Y297" s="85"/>
      <c r="Z297" s="85"/>
      <c r="AA297" s="85"/>
      <c r="AB297" s="85"/>
      <c r="AC297" s="85"/>
      <c r="AD297" s="85"/>
      <c r="AE297" s="85"/>
      <c r="AF297" s="85"/>
      <c r="AG297" s="85"/>
      <c r="AH297" s="85"/>
    </row>
    <row r="298" spans="1:35" s="86" customFormat="1" ht="91.2" customHeight="1" x14ac:dyDescent="0.3">
      <c r="A298" s="102"/>
      <c r="B298" s="63" t="s">
        <v>1138</v>
      </c>
      <c r="C298" s="63" t="s">
        <v>224</v>
      </c>
      <c r="D298" s="64" t="s">
        <v>1033</v>
      </c>
      <c r="E298" s="64" t="s">
        <v>432</v>
      </c>
      <c r="F298" s="64">
        <v>122</v>
      </c>
      <c r="G298" s="64" t="s">
        <v>340</v>
      </c>
      <c r="H298" s="66" t="s">
        <v>1139</v>
      </c>
      <c r="I298" s="66" t="s">
        <v>1140</v>
      </c>
      <c r="J298" s="66" t="s">
        <v>1141</v>
      </c>
      <c r="K298" s="66" t="s">
        <v>1144</v>
      </c>
      <c r="L298" s="64" t="s">
        <v>1145</v>
      </c>
      <c r="M298" s="64">
        <v>1</v>
      </c>
      <c r="N298" s="67">
        <v>43101</v>
      </c>
      <c r="O298" s="67">
        <v>43159</v>
      </c>
      <c r="P298" s="68">
        <f t="shared" si="20"/>
        <v>8.3000000000000007</v>
      </c>
      <c r="Q298" s="69"/>
      <c r="R298" s="70">
        <f t="shared" si="21"/>
        <v>0</v>
      </c>
      <c r="S298" s="68">
        <f t="shared" si="22"/>
        <v>0</v>
      </c>
      <c r="T298" s="68">
        <f t="shared" si="23"/>
        <v>0</v>
      </c>
      <c r="U298" s="68">
        <f t="shared" si="24"/>
        <v>0</v>
      </c>
      <c r="V298" s="71"/>
      <c r="W298" s="84"/>
      <c r="X298" s="85"/>
      <c r="Y298" s="85"/>
      <c r="Z298" s="85"/>
      <c r="AA298" s="85"/>
      <c r="AB298" s="85"/>
      <c r="AC298" s="85"/>
      <c r="AD298" s="85"/>
      <c r="AE298" s="85"/>
      <c r="AF298" s="85"/>
      <c r="AG298" s="85"/>
      <c r="AH298" s="85"/>
    </row>
    <row r="299" spans="1:35" s="86" customFormat="1" ht="91.2" customHeight="1" x14ac:dyDescent="0.3">
      <c r="A299" s="102"/>
      <c r="B299" s="63" t="s">
        <v>1138</v>
      </c>
      <c r="C299" s="63" t="s">
        <v>224</v>
      </c>
      <c r="D299" s="64" t="s">
        <v>1033</v>
      </c>
      <c r="E299" s="64" t="s">
        <v>432</v>
      </c>
      <c r="F299" s="64">
        <v>122</v>
      </c>
      <c r="G299" s="64" t="s">
        <v>340</v>
      </c>
      <c r="H299" s="66" t="s">
        <v>1139</v>
      </c>
      <c r="I299" s="66" t="s">
        <v>1140</v>
      </c>
      <c r="J299" s="66" t="s">
        <v>1141</v>
      </c>
      <c r="K299" s="66" t="s">
        <v>1146</v>
      </c>
      <c r="L299" s="64" t="s">
        <v>1147</v>
      </c>
      <c r="M299" s="64">
        <v>1</v>
      </c>
      <c r="N299" s="67">
        <v>43101</v>
      </c>
      <c r="O299" s="67">
        <v>43251</v>
      </c>
      <c r="P299" s="68">
        <f t="shared" si="20"/>
        <v>21.4</v>
      </c>
      <c r="Q299" s="69"/>
      <c r="R299" s="70">
        <f t="shared" si="21"/>
        <v>0</v>
      </c>
      <c r="S299" s="68">
        <f t="shared" si="22"/>
        <v>0</v>
      </c>
      <c r="T299" s="68">
        <f t="shared" si="23"/>
        <v>0</v>
      </c>
      <c r="U299" s="68">
        <f t="shared" si="24"/>
        <v>0</v>
      </c>
      <c r="V299" s="71"/>
      <c r="W299" s="84"/>
      <c r="X299" s="85"/>
      <c r="Y299" s="85"/>
      <c r="Z299" s="85"/>
      <c r="AA299" s="85"/>
      <c r="AB299" s="85"/>
      <c r="AC299" s="85"/>
      <c r="AD299" s="85"/>
      <c r="AE299" s="85"/>
      <c r="AF299" s="85"/>
      <c r="AG299" s="85"/>
      <c r="AH299" s="85"/>
    </row>
    <row r="300" spans="1:35" s="173" customFormat="1" ht="102.6" customHeight="1" x14ac:dyDescent="0.2">
      <c r="A300" s="81"/>
      <c r="B300" s="63" t="s">
        <v>1148</v>
      </c>
      <c r="C300" s="63" t="s">
        <v>224</v>
      </c>
      <c r="D300" s="64" t="s">
        <v>1149</v>
      </c>
      <c r="E300" s="64" t="s">
        <v>37</v>
      </c>
      <c r="F300" s="65">
        <v>34</v>
      </c>
      <c r="G300" s="65" t="s">
        <v>63</v>
      </c>
      <c r="H300" s="63" t="s">
        <v>1150</v>
      </c>
      <c r="I300" s="63" t="s">
        <v>1151</v>
      </c>
      <c r="J300" s="66" t="s">
        <v>1152</v>
      </c>
      <c r="K300" s="66" t="s">
        <v>1153</v>
      </c>
      <c r="L300" s="64" t="s">
        <v>1154</v>
      </c>
      <c r="M300" s="64">
        <v>1</v>
      </c>
      <c r="N300" s="67">
        <v>42979</v>
      </c>
      <c r="O300" s="67">
        <v>43312</v>
      </c>
      <c r="P300" s="68">
        <f t="shared" si="20"/>
        <v>47.6</v>
      </c>
      <c r="Q300" s="69"/>
      <c r="R300" s="70">
        <f t="shared" si="21"/>
        <v>0</v>
      </c>
      <c r="S300" s="68">
        <f t="shared" si="22"/>
        <v>0</v>
      </c>
      <c r="T300" s="68">
        <f t="shared" si="23"/>
        <v>0</v>
      </c>
      <c r="U300" s="68">
        <f t="shared" si="24"/>
        <v>0</v>
      </c>
      <c r="V300" s="71"/>
      <c r="W300" s="58"/>
      <c r="X300" s="107"/>
      <c r="Y300" s="107"/>
      <c r="Z300" s="107"/>
      <c r="AA300" s="107"/>
      <c r="AB300" s="107"/>
      <c r="AC300" s="107"/>
      <c r="AD300" s="107"/>
      <c r="AE300" s="107"/>
      <c r="AF300" s="107"/>
      <c r="AG300" s="107"/>
      <c r="AH300" s="107"/>
    </row>
    <row r="301" spans="1:35" s="173" customFormat="1" ht="102.6" customHeight="1" x14ac:dyDescent="0.2">
      <c r="A301" s="81"/>
      <c r="B301" s="63" t="s">
        <v>1148</v>
      </c>
      <c r="C301" s="63" t="s">
        <v>224</v>
      </c>
      <c r="D301" s="64" t="s">
        <v>1149</v>
      </c>
      <c r="E301" s="64" t="s">
        <v>37</v>
      </c>
      <c r="F301" s="65">
        <v>34</v>
      </c>
      <c r="G301" s="65" t="s">
        <v>63</v>
      </c>
      <c r="H301" s="63" t="s">
        <v>1150</v>
      </c>
      <c r="I301" s="63" t="s">
        <v>1151</v>
      </c>
      <c r="J301" s="66" t="s">
        <v>1152</v>
      </c>
      <c r="K301" s="66" t="s">
        <v>1155</v>
      </c>
      <c r="L301" s="64" t="s">
        <v>1156</v>
      </c>
      <c r="M301" s="64">
        <v>1</v>
      </c>
      <c r="N301" s="67">
        <v>42979</v>
      </c>
      <c r="O301" s="67">
        <v>43100</v>
      </c>
      <c r="P301" s="68">
        <f t="shared" si="20"/>
        <v>17.3</v>
      </c>
      <c r="Q301" s="69"/>
      <c r="R301" s="70">
        <f t="shared" si="21"/>
        <v>0</v>
      </c>
      <c r="S301" s="68">
        <f t="shared" si="22"/>
        <v>0</v>
      </c>
      <c r="T301" s="68">
        <f t="shared" si="23"/>
        <v>0</v>
      </c>
      <c r="U301" s="68">
        <f t="shared" si="24"/>
        <v>0</v>
      </c>
      <c r="V301" s="71"/>
      <c r="W301" s="58"/>
      <c r="X301" s="107"/>
      <c r="Y301" s="107"/>
      <c r="Z301" s="107"/>
      <c r="AA301" s="107"/>
      <c r="AB301" s="107"/>
      <c r="AC301" s="107"/>
      <c r="AD301" s="107"/>
      <c r="AE301" s="107"/>
      <c r="AF301" s="107"/>
      <c r="AG301" s="107"/>
      <c r="AH301" s="107"/>
    </row>
    <row r="302" spans="1:35" s="175" customFormat="1" ht="102.6" customHeight="1" x14ac:dyDescent="0.2">
      <c r="A302" s="81"/>
      <c r="B302" s="63" t="s">
        <v>1148</v>
      </c>
      <c r="C302" s="63" t="s">
        <v>224</v>
      </c>
      <c r="D302" s="64" t="s">
        <v>1149</v>
      </c>
      <c r="E302" s="64" t="s">
        <v>37</v>
      </c>
      <c r="F302" s="65">
        <v>34</v>
      </c>
      <c r="G302" s="65" t="s">
        <v>63</v>
      </c>
      <c r="H302" s="63" t="s">
        <v>1150</v>
      </c>
      <c r="I302" s="63" t="s">
        <v>1151</v>
      </c>
      <c r="J302" s="66" t="s">
        <v>1152</v>
      </c>
      <c r="K302" s="66" t="s">
        <v>1157</v>
      </c>
      <c r="L302" s="64" t="s">
        <v>1158</v>
      </c>
      <c r="M302" s="64">
        <v>2</v>
      </c>
      <c r="N302" s="67">
        <v>42979</v>
      </c>
      <c r="O302" s="67">
        <v>43100</v>
      </c>
      <c r="P302" s="68">
        <f t="shared" si="20"/>
        <v>17.3</v>
      </c>
      <c r="Q302" s="69"/>
      <c r="R302" s="70">
        <f t="shared" si="21"/>
        <v>0</v>
      </c>
      <c r="S302" s="68">
        <f t="shared" si="22"/>
        <v>0</v>
      </c>
      <c r="T302" s="68">
        <f t="shared" si="23"/>
        <v>0</v>
      </c>
      <c r="U302" s="68">
        <f t="shared" si="24"/>
        <v>0</v>
      </c>
      <c r="V302" s="71"/>
      <c r="W302" s="84"/>
      <c r="X302" s="174"/>
      <c r="Y302" s="174"/>
      <c r="Z302" s="174"/>
      <c r="AA302" s="174"/>
      <c r="AB302" s="174"/>
      <c r="AC302" s="174"/>
      <c r="AD302" s="174"/>
      <c r="AE302" s="174"/>
      <c r="AF302" s="174"/>
      <c r="AG302" s="174"/>
      <c r="AH302" s="174"/>
    </row>
    <row r="303" spans="1:35" s="175" customFormat="1" ht="148.19999999999999" customHeight="1" x14ac:dyDescent="0.2">
      <c r="A303" s="81"/>
      <c r="B303" s="63" t="s">
        <v>1159</v>
      </c>
      <c r="C303" s="63" t="s">
        <v>224</v>
      </c>
      <c r="D303" s="64" t="s">
        <v>1149</v>
      </c>
      <c r="E303" s="64" t="s">
        <v>37</v>
      </c>
      <c r="F303" s="65">
        <v>37</v>
      </c>
      <c r="G303" s="65" t="s">
        <v>600</v>
      </c>
      <c r="H303" s="63" t="s">
        <v>1160</v>
      </c>
      <c r="I303" s="63" t="s">
        <v>1161</v>
      </c>
      <c r="J303" s="66" t="s">
        <v>1162</v>
      </c>
      <c r="K303" s="66" t="s">
        <v>1163</v>
      </c>
      <c r="L303" s="64" t="s">
        <v>1164</v>
      </c>
      <c r="M303" s="64">
        <v>8</v>
      </c>
      <c r="N303" s="67">
        <v>42979</v>
      </c>
      <c r="O303" s="67">
        <v>43039</v>
      </c>
      <c r="P303" s="68">
        <f t="shared" si="20"/>
        <v>8.6</v>
      </c>
      <c r="Q303" s="69"/>
      <c r="R303" s="70">
        <f t="shared" si="21"/>
        <v>0</v>
      </c>
      <c r="S303" s="68">
        <f t="shared" si="22"/>
        <v>0</v>
      </c>
      <c r="T303" s="68">
        <f t="shared" si="23"/>
        <v>0</v>
      </c>
      <c r="U303" s="68">
        <f t="shared" si="24"/>
        <v>0</v>
      </c>
      <c r="V303" s="71"/>
      <c r="W303" s="84"/>
      <c r="X303" s="174"/>
      <c r="Y303" s="174"/>
      <c r="Z303" s="174"/>
      <c r="AA303" s="174"/>
      <c r="AB303" s="174"/>
      <c r="AC303" s="174"/>
      <c r="AD303" s="174"/>
      <c r="AE303" s="174"/>
      <c r="AF303" s="174"/>
      <c r="AG303" s="174"/>
      <c r="AH303" s="174"/>
    </row>
    <row r="304" spans="1:35" s="175" customFormat="1" ht="148.19999999999999" customHeight="1" x14ac:dyDescent="0.2">
      <c r="A304" s="81"/>
      <c r="B304" s="63" t="s">
        <v>1159</v>
      </c>
      <c r="C304" s="63" t="s">
        <v>224</v>
      </c>
      <c r="D304" s="64" t="s">
        <v>1149</v>
      </c>
      <c r="E304" s="64" t="s">
        <v>37</v>
      </c>
      <c r="F304" s="65">
        <v>37</v>
      </c>
      <c r="G304" s="65" t="s">
        <v>600</v>
      </c>
      <c r="H304" s="63" t="s">
        <v>1160</v>
      </c>
      <c r="I304" s="63" t="s">
        <v>1161</v>
      </c>
      <c r="J304" s="66" t="s">
        <v>1162</v>
      </c>
      <c r="K304" s="66" t="s">
        <v>1165</v>
      </c>
      <c r="L304" s="64" t="s">
        <v>1166</v>
      </c>
      <c r="M304" s="64">
        <v>4</v>
      </c>
      <c r="N304" s="67">
        <v>42979</v>
      </c>
      <c r="O304" s="67">
        <v>43100</v>
      </c>
      <c r="P304" s="68">
        <f t="shared" si="20"/>
        <v>17.3</v>
      </c>
      <c r="Q304" s="69"/>
      <c r="R304" s="70">
        <f t="shared" si="21"/>
        <v>0</v>
      </c>
      <c r="S304" s="68">
        <f t="shared" si="22"/>
        <v>0</v>
      </c>
      <c r="T304" s="68">
        <f t="shared" si="23"/>
        <v>0</v>
      </c>
      <c r="U304" s="68">
        <f t="shared" si="24"/>
        <v>0</v>
      </c>
      <c r="V304" s="71"/>
      <c r="W304" s="84"/>
      <c r="X304" s="174"/>
      <c r="Y304" s="174"/>
      <c r="Z304" s="174"/>
      <c r="AA304" s="174"/>
      <c r="AB304" s="174"/>
      <c r="AC304" s="174"/>
      <c r="AD304" s="174"/>
      <c r="AE304" s="174"/>
      <c r="AF304" s="174"/>
      <c r="AG304" s="174"/>
      <c r="AH304" s="174"/>
    </row>
    <row r="305" spans="1:35" s="175" customFormat="1" ht="285" customHeight="1" x14ac:dyDescent="0.2">
      <c r="A305" s="81"/>
      <c r="B305" s="63" t="s">
        <v>1167</v>
      </c>
      <c r="C305" s="63" t="s">
        <v>224</v>
      </c>
      <c r="D305" s="64" t="s">
        <v>1149</v>
      </c>
      <c r="E305" s="64" t="s">
        <v>37</v>
      </c>
      <c r="F305" s="65">
        <v>42</v>
      </c>
      <c r="G305" s="65" t="s">
        <v>1168</v>
      </c>
      <c r="H305" s="63" t="s">
        <v>1169</v>
      </c>
      <c r="I305" s="63" t="s">
        <v>1170</v>
      </c>
      <c r="J305" s="66" t="s">
        <v>1171</v>
      </c>
      <c r="K305" s="66" t="s">
        <v>1172</v>
      </c>
      <c r="L305" s="64" t="s">
        <v>1173</v>
      </c>
      <c r="M305" s="64">
        <v>2</v>
      </c>
      <c r="N305" s="67">
        <v>42979</v>
      </c>
      <c r="O305" s="67">
        <v>43100</v>
      </c>
      <c r="P305" s="68">
        <f t="shared" si="20"/>
        <v>17.3</v>
      </c>
      <c r="Q305" s="69"/>
      <c r="R305" s="70">
        <f t="shared" si="21"/>
        <v>0</v>
      </c>
      <c r="S305" s="68">
        <f t="shared" si="22"/>
        <v>0</v>
      </c>
      <c r="T305" s="68">
        <f t="shared" si="23"/>
        <v>0</v>
      </c>
      <c r="U305" s="68">
        <f t="shared" si="24"/>
        <v>0</v>
      </c>
      <c r="V305" s="71"/>
      <c r="W305" s="84"/>
      <c r="X305" s="174"/>
      <c r="Y305" s="174"/>
      <c r="Z305" s="174"/>
      <c r="AA305" s="174"/>
      <c r="AB305" s="174"/>
      <c r="AC305" s="174"/>
      <c r="AD305" s="174"/>
      <c r="AE305" s="174"/>
      <c r="AF305" s="174"/>
      <c r="AG305" s="174"/>
      <c r="AH305" s="174"/>
    </row>
    <row r="306" spans="1:35" s="175" customFormat="1" ht="285" customHeight="1" x14ac:dyDescent="0.2">
      <c r="A306" s="81"/>
      <c r="B306" s="63" t="s">
        <v>1167</v>
      </c>
      <c r="C306" s="63" t="s">
        <v>224</v>
      </c>
      <c r="D306" s="64" t="s">
        <v>1149</v>
      </c>
      <c r="E306" s="64" t="s">
        <v>37</v>
      </c>
      <c r="F306" s="65">
        <v>42</v>
      </c>
      <c r="G306" s="65" t="s">
        <v>1168</v>
      </c>
      <c r="H306" s="63" t="s">
        <v>1169</v>
      </c>
      <c r="I306" s="63" t="s">
        <v>1170</v>
      </c>
      <c r="J306" s="66" t="s">
        <v>1171</v>
      </c>
      <c r="K306" s="66" t="s">
        <v>1174</v>
      </c>
      <c r="L306" s="64" t="s">
        <v>1173</v>
      </c>
      <c r="M306" s="64">
        <v>1</v>
      </c>
      <c r="N306" s="67">
        <v>42979</v>
      </c>
      <c r="O306" s="67">
        <v>43100</v>
      </c>
      <c r="P306" s="68">
        <f t="shared" si="20"/>
        <v>17.3</v>
      </c>
      <c r="Q306" s="69"/>
      <c r="R306" s="70">
        <f t="shared" si="21"/>
        <v>0</v>
      </c>
      <c r="S306" s="68">
        <f t="shared" si="22"/>
        <v>0</v>
      </c>
      <c r="T306" s="68">
        <f t="shared" si="23"/>
        <v>0</v>
      </c>
      <c r="U306" s="68">
        <f t="shared" si="24"/>
        <v>0</v>
      </c>
      <c r="V306" s="71"/>
      <c r="W306" s="84"/>
      <c r="X306" s="174"/>
      <c r="Y306" s="174"/>
      <c r="Z306" s="174"/>
      <c r="AA306" s="174"/>
      <c r="AB306" s="174"/>
      <c r="AC306" s="174"/>
      <c r="AD306" s="174"/>
      <c r="AE306" s="174"/>
      <c r="AF306" s="174"/>
      <c r="AG306" s="174"/>
      <c r="AH306" s="174"/>
    </row>
    <row r="307" spans="1:35" s="175" customFormat="1" ht="159.6" customHeight="1" x14ac:dyDescent="0.2">
      <c r="A307" s="81"/>
      <c r="B307" s="63" t="s">
        <v>1175</v>
      </c>
      <c r="C307" s="63" t="s">
        <v>224</v>
      </c>
      <c r="D307" s="64" t="s">
        <v>1149</v>
      </c>
      <c r="E307" s="64" t="s">
        <v>37</v>
      </c>
      <c r="F307" s="65">
        <v>63</v>
      </c>
      <c r="G307" s="65" t="s">
        <v>692</v>
      </c>
      <c r="H307" s="63" t="s">
        <v>1176</v>
      </c>
      <c r="I307" s="66" t="s">
        <v>1177</v>
      </c>
      <c r="J307" s="66" t="s">
        <v>1178</v>
      </c>
      <c r="K307" s="66" t="s">
        <v>1179</v>
      </c>
      <c r="L307" s="64" t="s">
        <v>1180</v>
      </c>
      <c r="M307" s="64">
        <v>1</v>
      </c>
      <c r="N307" s="67">
        <v>42979</v>
      </c>
      <c r="O307" s="67">
        <v>43100</v>
      </c>
      <c r="P307" s="68">
        <f t="shared" si="20"/>
        <v>17.3</v>
      </c>
      <c r="Q307" s="69"/>
      <c r="R307" s="70">
        <f t="shared" si="21"/>
        <v>0</v>
      </c>
      <c r="S307" s="68">
        <f t="shared" si="22"/>
        <v>0</v>
      </c>
      <c r="T307" s="68">
        <f t="shared" si="23"/>
        <v>0</v>
      </c>
      <c r="U307" s="68">
        <f t="shared" si="24"/>
        <v>0</v>
      </c>
      <c r="V307" s="71"/>
      <c r="W307" s="84"/>
      <c r="X307" s="174"/>
      <c r="Y307" s="174"/>
      <c r="Z307" s="174"/>
      <c r="AA307" s="174"/>
      <c r="AB307" s="174"/>
      <c r="AC307" s="174"/>
      <c r="AD307" s="174"/>
      <c r="AE307" s="174"/>
      <c r="AF307" s="174"/>
      <c r="AG307" s="174"/>
      <c r="AH307" s="174"/>
    </row>
    <row r="308" spans="1:35" s="175" customFormat="1" ht="159.6" customHeight="1" x14ac:dyDescent="0.2">
      <c r="A308" s="81"/>
      <c r="B308" s="63" t="s">
        <v>1175</v>
      </c>
      <c r="C308" s="63" t="s">
        <v>224</v>
      </c>
      <c r="D308" s="64" t="s">
        <v>1149</v>
      </c>
      <c r="E308" s="64" t="s">
        <v>37</v>
      </c>
      <c r="F308" s="65">
        <v>63</v>
      </c>
      <c r="G308" s="65" t="s">
        <v>692</v>
      </c>
      <c r="H308" s="63" t="s">
        <v>1176</v>
      </c>
      <c r="I308" s="66" t="s">
        <v>1177</v>
      </c>
      <c r="J308" s="66" t="s">
        <v>1178</v>
      </c>
      <c r="K308" s="66" t="s">
        <v>1181</v>
      </c>
      <c r="L308" s="64" t="s">
        <v>1173</v>
      </c>
      <c r="M308" s="64">
        <v>1</v>
      </c>
      <c r="N308" s="67">
        <v>43009</v>
      </c>
      <c r="O308" s="67">
        <v>43100</v>
      </c>
      <c r="P308" s="68">
        <f t="shared" si="20"/>
        <v>13</v>
      </c>
      <c r="Q308" s="69"/>
      <c r="R308" s="70">
        <f t="shared" si="21"/>
        <v>0</v>
      </c>
      <c r="S308" s="68">
        <f t="shared" si="22"/>
        <v>0</v>
      </c>
      <c r="T308" s="68">
        <f t="shared" si="23"/>
        <v>0</v>
      </c>
      <c r="U308" s="68">
        <f t="shared" si="24"/>
        <v>0</v>
      </c>
      <c r="V308" s="71"/>
      <c r="W308" s="84"/>
      <c r="X308" s="174"/>
      <c r="Y308" s="174"/>
      <c r="Z308" s="174"/>
      <c r="AA308" s="174"/>
      <c r="AB308" s="174"/>
      <c r="AC308" s="174"/>
      <c r="AD308" s="174"/>
      <c r="AE308" s="174"/>
      <c r="AF308" s="174"/>
      <c r="AG308" s="174"/>
      <c r="AH308" s="174"/>
    </row>
    <row r="309" spans="1:35" s="175" customFormat="1" ht="102.6" customHeight="1" x14ac:dyDescent="0.2">
      <c r="A309" s="81"/>
      <c r="B309" s="63" t="s">
        <v>1182</v>
      </c>
      <c r="C309" s="63" t="s">
        <v>224</v>
      </c>
      <c r="D309" s="64" t="s">
        <v>1149</v>
      </c>
      <c r="E309" s="64" t="s">
        <v>37</v>
      </c>
      <c r="F309" s="65">
        <v>67</v>
      </c>
      <c r="G309" s="65" t="s">
        <v>1183</v>
      </c>
      <c r="H309" s="63" t="s">
        <v>1184</v>
      </c>
      <c r="I309" s="66" t="s">
        <v>1185</v>
      </c>
      <c r="J309" s="66" t="s">
        <v>1186</v>
      </c>
      <c r="K309" s="109" t="s">
        <v>1187</v>
      </c>
      <c r="L309" s="64" t="s">
        <v>1188</v>
      </c>
      <c r="M309" s="64">
        <v>3</v>
      </c>
      <c r="N309" s="67">
        <v>42979</v>
      </c>
      <c r="O309" s="67">
        <v>43343</v>
      </c>
      <c r="P309" s="68">
        <f t="shared" si="20"/>
        <v>52</v>
      </c>
      <c r="Q309" s="69"/>
      <c r="R309" s="70">
        <f t="shared" si="21"/>
        <v>0</v>
      </c>
      <c r="S309" s="68">
        <f t="shared" si="22"/>
        <v>0</v>
      </c>
      <c r="T309" s="68">
        <f t="shared" si="23"/>
        <v>0</v>
      </c>
      <c r="U309" s="68">
        <f t="shared" si="24"/>
        <v>0</v>
      </c>
      <c r="V309" s="71"/>
      <c r="W309" s="84"/>
      <c r="X309" s="174"/>
      <c r="Y309" s="174"/>
      <c r="Z309" s="174"/>
      <c r="AA309" s="174"/>
      <c r="AB309" s="174"/>
      <c r="AC309" s="174"/>
      <c r="AD309" s="174"/>
      <c r="AE309" s="174"/>
      <c r="AF309" s="174"/>
      <c r="AG309" s="174"/>
      <c r="AH309" s="174"/>
    </row>
    <row r="310" spans="1:35" s="175" customFormat="1" ht="102.6" customHeight="1" x14ac:dyDescent="0.2">
      <c r="A310" s="81"/>
      <c r="B310" s="63" t="s">
        <v>1182</v>
      </c>
      <c r="C310" s="63" t="s">
        <v>224</v>
      </c>
      <c r="D310" s="64" t="s">
        <v>1149</v>
      </c>
      <c r="E310" s="64" t="s">
        <v>37</v>
      </c>
      <c r="F310" s="65">
        <v>67</v>
      </c>
      <c r="G310" s="65" t="s">
        <v>1183</v>
      </c>
      <c r="H310" s="63" t="s">
        <v>1184</v>
      </c>
      <c r="I310" s="66" t="s">
        <v>1185</v>
      </c>
      <c r="J310" s="66" t="s">
        <v>1186</v>
      </c>
      <c r="K310" s="109" t="s">
        <v>1189</v>
      </c>
      <c r="L310" s="64" t="s">
        <v>1180</v>
      </c>
      <c r="M310" s="64">
        <v>10</v>
      </c>
      <c r="N310" s="67">
        <v>42979</v>
      </c>
      <c r="O310" s="67">
        <v>43343</v>
      </c>
      <c r="P310" s="68">
        <f t="shared" si="20"/>
        <v>52</v>
      </c>
      <c r="Q310" s="69"/>
      <c r="R310" s="70">
        <f t="shared" si="21"/>
        <v>0</v>
      </c>
      <c r="S310" s="68">
        <f t="shared" si="22"/>
        <v>0</v>
      </c>
      <c r="T310" s="68">
        <f t="shared" si="23"/>
        <v>0</v>
      </c>
      <c r="U310" s="68">
        <f t="shared" si="24"/>
        <v>0</v>
      </c>
      <c r="V310" s="71"/>
      <c r="W310" s="84"/>
      <c r="X310" s="174"/>
      <c r="Y310" s="174"/>
      <c r="Z310" s="174"/>
      <c r="AA310" s="174"/>
      <c r="AB310" s="174"/>
      <c r="AC310" s="174"/>
      <c r="AD310" s="174"/>
      <c r="AE310" s="174"/>
      <c r="AF310" s="174"/>
      <c r="AG310" s="174"/>
      <c r="AH310" s="174"/>
    </row>
    <row r="311" spans="1:35" s="175" customFormat="1" ht="102.6" customHeight="1" x14ac:dyDescent="0.2">
      <c r="A311" s="81"/>
      <c r="B311" s="63" t="s">
        <v>1182</v>
      </c>
      <c r="C311" s="63" t="s">
        <v>224</v>
      </c>
      <c r="D311" s="64" t="s">
        <v>1149</v>
      </c>
      <c r="E311" s="64" t="s">
        <v>37</v>
      </c>
      <c r="F311" s="65">
        <v>67</v>
      </c>
      <c r="G311" s="65" t="s">
        <v>1183</v>
      </c>
      <c r="H311" s="63" t="s">
        <v>1184</v>
      </c>
      <c r="I311" s="66" t="s">
        <v>1185</v>
      </c>
      <c r="J311" s="66" t="s">
        <v>1186</v>
      </c>
      <c r="K311" s="109" t="s">
        <v>1190</v>
      </c>
      <c r="L311" s="64" t="s">
        <v>1191</v>
      </c>
      <c r="M311" s="64">
        <v>1</v>
      </c>
      <c r="N311" s="67">
        <v>42979</v>
      </c>
      <c r="O311" s="67">
        <v>43039</v>
      </c>
      <c r="P311" s="68">
        <f t="shared" si="20"/>
        <v>8.6</v>
      </c>
      <c r="Q311" s="69"/>
      <c r="R311" s="70">
        <f t="shared" si="21"/>
        <v>0</v>
      </c>
      <c r="S311" s="68">
        <f t="shared" si="22"/>
        <v>0</v>
      </c>
      <c r="T311" s="68">
        <f t="shared" si="23"/>
        <v>0</v>
      </c>
      <c r="U311" s="68">
        <f t="shared" si="24"/>
        <v>0</v>
      </c>
      <c r="V311" s="71"/>
      <c r="W311" s="84"/>
      <c r="X311" s="174"/>
      <c r="Y311" s="174"/>
      <c r="Z311" s="174"/>
      <c r="AA311" s="174"/>
      <c r="AB311" s="174"/>
      <c r="AC311" s="174"/>
      <c r="AD311" s="174"/>
      <c r="AE311" s="174"/>
      <c r="AF311" s="174"/>
      <c r="AG311" s="174"/>
      <c r="AH311" s="174"/>
    </row>
    <row r="312" spans="1:35" s="175" customFormat="1" ht="102.6" customHeight="1" x14ac:dyDescent="0.2">
      <c r="A312" s="81"/>
      <c r="B312" s="63" t="s">
        <v>1182</v>
      </c>
      <c r="C312" s="63" t="s">
        <v>224</v>
      </c>
      <c r="D312" s="64" t="s">
        <v>1149</v>
      </c>
      <c r="E312" s="64" t="s">
        <v>37</v>
      </c>
      <c r="F312" s="65">
        <v>67</v>
      </c>
      <c r="G312" s="65" t="s">
        <v>1183</v>
      </c>
      <c r="H312" s="63" t="s">
        <v>1184</v>
      </c>
      <c r="I312" s="66" t="s">
        <v>1185</v>
      </c>
      <c r="J312" s="66" t="s">
        <v>1186</v>
      </c>
      <c r="K312" s="109" t="s">
        <v>1192</v>
      </c>
      <c r="L312" s="64" t="s">
        <v>1193</v>
      </c>
      <c r="M312" s="64">
        <v>4</v>
      </c>
      <c r="N312" s="67">
        <v>42979</v>
      </c>
      <c r="O312" s="67">
        <v>43343</v>
      </c>
      <c r="P312" s="68">
        <f t="shared" si="20"/>
        <v>52</v>
      </c>
      <c r="Q312" s="69"/>
      <c r="R312" s="70">
        <f t="shared" si="21"/>
        <v>0</v>
      </c>
      <c r="S312" s="68">
        <f t="shared" si="22"/>
        <v>0</v>
      </c>
      <c r="T312" s="68">
        <f t="shared" si="23"/>
        <v>0</v>
      </c>
      <c r="U312" s="68">
        <f t="shared" si="24"/>
        <v>0</v>
      </c>
      <c r="V312" s="71"/>
      <c r="W312" s="84"/>
      <c r="X312" s="174"/>
      <c r="Y312" s="174"/>
      <c r="Z312" s="174"/>
      <c r="AA312" s="174"/>
      <c r="AB312" s="174"/>
      <c r="AC312" s="174"/>
      <c r="AD312" s="174"/>
      <c r="AE312" s="174"/>
      <c r="AF312" s="174"/>
      <c r="AG312" s="174"/>
      <c r="AH312" s="174"/>
    </row>
    <row r="313" spans="1:35" s="175" customFormat="1" ht="114" customHeight="1" x14ac:dyDescent="0.2">
      <c r="A313" s="81"/>
      <c r="B313" s="63" t="s">
        <v>1194</v>
      </c>
      <c r="C313" s="63" t="s">
        <v>224</v>
      </c>
      <c r="D313" s="64" t="s">
        <v>1149</v>
      </c>
      <c r="E313" s="64" t="s">
        <v>37</v>
      </c>
      <c r="F313" s="65">
        <v>68</v>
      </c>
      <c r="G313" s="65" t="s">
        <v>1183</v>
      </c>
      <c r="H313" s="66" t="s">
        <v>1195</v>
      </c>
      <c r="I313" s="66" t="s">
        <v>1196</v>
      </c>
      <c r="J313" s="66" t="s">
        <v>1186</v>
      </c>
      <c r="K313" s="109" t="s">
        <v>1187</v>
      </c>
      <c r="L313" s="64" t="s">
        <v>1188</v>
      </c>
      <c r="M313" s="64">
        <v>3</v>
      </c>
      <c r="N313" s="67">
        <v>42979</v>
      </c>
      <c r="O313" s="67">
        <v>43343</v>
      </c>
      <c r="P313" s="68">
        <f t="shared" si="20"/>
        <v>52</v>
      </c>
      <c r="Q313" s="69"/>
      <c r="R313" s="70">
        <f t="shared" si="21"/>
        <v>0</v>
      </c>
      <c r="S313" s="68">
        <f t="shared" si="22"/>
        <v>0</v>
      </c>
      <c r="T313" s="68">
        <f t="shared" si="23"/>
        <v>0</v>
      </c>
      <c r="U313" s="68">
        <f t="shared" si="24"/>
        <v>0</v>
      </c>
      <c r="V313" s="71"/>
      <c r="W313" s="84"/>
      <c r="X313" s="174"/>
      <c r="Y313" s="174"/>
      <c r="Z313" s="174"/>
      <c r="AA313" s="174"/>
      <c r="AB313" s="174"/>
      <c r="AC313" s="174"/>
      <c r="AD313" s="174"/>
      <c r="AE313" s="174"/>
      <c r="AF313" s="174"/>
      <c r="AG313" s="174"/>
      <c r="AH313" s="174"/>
      <c r="AI313" s="174"/>
    </row>
    <row r="314" spans="1:35" s="175" customFormat="1" ht="114" customHeight="1" x14ac:dyDescent="0.2">
      <c r="A314" s="81"/>
      <c r="B314" s="63" t="s">
        <v>1194</v>
      </c>
      <c r="C314" s="63" t="s">
        <v>224</v>
      </c>
      <c r="D314" s="64" t="s">
        <v>1149</v>
      </c>
      <c r="E314" s="64" t="s">
        <v>37</v>
      </c>
      <c r="F314" s="65">
        <v>68</v>
      </c>
      <c r="G314" s="65" t="s">
        <v>1183</v>
      </c>
      <c r="H314" s="66" t="s">
        <v>1195</v>
      </c>
      <c r="I314" s="66" t="s">
        <v>1196</v>
      </c>
      <c r="J314" s="66" t="s">
        <v>1186</v>
      </c>
      <c r="K314" s="109" t="s">
        <v>1189</v>
      </c>
      <c r="L314" s="64" t="s">
        <v>1180</v>
      </c>
      <c r="M314" s="64">
        <v>10</v>
      </c>
      <c r="N314" s="67">
        <v>42979</v>
      </c>
      <c r="O314" s="67">
        <v>43343</v>
      </c>
      <c r="P314" s="68">
        <f t="shared" si="20"/>
        <v>52</v>
      </c>
      <c r="Q314" s="69"/>
      <c r="R314" s="70">
        <f t="shared" si="21"/>
        <v>0</v>
      </c>
      <c r="S314" s="68">
        <f t="shared" si="22"/>
        <v>0</v>
      </c>
      <c r="T314" s="68">
        <f t="shared" si="23"/>
        <v>0</v>
      </c>
      <c r="U314" s="68">
        <f t="shared" si="24"/>
        <v>0</v>
      </c>
      <c r="V314" s="71"/>
      <c r="W314" s="84"/>
      <c r="X314" s="174"/>
      <c r="Y314" s="174"/>
      <c r="Z314" s="174"/>
      <c r="AA314" s="174"/>
      <c r="AB314" s="174"/>
      <c r="AC314" s="174"/>
      <c r="AD314" s="174"/>
      <c r="AE314" s="174"/>
      <c r="AF314" s="174"/>
      <c r="AG314" s="174"/>
      <c r="AH314" s="174"/>
      <c r="AI314" s="174"/>
    </row>
    <row r="315" spans="1:35" s="175" customFormat="1" ht="114" customHeight="1" x14ac:dyDescent="0.2">
      <c r="A315" s="81"/>
      <c r="B315" s="63" t="s">
        <v>1194</v>
      </c>
      <c r="C315" s="63" t="s">
        <v>224</v>
      </c>
      <c r="D315" s="64" t="s">
        <v>1149</v>
      </c>
      <c r="E315" s="64" t="s">
        <v>37</v>
      </c>
      <c r="F315" s="65">
        <v>68</v>
      </c>
      <c r="G315" s="65" t="s">
        <v>1183</v>
      </c>
      <c r="H315" s="66" t="s">
        <v>1195</v>
      </c>
      <c r="I315" s="66" t="s">
        <v>1196</v>
      </c>
      <c r="J315" s="66" t="s">
        <v>1186</v>
      </c>
      <c r="K315" s="109" t="s">
        <v>1190</v>
      </c>
      <c r="L315" s="64" t="s">
        <v>1191</v>
      </c>
      <c r="M315" s="64">
        <v>1</v>
      </c>
      <c r="N315" s="67">
        <v>42979</v>
      </c>
      <c r="O315" s="67">
        <v>43039</v>
      </c>
      <c r="P315" s="68">
        <f t="shared" si="20"/>
        <v>8.6</v>
      </c>
      <c r="Q315" s="69"/>
      <c r="R315" s="70">
        <f t="shared" si="21"/>
        <v>0</v>
      </c>
      <c r="S315" s="68">
        <f t="shared" si="22"/>
        <v>0</v>
      </c>
      <c r="T315" s="68">
        <f t="shared" si="23"/>
        <v>0</v>
      </c>
      <c r="U315" s="68">
        <f t="shared" si="24"/>
        <v>0</v>
      </c>
      <c r="V315" s="71"/>
      <c r="W315" s="84"/>
      <c r="X315" s="174"/>
      <c r="Y315" s="174"/>
      <c r="Z315" s="174"/>
      <c r="AA315" s="174"/>
      <c r="AB315" s="174"/>
      <c r="AC315" s="174"/>
      <c r="AD315" s="174"/>
      <c r="AE315" s="174"/>
      <c r="AF315" s="174"/>
      <c r="AG315" s="174"/>
      <c r="AH315" s="174"/>
      <c r="AI315" s="174"/>
    </row>
    <row r="316" spans="1:35" s="175" customFormat="1" ht="114" customHeight="1" x14ac:dyDescent="0.2">
      <c r="A316" s="81"/>
      <c r="B316" s="63" t="s">
        <v>1194</v>
      </c>
      <c r="C316" s="63" t="s">
        <v>224</v>
      </c>
      <c r="D316" s="64" t="s">
        <v>1149</v>
      </c>
      <c r="E316" s="64" t="s">
        <v>37</v>
      </c>
      <c r="F316" s="65">
        <v>68</v>
      </c>
      <c r="G316" s="65" t="s">
        <v>1183</v>
      </c>
      <c r="H316" s="66" t="s">
        <v>1195</v>
      </c>
      <c r="I316" s="66" t="s">
        <v>1196</v>
      </c>
      <c r="J316" s="66" t="s">
        <v>1186</v>
      </c>
      <c r="K316" s="109" t="s">
        <v>1192</v>
      </c>
      <c r="L316" s="64" t="s">
        <v>1193</v>
      </c>
      <c r="M316" s="64">
        <v>4</v>
      </c>
      <c r="N316" s="67">
        <v>42979</v>
      </c>
      <c r="O316" s="67">
        <v>43343</v>
      </c>
      <c r="P316" s="68">
        <f t="shared" si="20"/>
        <v>52</v>
      </c>
      <c r="Q316" s="69"/>
      <c r="R316" s="70">
        <f t="shared" si="21"/>
        <v>0</v>
      </c>
      <c r="S316" s="68">
        <f t="shared" si="22"/>
        <v>0</v>
      </c>
      <c r="T316" s="68">
        <f t="shared" si="23"/>
        <v>0</v>
      </c>
      <c r="U316" s="68">
        <f t="shared" si="24"/>
        <v>0</v>
      </c>
      <c r="V316" s="71"/>
      <c r="W316" s="84"/>
      <c r="X316" s="174"/>
      <c r="Y316" s="174"/>
      <c r="Z316" s="174"/>
      <c r="AA316" s="174"/>
      <c r="AB316" s="174"/>
      <c r="AC316" s="174"/>
      <c r="AD316" s="174"/>
      <c r="AE316" s="174"/>
      <c r="AF316" s="174"/>
      <c r="AG316" s="174"/>
      <c r="AH316" s="174"/>
      <c r="AI316" s="174"/>
    </row>
    <row r="317" spans="1:35" s="176" customFormat="1" ht="182.4" customHeight="1" x14ac:dyDescent="0.3">
      <c r="A317" s="81"/>
      <c r="B317" s="63" t="s">
        <v>1197</v>
      </c>
      <c r="C317" s="63" t="s">
        <v>224</v>
      </c>
      <c r="D317" s="64" t="s">
        <v>1149</v>
      </c>
      <c r="E317" s="64" t="s">
        <v>37</v>
      </c>
      <c r="F317" s="65">
        <v>69</v>
      </c>
      <c r="G317" s="65" t="s">
        <v>1183</v>
      </c>
      <c r="H317" s="66" t="s">
        <v>1198</v>
      </c>
      <c r="I317" s="66" t="s">
        <v>1199</v>
      </c>
      <c r="J317" s="66" t="s">
        <v>1186</v>
      </c>
      <c r="K317" s="109" t="s">
        <v>1187</v>
      </c>
      <c r="L317" s="64" t="s">
        <v>1188</v>
      </c>
      <c r="M317" s="64">
        <v>3</v>
      </c>
      <c r="N317" s="67">
        <v>42979</v>
      </c>
      <c r="O317" s="67">
        <v>43343</v>
      </c>
      <c r="P317" s="68">
        <f t="shared" si="20"/>
        <v>52</v>
      </c>
      <c r="Q317" s="69"/>
      <c r="R317" s="70">
        <f t="shared" si="21"/>
        <v>0</v>
      </c>
      <c r="S317" s="68">
        <f t="shared" si="22"/>
        <v>0</v>
      </c>
      <c r="T317" s="68">
        <f t="shared" si="23"/>
        <v>0</v>
      </c>
      <c r="U317" s="68">
        <f t="shared" si="24"/>
        <v>0</v>
      </c>
      <c r="V317" s="71"/>
      <c r="W317" s="84"/>
      <c r="X317" s="85"/>
      <c r="Y317" s="85"/>
      <c r="Z317" s="85"/>
      <c r="AA317" s="85"/>
      <c r="AB317" s="85"/>
      <c r="AC317" s="85"/>
      <c r="AD317" s="85"/>
      <c r="AE317" s="85"/>
      <c r="AF317" s="85"/>
      <c r="AG317" s="85"/>
      <c r="AH317" s="85"/>
    </row>
    <row r="318" spans="1:35" s="176" customFormat="1" ht="182.4" customHeight="1" x14ac:dyDescent="0.3">
      <c r="A318" s="81"/>
      <c r="B318" s="63" t="s">
        <v>1197</v>
      </c>
      <c r="C318" s="63" t="s">
        <v>224</v>
      </c>
      <c r="D318" s="64" t="s">
        <v>1149</v>
      </c>
      <c r="E318" s="64" t="s">
        <v>37</v>
      </c>
      <c r="F318" s="65">
        <v>69</v>
      </c>
      <c r="G318" s="65" t="s">
        <v>1183</v>
      </c>
      <c r="H318" s="66" t="s">
        <v>1198</v>
      </c>
      <c r="I318" s="66" t="s">
        <v>1199</v>
      </c>
      <c r="J318" s="66" t="s">
        <v>1186</v>
      </c>
      <c r="K318" s="109" t="s">
        <v>1189</v>
      </c>
      <c r="L318" s="64" t="s">
        <v>1180</v>
      </c>
      <c r="M318" s="64">
        <v>10</v>
      </c>
      <c r="N318" s="67">
        <v>42979</v>
      </c>
      <c r="O318" s="67">
        <v>43343</v>
      </c>
      <c r="P318" s="68">
        <f t="shared" si="20"/>
        <v>52</v>
      </c>
      <c r="Q318" s="69"/>
      <c r="R318" s="70">
        <f t="shared" si="21"/>
        <v>0</v>
      </c>
      <c r="S318" s="68">
        <f t="shared" si="22"/>
        <v>0</v>
      </c>
      <c r="T318" s="68">
        <f t="shared" si="23"/>
        <v>0</v>
      </c>
      <c r="U318" s="68">
        <f t="shared" si="24"/>
        <v>0</v>
      </c>
      <c r="V318" s="71"/>
      <c r="W318" s="84"/>
      <c r="X318" s="85"/>
      <c r="Y318" s="85"/>
      <c r="Z318" s="85"/>
      <c r="AA318" s="85"/>
      <c r="AB318" s="85"/>
      <c r="AC318" s="85"/>
      <c r="AD318" s="85"/>
      <c r="AE318" s="85"/>
      <c r="AF318" s="85"/>
      <c r="AG318" s="85"/>
      <c r="AH318" s="85"/>
    </row>
    <row r="319" spans="1:35" s="176" customFormat="1" ht="182.4" customHeight="1" x14ac:dyDescent="0.3">
      <c r="A319" s="81"/>
      <c r="B319" s="63" t="s">
        <v>1197</v>
      </c>
      <c r="C319" s="63" t="s">
        <v>224</v>
      </c>
      <c r="D319" s="64" t="s">
        <v>1149</v>
      </c>
      <c r="E319" s="64" t="s">
        <v>37</v>
      </c>
      <c r="F319" s="65">
        <v>69</v>
      </c>
      <c r="G319" s="65" t="s">
        <v>1183</v>
      </c>
      <c r="H319" s="66" t="s">
        <v>1198</v>
      </c>
      <c r="I319" s="66" t="s">
        <v>1199</v>
      </c>
      <c r="J319" s="66" t="s">
        <v>1186</v>
      </c>
      <c r="K319" s="109" t="s">
        <v>1190</v>
      </c>
      <c r="L319" s="64" t="s">
        <v>1191</v>
      </c>
      <c r="M319" s="64">
        <v>1</v>
      </c>
      <c r="N319" s="67">
        <v>42979</v>
      </c>
      <c r="O319" s="67">
        <v>43039</v>
      </c>
      <c r="P319" s="68">
        <f t="shared" si="20"/>
        <v>8.6</v>
      </c>
      <c r="Q319" s="69"/>
      <c r="R319" s="70">
        <f t="shared" si="21"/>
        <v>0</v>
      </c>
      <c r="S319" s="68">
        <f t="shared" si="22"/>
        <v>0</v>
      </c>
      <c r="T319" s="68">
        <f t="shared" si="23"/>
        <v>0</v>
      </c>
      <c r="U319" s="68">
        <f t="shared" si="24"/>
        <v>0</v>
      </c>
      <c r="V319" s="71"/>
      <c r="W319" s="84"/>
      <c r="X319" s="85"/>
      <c r="Y319" s="85"/>
      <c r="Z319" s="85"/>
      <c r="AA319" s="85"/>
      <c r="AB319" s="85"/>
      <c r="AC319" s="85"/>
      <c r="AD319" s="85"/>
      <c r="AE319" s="85"/>
      <c r="AF319" s="85"/>
      <c r="AG319" s="85"/>
      <c r="AH319" s="85"/>
    </row>
    <row r="320" spans="1:35" s="176" customFormat="1" ht="182.4" customHeight="1" x14ac:dyDescent="0.3">
      <c r="A320" s="81"/>
      <c r="B320" s="63" t="s">
        <v>1197</v>
      </c>
      <c r="C320" s="63" t="s">
        <v>224</v>
      </c>
      <c r="D320" s="64" t="s">
        <v>1149</v>
      </c>
      <c r="E320" s="64" t="s">
        <v>37</v>
      </c>
      <c r="F320" s="65">
        <v>69</v>
      </c>
      <c r="G320" s="65" t="s">
        <v>1183</v>
      </c>
      <c r="H320" s="66" t="s">
        <v>1198</v>
      </c>
      <c r="I320" s="66" t="s">
        <v>1199</v>
      </c>
      <c r="J320" s="66" t="s">
        <v>1186</v>
      </c>
      <c r="K320" s="109" t="s">
        <v>1192</v>
      </c>
      <c r="L320" s="64" t="s">
        <v>1193</v>
      </c>
      <c r="M320" s="64">
        <v>4</v>
      </c>
      <c r="N320" s="67">
        <v>42979</v>
      </c>
      <c r="O320" s="67">
        <v>43343</v>
      </c>
      <c r="P320" s="68">
        <f t="shared" si="20"/>
        <v>52</v>
      </c>
      <c r="Q320" s="69"/>
      <c r="R320" s="70">
        <f t="shared" si="21"/>
        <v>0</v>
      </c>
      <c r="S320" s="68">
        <f t="shared" si="22"/>
        <v>0</v>
      </c>
      <c r="T320" s="68">
        <f t="shared" si="23"/>
        <v>0</v>
      </c>
      <c r="U320" s="68">
        <f t="shared" si="24"/>
        <v>0</v>
      </c>
      <c r="V320" s="71"/>
      <c r="W320" s="84"/>
      <c r="X320" s="85"/>
      <c r="Y320" s="85"/>
      <c r="Z320" s="85"/>
      <c r="AA320" s="85"/>
      <c r="AB320" s="85"/>
      <c r="AC320" s="85"/>
      <c r="AD320" s="85"/>
      <c r="AE320" s="85"/>
      <c r="AF320" s="85"/>
      <c r="AG320" s="85"/>
      <c r="AH320" s="85"/>
    </row>
    <row r="321" spans="1:34" s="176" customFormat="1" ht="102.6" customHeight="1" x14ac:dyDescent="0.3">
      <c r="A321" s="81"/>
      <c r="B321" s="63" t="s">
        <v>1200</v>
      </c>
      <c r="C321" s="63" t="s">
        <v>224</v>
      </c>
      <c r="D321" s="64" t="s">
        <v>1149</v>
      </c>
      <c r="E321" s="64" t="s">
        <v>37</v>
      </c>
      <c r="F321" s="65">
        <v>70</v>
      </c>
      <c r="G321" s="65" t="s">
        <v>1201</v>
      </c>
      <c r="H321" s="66" t="s">
        <v>1202</v>
      </c>
      <c r="I321" s="66" t="s">
        <v>1203</v>
      </c>
      <c r="J321" s="66" t="s">
        <v>1186</v>
      </c>
      <c r="K321" s="66" t="s">
        <v>1204</v>
      </c>
      <c r="L321" s="64" t="s">
        <v>1205</v>
      </c>
      <c r="M321" s="64">
        <v>1</v>
      </c>
      <c r="N321" s="67">
        <v>42979</v>
      </c>
      <c r="O321" s="67">
        <v>43100</v>
      </c>
      <c r="P321" s="68">
        <f t="shared" si="20"/>
        <v>17.3</v>
      </c>
      <c r="Q321" s="69"/>
      <c r="R321" s="70">
        <f t="shared" si="21"/>
        <v>0</v>
      </c>
      <c r="S321" s="68">
        <f t="shared" si="22"/>
        <v>0</v>
      </c>
      <c r="T321" s="68">
        <f t="shared" si="23"/>
        <v>0</v>
      </c>
      <c r="U321" s="68">
        <f t="shared" si="24"/>
        <v>0</v>
      </c>
      <c r="V321" s="71"/>
      <c r="W321" s="84"/>
      <c r="X321" s="85"/>
      <c r="Y321" s="85"/>
      <c r="Z321" s="85"/>
      <c r="AA321" s="85"/>
      <c r="AB321" s="85"/>
      <c r="AC321" s="85"/>
      <c r="AD321" s="85"/>
      <c r="AE321" s="85"/>
      <c r="AF321" s="85"/>
      <c r="AG321" s="85"/>
      <c r="AH321" s="85"/>
    </row>
    <row r="322" spans="1:34" s="176" customFormat="1" ht="102.6" customHeight="1" x14ac:dyDescent="0.3">
      <c r="A322" s="81"/>
      <c r="B322" s="63" t="s">
        <v>1200</v>
      </c>
      <c r="C322" s="63" t="s">
        <v>224</v>
      </c>
      <c r="D322" s="64" t="s">
        <v>1149</v>
      </c>
      <c r="E322" s="64" t="s">
        <v>37</v>
      </c>
      <c r="F322" s="65">
        <v>70</v>
      </c>
      <c r="G322" s="65" t="s">
        <v>1201</v>
      </c>
      <c r="H322" s="66" t="s">
        <v>1202</v>
      </c>
      <c r="I322" s="66" t="s">
        <v>1203</v>
      </c>
      <c r="J322" s="66" t="s">
        <v>1186</v>
      </c>
      <c r="K322" s="66" t="s">
        <v>1206</v>
      </c>
      <c r="L322" s="64" t="s">
        <v>1180</v>
      </c>
      <c r="M322" s="64">
        <v>4</v>
      </c>
      <c r="N322" s="67">
        <v>42979</v>
      </c>
      <c r="O322" s="67">
        <v>43343</v>
      </c>
      <c r="P322" s="68">
        <f t="shared" si="20"/>
        <v>52</v>
      </c>
      <c r="Q322" s="69"/>
      <c r="R322" s="70">
        <f t="shared" si="21"/>
        <v>0</v>
      </c>
      <c r="S322" s="68">
        <f t="shared" si="22"/>
        <v>0</v>
      </c>
      <c r="T322" s="68">
        <f t="shared" si="23"/>
        <v>0</v>
      </c>
      <c r="U322" s="68">
        <f t="shared" si="24"/>
        <v>0</v>
      </c>
      <c r="V322" s="71"/>
      <c r="W322" s="84"/>
      <c r="X322" s="85"/>
      <c r="Y322" s="85"/>
      <c r="Z322" s="85"/>
      <c r="AA322" s="85"/>
      <c r="AB322" s="85"/>
      <c r="AC322" s="85"/>
      <c r="AD322" s="85"/>
      <c r="AE322" s="85"/>
      <c r="AF322" s="85"/>
      <c r="AG322" s="85"/>
      <c r="AH322" s="85"/>
    </row>
    <row r="323" spans="1:34" s="176" customFormat="1" ht="102.6" customHeight="1" x14ac:dyDescent="0.3">
      <c r="A323" s="81"/>
      <c r="B323" s="63" t="s">
        <v>1200</v>
      </c>
      <c r="C323" s="63" t="s">
        <v>224</v>
      </c>
      <c r="D323" s="64" t="s">
        <v>1149</v>
      </c>
      <c r="E323" s="64" t="s">
        <v>37</v>
      </c>
      <c r="F323" s="65">
        <v>70</v>
      </c>
      <c r="G323" s="65" t="s">
        <v>1201</v>
      </c>
      <c r="H323" s="66" t="s">
        <v>1202</v>
      </c>
      <c r="I323" s="66" t="s">
        <v>1203</v>
      </c>
      <c r="J323" s="66" t="s">
        <v>1186</v>
      </c>
      <c r="K323" s="66" t="s">
        <v>1207</v>
      </c>
      <c r="L323" s="64" t="s">
        <v>1208</v>
      </c>
      <c r="M323" s="64">
        <v>4</v>
      </c>
      <c r="N323" s="67">
        <v>42979</v>
      </c>
      <c r="O323" s="67">
        <v>43343</v>
      </c>
      <c r="P323" s="68">
        <f t="shared" si="20"/>
        <v>52</v>
      </c>
      <c r="Q323" s="69"/>
      <c r="R323" s="70">
        <f t="shared" si="21"/>
        <v>0</v>
      </c>
      <c r="S323" s="68">
        <f t="shared" si="22"/>
        <v>0</v>
      </c>
      <c r="T323" s="68">
        <f t="shared" si="23"/>
        <v>0</v>
      </c>
      <c r="U323" s="68">
        <f t="shared" si="24"/>
        <v>0</v>
      </c>
      <c r="V323" s="71"/>
      <c r="W323" s="84"/>
      <c r="X323" s="85"/>
      <c r="Y323" s="85"/>
      <c r="Z323" s="85"/>
      <c r="AA323" s="85"/>
      <c r="AB323" s="85"/>
      <c r="AC323" s="85"/>
      <c r="AD323" s="85"/>
      <c r="AE323" s="85"/>
      <c r="AF323" s="85"/>
      <c r="AG323" s="85"/>
      <c r="AH323" s="85"/>
    </row>
    <row r="324" spans="1:34" s="176" customFormat="1" ht="102.6" customHeight="1" x14ac:dyDescent="0.3">
      <c r="A324" s="81"/>
      <c r="B324" s="63" t="s">
        <v>1209</v>
      </c>
      <c r="C324" s="63" t="s">
        <v>224</v>
      </c>
      <c r="D324" s="64" t="s">
        <v>1149</v>
      </c>
      <c r="E324" s="64" t="s">
        <v>37</v>
      </c>
      <c r="F324" s="65">
        <v>71</v>
      </c>
      <c r="G324" s="65" t="s">
        <v>1201</v>
      </c>
      <c r="H324" s="66" t="s">
        <v>1210</v>
      </c>
      <c r="I324" s="66" t="s">
        <v>1211</v>
      </c>
      <c r="J324" s="66" t="s">
        <v>1186</v>
      </c>
      <c r="K324" s="66" t="s">
        <v>1204</v>
      </c>
      <c r="L324" s="64" t="s">
        <v>1205</v>
      </c>
      <c r="M324" s="64">
        <v>1</v>
      </c>
      <c r="N324" s="67">
        <v>42979</v>
      </c>
      <c r="O324" s="67">
        <v>43100</v>
      </c>
      <c r="P324" s="68">
        <f t="shared" si="20"/>
        <v>17.3</v>
      </c>
      <c r="Q324" s="69"/>
      <c r="R324" s="70">
        <f t="shared" si="21"/>
        <v>0</v>
      </c>
      <c r="S324" s="68">
        <f t="shared" si="22"/>
        <v>0</v>
      </c>
      <c r="T324" s="68">
        <f t="shared" si="23"/>
        <v>0</v>
      </c>
      <c r="U324" s="68">
        <f t="shared" si="24"/>
        <v>0</v>
      </c>
      <c r="V324" s="71"/>
      <c r="W324" s="84"/>
      <c r="X324" s="85"/>
      <c r="Y324" s="85"/>
      <c r="Z324" s="85"/>
      <c r="AA324" s="85"/>
      <c r="AB324" s="85"/>
      <c r="AC324" s="85"/>
      <c r="AD324" s="85"/>
      <c r="AE324" s="85"/>
      <c r="AF324" s="85"/>
      <c r="AG324" s="85"/>
      <c r="AH324" s="85"/>
    </row>
    <row r="325" spans="1:34" s="176" customFormat="1" ht="102.6" customHeight="1" x14ac:dyDescent="0.3">
      <c r="A325" s="81"/>
      <c r="B325" s="63" t="s">
        <v>1209</v>
      </c>
      <c r="C325" s="63" t="s">
        <v>224</v>
      </c>
      <c r="D325" s="64" t="s">
        <v>1149</v>
      </c>
      <c r="E325" s="64" t="s">
        <v>37</v>
      </c>
      <c r="F325" s="65">
        <v>71</v>
      </c>
      <c r="G325" s="65" t="s">
        <v>1201</v>
      </c>
      <c r="H325" s="66" t="s">
        <v>1210</v>
      </c>
      <c r="I325" s="66" t="s">
        <v>1211</v>
      </c>
      <c r="J325" s="66" t="s">
        <v>1186</v>
      </c>
      <c r="K325" s="66" t="s">
        <v>1206</v>
      </c>
      <c r="L325" s="64" t="s">
        <v>1180</v>
      </c>
      <c r="M325" s="64">
        <v>4</v>
      </c>
      <c r="N325" s="67">
        <v>42979</v>
      </c>
      <c r="O325" s="67">
        <v>43343</v>
      </c>
      <c r="P325" s="68">
        <f t="shared" si="20"/>
        <v>52</v>
      </c>
      <c r="Q325" s="69"/>
      <c r="R325" s="70">
        <f t="shared" si="21"/>
        <v>0</v>
      </c>
      <c r="S325" s="68">
        <f t="shared" si="22"/>
        <v>0</v>
      </c>
      <c r="T325" s="68">
        <f t="shared" si="23"/>
        <v>0</v>
      </c>
      <c r="U325" s="68">
        <f t="shared" si="24"/>
        <v>0</v>
      </c>
      <c r="V325" s="71"/>
      <c r="W325" s="84"/>
      <c r="X325" s="85"/>
      <c r="Y325" s="85"/>
      <c r="Z325" s="85"/>
      <c r="AA325" s="85"/>
      <c r="AB325" s="85"/>
      <c r="AC325" s="85"/>
      <c r="AD325" s="85"/>
      <c r="AE325" s="85"/>
      <c r="AF325" s="85"/>
      <c r="AG325" s="85"/>
      <c r="AH325" s="85"/>
    </row>
    <row r="326" spans="1:34" s="176" customFormat="1" ht="102.6" customHeight="1" x14ac:dyDescent="0.3">
      <c r="A326" s="81"/>
      <c r="B326" s="63" t="s">
        <v>1209</v>
      </c>
      <c r="C326" s="63" t="s">
        <v>224</v>
      </c>
      <c r="D326" s="64" t="s">
        <v>1149</v>
      </c>
      <c r="E326" s="64" t="s">
        <v>37</v>
      </c>
      <c r="F326" s="65">
        <v>71</v>
      </c>
      <c r="G326" s="65" t="s">
        <v>1201</v>
      </c>
      <c r="H326" s="66" t="s">
        <v>1210</v>
      </c>
      <c r="I326" s="66" t="s">
        <v>1211</v>
      </c>
      <c r="J326" s="66" t="s">
        <v>1186</v>
      </c>
      <c r="K326" s="66" t="s">
        <v>1207</v>
      </c>
      <c r="L326" s="64" t="s">
        <v>1208</v>
      </c>
      <c r="M326" s="64">
        <v>4</v>
      </c>
      <c r="N326" s="67">
        <v>42979</v>
      </c>
      <c r="O326" s="67">
        <v>43343</v>
      </c>
      <c r="P326" s="68">
        <f t="shared" si="20"/>
        <v>52</v>
      </c>
      <c r="Q326" s="69"/>
      <c r="R326" s="70">
        <f t="shared" si="21"/>
        <v>0</v>
      </c>
      <c r="S326" s="68">
        <f t="shared" si="22"/>
        <v>0</v>
      </c>
      <c r="T326" s="68">
        <f t="shared" si="23"/>
        <v>0</v>
      </c>
      <c r="U326" s="68">
        <f t="shared" si="24"/>
        <v>0</v>
      </c>
      <c r="V326" s="71"/>
      <c r="W326" s="84"/>
      <c r="X326" s="85"/>
      <c r="Y326" s="85"/>
      <c r="Z326" s="85"/>
      <c r="AA326" s="85"/>
      <c r="AB326" s="85"/>
      <c r="AC326" s="85"/>
      <c r="AD326" s="85"/>
      <c r="AE326" s="85"/>
      <c r="AF326" s="85"/>
      <c r="AG326" s="85"/>
      <c r="AH326" s="85"/>
    </row>
    <row r="327" spans="1:34" s="176" customFormat="1" ht="102.6" customHeight="1" x14ac:dyDescent="0.3">
      <c r="A327" s="81"/>
      <c r="B327" s="63" t="s">
        <v>1212</v>
      </c>
      <c r="C327" s="63" t="s">
        <v>224</v>
      </c>
      <c r="D327" s="64" t="s">
        <v>1149</v>
      </c>
      <c r="E327" s="64" t="s">
        <v>37</v>
      </c>
      <c r="F327" s="65">
        <v>72</v>
      </c>
      <c r="G327" s="65" t="s">
        <v>1201</v>
      </c>
      <c r="H327" s="66" t="s">
        <v>1213</v>
      </c>
      <c r="I327" s="66" t="s">
        <v>1214</v>
      </c>
      <c r="J327" s="66" t="s">
        <v>1186</v>
      </c>
      <c r="K327" s="66" t="s">
        <v>1204</v>
      </c>
      <c r="L327" s="64" t="s">
        <v>1205</v>
      </c>
      <c r="M327" s="64">
        <v>1</v>
      </c>
      <c r="N327" s="67">
        <v>42979</v>
      </c>
      <c r="O327" s="67">
        <v>43100</v>
      </c>
      <c r="P327" s="68">
        <f t="shared" si="20"/>
        <v>17.3</v>
      </c>
      <c r="Q327" s="69"/>
      <c r="R327" s="70">
        <f t="shared" si="21"/>
        <v>0</v>
      </c>
      <c r="S327" s="68">
        <f t="shared" si="22"/>
        <v>0</v>
      </c>
      <c r="T327" s="68">
        <f t="shared" si="23"/>
        <v>0</v>
      </c>
      <c r="U327" s="68">
        <f t="shared" si="24"/>
        <v>0</v>
      </c>
      <c r="V327" s="71"/>
      <c r="W327" s="84"/>
      <c r="X327" s="85"/>
      <c r="Y327" s="85"/>
      <c r="Z327" s="85"/>
      <c r="AA327" s="85"/>
      <c r="AB327" s="85"/>
      <c r="AC327" s="85"/>
      <c r="AD327" s="85"/>
      <c r="AE327" s="85"/>
      <c r="AF327" s="85"/>
      <c r="AG327" s="85"/>
      <c r="AH327" s="85"/>
    </row>
    <row r="328" spans="1:34" s="176" customFormat="1" ht="102.6" customHeight="1" x14ac:dyDescent="0.3">
      <c r="A328" s="81"/>
      <c r="B328" s="63" t="s">
        <v>1212</v>
      </c>
      <c r="C328" s="63" t="s">
        <v>224</v>
      </c>
      <c r="D328" s="64" t="s">
        <v>1149</v>
      </c>
      <c r="E328" s="64" t="s">
        <v>37</v>
      </c>
      <c r="F328" s="65">
        <v>72</v>
      </c>
      <c r="G328" s="65" t="s">
        <v>1201</v>
      </c>
      <c r="H328" s="66" t="s">
        <v>1213</v>
      </c>
      <c r="I328" s="66" t="s">
        <v>1214</v>
      </c>
      <c r="J328" s="66" t="s">
        <v>1186</v>
      </c>
      <c r="K328" s="66" t="s">
        <v>1206</v>
      </c>
      <c r="L328" s="64" t="s">
        <v>1180</v>
      </c>
      <c r="M328" s="64">
        <v>4</v>
      </c>
      <c r="N328" s="67">
        <v>42979</v>
      </c>
      <c r="O328" s="67">
        <v>43343</v>
      </c>
      <c r="P328" s="68">
        <f t="shared" si="20"/>
        <v>52</v>
      </c>
      <c r="Q328" s="69"/>
      <c r="R328" s="70">
        <f t="shared" si="21"/>
        <v>0</v>
      </c>
      <c r="S328" s="68">
        <f t="shared" si="22"/>
        <v>0</v>
      </c>
      <c r="T328" s="68">
        <f t="shared" si="23"/>
        <v>0</v>
      </c>
      <c r="U328" s="68">
        <f t="shared" si="24"/>
        <v>0</v>
      </c>
      <c r="V328" s="71"/>
      <c r="W328" s="84"/>
      <c r="X328" s="85"/>
      <c r="Y328" s="85"/>
      <c r="Z328" s="85"/>
      <c r="AA328" s="85"/>
      <c r="AB328" s="85"/>
      <c r="AC328" s="85"/>
      <c r="AD328" s="85"/>
      <c r="AE328" s="85"/>
      <c r="AF328" s="85"/>
      <c r="AG328" s="85"/>
      <c r="AH328" s="85"/>
    </row>
    <row r="329" spans="1:34" s="176" customFormat="1" ht="102.6" customHeight="1" x14ac:dyDescent="0.3">
      <c r="A329" s="81"/>
      <c r="B329" s="63" t="s">
        <v>1212</v>
      </c>
      <c r="C329" s="63" t="s">
        <v>224</v>
      </c>
      <c r="D329" s="64" t="s">
        <v>1149</v>
      </c>
      <c r="E329" s="64" t="s">
        <v>37</v>
      </c>
      <c r="F329" s="65">
        <v>72</v>
      </c>
      <c r="G329" s="65" t="s">
        <v>1201</v>
      </c>
      <c r="H329" s="66" t="s">
        <v>1213</v>
      </c>
      <c r="I329" s="66" t="s">
        <v>1214</v>
      </c>
      <c r="J329" s="66" t="s">
        <v>1186</v>
      </c>
      <c r="K329" s="66" t="s">
        <v>1207</v>
      </c>
      <c r="L329" s="64" t="s">
        <v>1208</v>
      </c>
      <c r="M329" s="64">
        <v>4</v>
      </c>
      <c r="N329" s="67">
        <v>42979</v>
      </c>
      <c r="O329" s="67">
        <v>43343</v>
      </c>
      <c r="P329" s="68">
        <f t="shared" si="20"/>
        <v>52</v>
      </c>
      <c r="Q329" s="69"/>
      <c r="R329" s="70">
        <f t="shared" si="21"/>
        <v>0</v>
      </c>
      <c r="S329" s="68">
        <f t="shared" si="22"/>
        <v>0</v>
      </c>
      <c r="T329" s="68">
        <f t="shared" si="23"/>
        <v>0</v>
      </c>
      <c r="U329" s="68">
        <f t="shared" si="24"/>
        <v>0</v>
      </c>
      <c r="V329" s="71"/>
      <c r="W329" s="84"/>
      <c r="X329" s="85"/>
      <c r="Y329" s="85"/>
      <c r="Z329" s="85"/>
      <c r="AA329" s="85"/>
      <c r="AB329" s="85"/>
      <c r="AC329" s="85"/>
      <c r="AD329" s="85"/>
      <c r="AE329" s="85"/>
      <c r="AF329" s="85"/>
      <c r="AG329" s="85"/>
      <c r="AH329" s="85"/>
    </row>
    <row r="330" spans="1:34" s="176" customFormat="1" ht="125.4" customHeight="1" x14ac:dyDescent="0.3">
      <c r="A330" s="81"/>
      <c r="B330" s="63" t="s">
        <v>1215</v>
      </c>
      <c r="C330" s="63" t="s">
        <v>224</v>
      </c>
      <c r="D330" s="64" t="s">
        <v>1149</v>
      </c>
      <c r="E330" s="64" t="s">
        <v>37</v>
      </c>
      <c r="F330" s="65">
        <v>73</v>
      </c>
      <c r="G330" s="65" t="s">
        <v>1201</v>
      </c>
      <c r="H330" s="66" t="s">
        <v>1216</v>
      </c>
      <c r="I330" s="66" t="s">
        <v>1217</v>
      </c>
      <c r="J330" s="66" t="s">
        <v>1186</v>
      </c>
      <c r="K330" s="66" t="s">
        <v>1204</v>
      </c>
      <c r="L330" s="64" t="s">
        <v>1205</v>
      </c>
      <c r="M330" s="64">
        <v>1</v>
      </c>
      <c r="N330" s="67">
        <v>42979</v>
      </c>
      <c r="O330" s="67">
        <v>43100</v>
      </c>
      <c r="P330" s="68">
        <f t="shared" si="20"/>
        <v>17.3</v>
      </c>
      <c r="Q330" s="69"/>
      <c r="R330" s="70">
        <f t="shared" si="21"/>
        <v>0</v>
      </c>
      <c r="S330" s="68">
        <f t="shared" si="22"/>
        <v>0</v>
      </c>
      <c r="T330" s="68">
        <f t="shared" si="23"/>
        <v>0</v>
      </c>
      <c r="U330" s="68">
        <f t="shared" si="24"/>
        <v>0</v>
      </c>
      <c r="V330" s="71"/>
      <c r="W330" s="84"/>
      <c r="X330" s="85"/>
      <c r="Y330" s="85"/>
      <c r="Z330" s="85"/>
      <c r="AA330" s="85"/>
      <c r="AB330" s="85"/>
      <c r="AC330" s="85"/>
      <c r="AD330" s="85"/>
      <c r="AE330" s="85"/>
      <c r="AF330" s="85"/>
      <c r="AG330" s="85"/>
      <c r="AH330" s="85"/>
    </row>
    <row r="331" spans="1:34" s="176" customFormat="1" ht="125.4" customHeight="1" x14ac:dyDescent="0.3">
      <c r="A331" s="81"/>
      <c r="B331" s="63" t="s">
        <v>1215</v>
      </c>
      <c r="C331" s="63" t="s">
        <v>224</v>
      </c>
      <c r="D331" s="64" t="s">
        <v>1149</v>
      </c>
      <c r="E331" s="64" t="s">
        <v>37</v>
      </c>
      <c r="F331" s="65">
        <v>73</v>
      </c>
      <c r="G331" s="65" t="s">
        <v>1201</v>
      </c>
      <c r="H331" s="66" t="s">
        <v>1216</v>
      </c>
      <c r="I331" s="66" t="s">
        <v>1217</v>
      </c>
      <c r="J331" s="66" t="s">
        <v>1186</v>
      </c>
      <c r="K331" s="66" t="s">
        <v>1206</v>
      </c>
      <c r="L331" s="64" t="s">
        <v>1180</v>
      </c>
      <c r="M331" s="64">
        <v>4</v>
      </c>
      <c r="N331" s="67">
        <v>42979</v>
      </c>
      <c r="O331" s="67">
        <v>43343</v>
      </c>
      <c r="P331" s="68">
        <f t="shared" si="20"/>
        <v>52</v>
      </c>
      <c r="Q331" s="69"/>
      <c r="R331" s="70">
        <f t="shared" si="21"/>
        <v>0</v>
      </c>
      <c r="S331" s="68">
        <f t="shared" si="22"/>
        <v>0</v>
      </c>
      <c r="T331" s="68">
        <f t="shared" si="23"/>
        <v>0</v>
      </c>
      <c r="U331" s="68">
        <f t="shared" si="24"/>
        <v>0</v>
      </c>
      <c r="V331" s="71"/>
      <c r="W331" s="84"/>
      <c r="X331" s="85"/>
      <c r="Y331" s="85"/>
      <c r="Z331" s="85"/>
      <c r="AA331" s="85"/>
      <c r="AB331" s="85"/>
      <c r="AC331" s="85"/>
      <c r="AD331" s="85"/>
      <c r="AE331" s="85"/>
      <c r="AF331" s="85"/>
      <c r="AG331" s="85"/>
      <c r="AH331" s="85"/>
    </row>
    <row r="332" spans="1:34" s="176" customFormat="1" ht="125.4" customHeight="1" x14ac:dyDescent="0.3">
      <c r="A332" s="81"/>
      <c r="B332" s="63" t="s">
        <v>1215</v>
      </c>
      <c r="C332" s="63" t="s">
        <v>224</v>
      </c>
      <c r="D332" s="64" t="s">
        <v>1149</v>
      </c>
      <c r="E332" s="64" t="s">
        <v>37</v>
      </c>
      <c r="F332" s="65">
        <v>73</v>
      </c>
      <c r="G332" s="65" t="s">
        <v>1201</v>
      </c>
      <c r="H332" s="66" t="s">
        <v>1216</v>
      </c>
      <c r="I332" s="66" t="s">
        <v>1217</v>
      </c>
      <c r="J332" s="66" t="s">
        <v>1186</v>
      </c>
      <c r="K332" s="66" t="s">
        <v>1207</v>
      </c>
      <c r="L332" s="64" t="s">
        <v>1208</v>
      </c>
      <c r="M332" s="64">
        <v>4</v>
      </c>
      <c r="N332" s="67">
        <v>42979</v>
      </c>
      <c r="O332" s="67">
        <v>43343</v>
      </c>
      <c r="P332" s="68">
        <f t="shared" ref="P332:P395" si="25">ROUND(((O332-N332)/7),1)</f>
        <v>52</v>
      </c>
      <c r="Q332" s="69"/>
      <c r="R332" s="70">
        <f t="shared" ref="R332:R395" si="26">IF(Q332=0,0,+Q332/M332)</f>
        <v>0</v>
      </c>
      <c r="S332" s="68">
        <f t="shared" ref="S332:S395" si="27">ROUND((P332*R332),1)</f>
        <v>0</v>
      </c>
      <c r="T332" s="68">
        <f t="shared" ref="T332:T395" si="28">IF(O332&lt;=$D$7,S332,0)</f>
        <v>0</v>
      </c>
      <c r="U332" s="68">
        <f t="shared" ref="U332:U395" si="29">IF($D$7&gt;=O332,P332,0)</f>
        <v>0</v>
      </c>
      <c r="V332" s="71"/>
      <c r="W332" s="84"/>
      <c r="X332" s="85"/>
      <c r="Y332" s="85"/>
      <c r="Z332" s="85"/>
      <c r="AA332" s="85"/>
      <c r="AB332" s="85"/>
      <c r="AC332" s="85"/>
      <c r="AD332" s="85"/>
      <c r="AE332" s="85"/>
      <c r="AF332" s="85"/>
      <c r="AG332" s="85"/>
      <c r="AH332" s="85"/>
    </row>
    <row r="333" spans="1:34" s="176" customFormat="1" ht="102.6" customHeight="1" x14ac:dyDescent="0.3">
      <c r="A333" s="81"/>
      <c r="B333" s="63" t="s">
        <v>1218</v>
      </c>
      <c r="C333" s="63" t="s">
        <v>224</v>
      </c>
      <c r="D333" s="64" t="s">
        <v>1149</v>
      </c>
      <c r="E333" s="64" t="s">
        <v>37</v>
      </c>
      <c r="F333" s="65">
        <v>74</v>
      </c>
      <c r="G333" s="65" t="s">
        <v>1201</v>
      </c>
      <c r="H333" s="66" t="s">
        <v>1219</v>
      </c>
      <c r="I333" s="66" t="s">
        <v>1220</v>
      </c>
      <c r="J333" s="66" t="s">
        <v>1186</v>
      </c>
      <c r="K333" s="66" t="s">
        <v>1204</v>
      </c>
      <c r="L333" s="64" t="s">
        <v>1205</v>
      </c>
      <c r="M333" s="64">
        <v>1</v>
      </c>
      <c r="N333" s="67">
        <v>42979</v>
      </c>
      <c r="O333" s="67">
        <v>43100</v>
      </c>
      <c r="P333" s="68">
        <f t="shared" si="25"/>
        <v>17.3</v>
      </c>
      <c r="Q333" s="69"/>
      <c r="R333" s="70">
        <f t="shared" si="26"/>
        <v>0</v>
      </c>
      <c r="S333" s="68">
        <f t="shared" si="27"/>
        <v>0</v>
      </c>
      <c r="T333" s="68">
        <f t="shared" si="28"/>
        <v>0</v>
      </c>
      <c r="U333" s="68">
        <f t="shared" si="29"/>
        <v>0</v>
      </c>
      <c r="V333" s="71"/>
      <c r="W333" s="84"/>
      <c r="X333" s="85"/>
      <c r="Y333" s="85"/>
      <c r="Z333" s="85"/>
      <c r="AA333" s="85"/>
      <c r="AB333" s="85"/>
      <c r="AC333" s="85"/>
      <c r="AD333" s="85"/>
      <c r="AE333" s="85"/>
      <c r="AF333" s="85"/>
      <c r="AG333" s="85"/>
      <c r="AH333" s="85"/>
    </row>
    <row r="334" spans="1:34" s="176" customFormat="1" ht="102.6" customHeight="1" x14ac:dyDescent="0.3">
      <c r="A334" s="81"/>
      <c r="B334" s="63" t="s">
        <v>1218</v>
      </c>
      <c r="C334" s="63" t="s">
        <v>224</v>
      </c>
      <c r="D334" s="64" t="s">
        <v>1149</v>
      </c>
      <c r="E334" s="64" t="s">
        <v>37</v>
      </c>
      <c r="F334" s="65">
        <v>74</v>
      </c>
      <c r="G334" s="65" t="s">
        <v>1201</v>
      </c>
      <c r="H334" s="66" t="s">
        <v>1219</v>
      </c>
      <c r="I334" s="66" t="s">
        <v>1220</v>
      </c>
      <c r="J334" s="66" t="s">
        <v>1186</v>
      </c>
      <c r="K334" s="66" t="s">
        <v>1206</v>
      </c>
      <c r="L334" s="64" t="s">
        <v>1180</v>
      </c>
      <c r="M334" s="64">
        <v>4</v>
      </c>
      <c r="N334" s="67">
        <v>42979</v>
      </c>
      <c r="O334" s="67">
        <v>43343</v>
      </c>
      <c r="P334" s="68">
        <f t="shared" si="25"/>
        <v>52</v>
      </c>
      <c r="Q334" s="69"/>
      <c r="R334" s="70">
        <f t="shared" si="26"/>
        <v>0</v>
      </c>
      <c r="S334" s="68">
        <f t="shared" si="27"/>
        <v>0</v>
      </c>
      <c r="T334" s="68">
        <f t="shared" si="28"/>
        <v>0</v>
      </c>
      <c r="U334" s="68">
        <f t="shared" si="29"/>
        <v>0</v>
      </c>
      <c r="V334" s="71"/>
      <c r="W334" s="84"/>
      <c r="X334" s="85"/>
      <c r="Y334" s="85"/>
      <c r="Z334" s="85"/>
      <c r="AA334" s="85"/>
      <c r="AB334" s="85"/>
      <c r="AC334" s="85"/>
      <c r="AD334" s="85"/>
      <c r="AE334" s="85"/>
      <c r="AF334" s="85"/>
      <c r="AG334" s="85"/>
      <c r="AH334" s="85"/>
    </row>
    <row r="335" spans="1:34" s="176" customFormat="1" ht="102.6" customHeight="1" x14ac:dyDescent="0.3">
      <c r="A335" s="81"/>
      <c r="B335" s="63" t="s">
        <v>1218</v>
      </c>
      <c r="C335" s="63" t="s">
        <v>224</v>
      </c>
      <c r="D335" s="64" t="s">
        <v>1149</v>
      </c>
      <c r="E335" s="64" t="s">
        <v>37</v>
      </c>
      <c r="F335" s="65">
        <v>74</v>
      </c>
      <c r="G335" s="65" t="s">
        <v>1201</v>
      </c>
      <c r="H335" s="66" t="s">
        <v>1219</v>
      </c>
      <c r="I335" s="66" t="s">
        <v>1220</v>
      </c>
      <c r="J335" s="66" t="s">
        <v>1186</v>
      </c>
      <c r="K335" s="66" t="s">
        <v>1207</v>
      </c>
      <c r="L335" s="64" t="s">
        <v>1208</v>
      </c>
      <c r="M335" s="64">
        <v>4</v>
      </c>
      <c r="N335" s="67">
        <v>42979</v>
      </c>
      <c r="O335" s="67">
        <v>43343</v>
      </c>
      <c r="P335" s="68">
        <f t="shared" si="25"/>
        <v>52</v>
      </c>
      <c r="Q335" s="69"/>
      <c r="R335" s="70">
        <f t="shared" si="26"/>
        <v>0</v>
      </c>
      <c r="S335" s="68">
        <f t="shared" si="27"/>
        <v>0</v>
      </c>
      <c r="T335" s="68">
        <f t="shared" si="28"/>
        <v>0</v>
      </c>
      <c r="U335" s="68">
        <f t="shared" si="29"/>
        <v>0</v>
      </c>
      <c r="V335" s="71"/>
      <c r="W335" s="84"/>
      <c r="X335" s="85"/>
      <c r="Y335" s="85"/>
      <c r="Z335" s="85"/>
      <c r="AA335" s="85"/>
      <c r="AB335" s="85"/>
      <c r="AC335" s="85"/>
      <c r="AD335" s="85"/>
      <c r="AE335" s="85"/>
      <c r="AF335" s="85"/>
      <c r="AG335" s="85"/>
      <c r="AH335" s="85"/>
    </row>
    <row r="336" spans="1:34" s="176" customFormat="1" ht="102.6" customHeight="1" x14ac:dyDescent="0.3">
      <c r="A336" s="81"/>
      <c r="B336" s="63" t="s">
        <v>1221</v>
      </c>
      <c r="C336" s="63" t="s">
        <v>224</v>
      </c>
      <c r="D336" s="64" t="s">
        <v>1149</v>
      </c>
      <c r="E336" s="64" t="s">
        <v>37</v>
      </c>
      <c r="F336" s="65">
        <v>75</v>
      </c>
      <c r="G336" s="65" t="s">
        <v>1201</v>
      </c>
      <c r="H336" s="66" t="s">
        <v>1222</v>
      </c>
      <c r="I336" s="66" t="s">
        <v>1223</v>
      </c>
      <c r="J336" s="66" t="s">
        <v>1186</v>
      </c>
      <c r="K336" s="66" t="s">
        <v>1204</v>
      </c>
      <c r="L336" s="64" t="s">
        <v>1205</v>
      </c>
      <c r="M336" s="64">
        <v>1</v>
      </c>
      <c r="N336" s="67">
        <v>42979</v>
      </c>
      <c r="O336" s="67">
        <v>43100</v>
      </c>
      <c r="P336" s="68">
        <f t="shared" si="25"/>
        <v>17.3</v>
      </c>
      <c r="Q336" s="69"/>
      <c r="R336" s="70">
        <f t="shared" si="26"/>
        <v>0</v>
      </c>
      <c r="S336" s="68">
        <f t="shared" si="27"/>
        <v>0</v>
      </c>
      <c r="T336" s="68">
        <f t="shared" si="28"/>
        <v>0</v>
      </c>
      <c r="U336" s="68">
        <f t="shared" si="29"/>
        <v>0</v>
      </c>
      <c r="V336" s="71"/>
      <c r="W336" s="84"/>
      <c r="X336" s="85"/>
      <c r="Y336" s="85"/>
      <c r="Z336" s="85"/>
      <c r="AA336" s="85"/>
      <c r="AB336" s="85"/>
      <c r="AC336" s="85"/>
      <c r="AD336" s="85"/>
      <c r="AE336" s="85"/>
      <c r="AF336" s="85"/>
      <c r="AG336" s="85"/>
      <c r="AH336" s="85"/>
    </row>
    <row r="337" spans="1:34" s="176" customFormat="1" ht="102.6" customHeight="1" x14ac:dyDescent="0.3">
      <c r="A337" s="81"/>
      <c r="B337" s="63" t="s">
        <v>1221</v>
      </c>
      <c r="C337" s="63" t="s">
        <v>224</v>
      </c>
      <c r="D337" s="64" t="s">
        <v>1149</v>
      </c>
      <c r="E337" s="64" t="s">
        <v>37</v>
      </c>
      <c r="F337" s="65">
        <v>75</v>
      </c>
      <c r="G337" s="65" t="s">
        <v>1201</v>
      </c>
      <c r="H337" s="66" t="s">
        <v>1222</v>
      </c>
      <c r="I337" s="66" t="s">
        <v>1223</v>
      </c>
      <c r="J337" s="66" t="s">
        <v>1186</v>
      </c>
      <c r="K337" s="66" t="s">
        <v>1206</v>
      </c>
      <c r="L337" s="64" t="s">
        <v>1180</v>
      </c>
      <c r="M337" s="64">
        <v>4</v>
      </c>
      <c r="N337" s="67">
        <v>42979</v>
      </c>
      <c r="O337" s="67">
        <v>43343</v>
      </c>
      <c r="P337" s="68">
        <f t="shared" si="25"/>
        <v>52</v>
      </c>
      <c r="Q337" s="69"/>
      <c r="R337" s="70">
        <f t="shared" si="26"/>
        <v>0</v>
      </c>
      <c r="S337" s="68">
        <f t="shared" si="27"/>
        <v>0</v>
      </c>
      <c r="T337" s="68">
        <f t="shared" si="28"/>
        <v>0</v>
      </c>
      <c r="U337" s="68">
        <f t="shared" si="29"/>
        <v>0</v>
      </c>
      <c r="V337" s="71"/>
      <c r="W337" s="84"/>
      <c r="X337" s="85"/>
      <c r="Y337" s="85"/>
      <c r="Z337" s="85"/>
      <c r="AA337" s="85"/>
      <c r="AB337" s="85"/>
      <c r="AC337" s="85"/>
      <c r="AD337" s="85"/>
      <c r="AE337" s="85"/>
      <c r="AF337" s="85"/>
      <c r="AG337" s="85"/>
      <c r="AH337" s="85"/>
    </row>
    <row r="338" spans="1:34" s="176" customFormat="1" ht="102.6" customHeight="1" x14ac:dyDescent="0.3">
      <c r="A338" s="81"/>
      <c r="B338" s="63" t="s">
        <v>1221</v>
      </c>
      <c r="C338" s="63" t="s">
        <v>224</v>
      </c>
      <c r="D338" s="64" t="s">
        <v>1149</v>
      </c>
      <c r="E338" s="64" t="s">
        <v>37</v>
      </c>
      <c r="F338" s="65">
        <v>75</v>
      </c>
      <c r="G338" s="65" t="s">
        <v>1201</v>
      </c>
      <c r="H338" s="66" t="s">
        <v>1222</v>
      </c>
      <c r="I338" s="66" t="s">
        <v>1223</v>
      </c>
      <c r="J338" s="66" t="s">
        <v>1186</v>
      </c>
      <c r="K338" s="66" t="s">
        <v>1207</v>
      </c>
      <c r="L338" s="64" t="s">
        <v>1208</v>
      </c>
      <c r="M338" s="64">
        <v>4</v>
      </c>
      <c r="N338" s="67">
        <v>42979</v>
      </c>
      <c r="O338" s="67">
        <v>43343</v>
      </c>
      <c r="P338" s="68">
        <f t="shared" si="25"/>
        <v>52</v>
      </c>
      <c r="Q338" s="69"/>
      <c r="R338" s="70">
        <f t="shared" si="26"/>
        <v>0</v>
      </c>
      <c r="S338" s="68">
        <f t="shared" si="27"/>
        <v>0</v>
      </c>
      <c r="T338" s="68">
        <f t="shared" si="28"/>
        <v>0</v>
      </c>
      <c r="U338" s="68">
        <f t="shared" si="29"/>
        <v>0</v>
      </c>
      <c r="V338" s="71"/>
      <c r="W338" s="84"/>
      <c r="X338" s="85"/>
      <c r="Y338" s="85"/>
      <c r="Z338" s="85"/>
      <c r="AA338" s="85"/>
      <c r="AB338" s="85"/>
      <c r="AC338" s="85"/>
      <c r="AD338" s="85"/>
      <c r="AE338" s="85"/>
      <c r="AF338" s="85"/>
      <c r="AG338" s="85"/>
      <c r="AH338" s="85"/>
    </row>
    <row r="339" spans="1:34" s="176" customFormat="1" ht="102.6" customHeight="1" x14ac:dyDescent="0.3">
      <c r="A339" s="81"/>
      <c r="B339" s="63" t="s">
        <v>1224</v>
      </c>
      <c r="C339" s="63" t="s">
        <v>224</v>
      </c>
      <c r="D339" s="64" t="s">
        <v>1149</v>
      </c>
      <c r="E339" s="64" t="s">
        <v>37</v>
      </c>
      <c r="F339" s="65">
        <v>76</v>
      </c>
      <c r="G339" s="65" t="s">
        <v>1201</v>
      </c>
      <c r="H339" s="66" t="s">
        <v>1225</v>
      </c>
      <c r="I339" s="66" t="s">
        <v>1226</v>
      </c>
      <c r="J339" s="66" t="s">
        <v>1186</v>
      </c>
      <c r="K339" s="66" t="s">
        <v>1204</v>
      </c>
      <c r="L339" s="64" t="s">
        <v>1205</v>
      </c>
      <c r="M339" s="64">
        <v>1</v>
      </c>
      <c r="N339" s="67">
        <v>42979</v>
      </c>
      <c r="O339" s="67">
        <v>43100</v>
      </c>
      <c r="P339" s="68">
        <f t="shared" si="25"/>
        <v>17.3</v>
      </c>
      <c r="Q339" s="69"/>
      <c r="R339" s="70">
        <f t="shared" si="26"/>
        <v>0</v>
      </c>
      <c r="S339" s="68">
        <f t="shared" si="27"/>
        <v>0</v>
      </c>
      <c r="T339" s="68">
        <f t="shared" si="28"/>
        <v>0</v>
      </c>
      <c r="U339" s="68">
        <f t="shared" si="29"/>
        <v>0</v>
      </c>
      <c r="V339" s="71"/>
      <c r="W339" s="84"/>
      <c r="X339" s="85"/>
      <c r="Y339" s="85"/>
      <c r="Z339" s="85"/>
      <c r="AA339" s="85"/>
      <c r="AB339" s="85"/>
      <c r="AC339" s="85"/>
      <c r="AD339" s="85"/>
      <c r="AE339" s="85"/>
      <c r="AF339" s="85"/>
      <c r="AG339" s="85"/>
      <c r="AH339" s="85"/>
    </row>
    <row r="340" spans="1:34" s="176" customFormat="1" ht="102.6" customHeight="1" x14ac:dyDescent="0.3">
      <c r="A340" s="81"/>
      <c r="B340" s="63" t="s">
        <v>1224</v>
      </c>
      <c r="C340" s="63" t="s">
        <v>224</v>
      </c>
      <c r="D340" s="64" t="s">
        <v>1149</v>
      </c>
      <c r="E340" s="64" t="s">
        <v>37</v>
      </c>
      <c r="F340" s="65">
        <v>76</v>
      </c>
      <c r="G340" s="65" t="s">
        <v>1201</v>
      </c>
      <c r="H340" s="66" t="s">
        <v>1225</v>
      </c>
      <c r="I340" s="66" t="s">
        <v>1226</v>
      </c>
      <c r="J340" s="66" t="s">
        <v>1186</v>
      </c>
      <c r="K340" s="66" t="s">
        <v>1206</v>
      </c>
      <c r="L340" s="64" t="s">
        <v>1180</v>
      </c>
      <c r="M340" s="64">
        <v>4</v>
      </c>
      <c r="N340" s="67">
        <v>42979</v>
      </c>
      <c r="O340" s="67">
        <v>43343</v>
      </c>
      <c r="P340" s="68">
        <f t="shared" si="25"/>
        <v>52</v>
      </c>
      <c r="Q340" s="69"/>
      <c r="R340" s="70">
        <f t="shared" si="26"/>
        <v>0</v>
      </c>
      <c r="S340" s="68">
        <f t="shared" si="27"/>
        <v>0</v>
      </c>
      <c r="T340" s="68">
        <f t="shared" si="28"/>
        <v>0</v>
      </c>
      <c r="U340" s="68">
        <f t="shared" si="29"/>
        <v>0</v>
      </c>
      <c r="V340" s="71"/>
      <c r="W340" s="84"/>
      <c r="X340" s="85"/>
      <c r="Y340" s="85"/>
      <c r="Z340" s="85"/>
      <c r="AA340" s="85"/>
      <c r="AB340" s="85"/>
      <c r="AC340" s="85"/>
      <c r="AD340" s="85"/>
      <c r="AE340" s="85"/>
      <c r="AF340" s="85"/>
      <c r="AG340" s="85"/>
      <c r="AH340" s="85"/>
    </row>
    <row r="341" spans="1:34" s="176" customFormat="1" ht="102.6" customHeight="1" x14ac:dyDescent="0.3">
      <c r="A341" s="81"/>
      <c r="B341" s="63" t="s">
        <v>1224</v>
      </c>
      <c r="C341" s="63" t="s">
        <v>224</v>
      </c>
      <c r="D341" s="64" t="s">
        <v>1149</v>
      </c>
      <c r="E341" s="64" t="s">
        <v>37</v>
      </c>
      <c r="F341" s="65">
        <v>76</v>
      </c>
      <c r="G341" s="65" t="s">
        <v>1201</v>
      </c>
      <c r="H341" s="66" t="s">
        <v>1225</v>
      </c>
      <c r="I341" s="66" t="s">
        <v>1226</v>
      </c>
      <c r="J341" s="66" t="s">
        <v>1186</v>
      </c>
      <c r="K341" s="66" t="s">
        <v>1207</v>
      </c>
      <c r="L341" s="64" t="s">
        <v>1208</v>
      </c>
      <c r="M341" s="64">
        <v>4</v>
      </c>
      <c r="N341" s="67">
        <v>42979</v>
      </c>
      <c r="O341" s="67">
        <v>43343</v>
      </c>
      <c r="P341" s="68">
        <f t="shared" si="25"/>
        <v>52</v>
      </c>
      <c r="Q341" s="69"/>
      <c r="R341" s="70">
        <f t="shared" si="26"/>
        <v>0</v>
      </c>
      <c r="S341" s="68">
        <f t="shared" si="27"/>
        <v>0</v>
      </c>
      <c r="T341" s="68">
        <f t="shared" si="28"/>
        <v>0</v>
      </c>
      <c r="U341" s="68">
        <f t="shared" si="29"/>
        <v>0</v>
      </c>
      <c r="V341" s="71"/>
      <c r="W341" s="84"/>
      <c r="X341" s="85"/>
      <c r="Y341" s="85"/>
      <c r="Z341" s="85"/>
      <c r="AA341" s="85"/>
      <c r="AB341" s="85"/>
      <c r="AC341" s="85"/>
      <c r="AD341" s="85"/>
      <c r="AE341" s="85"/>
      <c r="AF341" s="85"/>
      <c r="AG341" s="85"/>
      <c r="AH341" s="85"/>
    </row>
    <row r="342" spans="1:34" s="176" customFormat="1" ht="102.6" customHeight="1" x14ac:dyDescent="0.3">
      <c r="A342" s="81"/>
      <c r="B342" s="63" t="s">
        <v>1227</v>
      </c>
      <c r="C342" s="63" t="s">
        <v>224</v>
      </c>
      <c r="D342" s="64" t="s">
        <v>1149</v>
      </c>
      <c r="E342" s="64" t="s">
        <v>37</v>
      </c>
      <c r="F342" s="65">
        <v>77</v>
      </c>
      <c r="G342" s="65" t="s">
        <v>1201</v>
      </c>
      <c r="H342" s="66" t="s">
        <v>1228</v>
      </c>
      <c r="I342" s="66" t="s">
        <v>1229</v>
      </c>
      <c r="J342" s="66" t="s">
        <v>1186</v>
      </c>
      <c r="K342" s="66" t="s">
        <v>1204</v>
      </c>
      <c r="L342" s="64" t="s">
        <v>1205</v>
      </c>
      <c r="M342" s="64">
        <v>1</v>
      </c>
      <c r="N342" s="67">
        <v>42979</v>
      </c>
      <c r="O342" s="67">
        <v>43100</v>
      </c>
      <c r="P342" s="68">
        <f t="shared" si="25"/>
        <v>17.3</v>
      </c>
      <c r="Q342" s="69"/>
      <c r="R342" s="70">
        <f t="shared" si="26"/>
        <v>0</v>
      </c>
      <c r="S342" s="68">
        <f t="shared" si="27"/>
        <v>0</v>
      </c>
      <c r="T342" s="68">
        <f t="shared" si="28"/>
        <v>0</v>
      </c>
      <c r="U342" s="68">
        <f t="shared" si="29"/>
        <v>0</v>
      </c>
      <c r="V342" s="71"/>
      <c r="W342" s="84"/>
      <c r="X342" s="85"/>
      <c r="Y342" s="85"/>
      <c r="Z342" s="85"/>
      <c r="AA342" s="85"/>
      <c r="AB342" s="85"/>
      <c r="AC342" s="85"/>
      <c r="AD342" s="85"/>
      <c r="AE342" s="85"/>
      <c r="AF342" s="85"/>
      <c r="AG342" s="85"/>
      <c r="AH342" s="85"/>
    </row>
    <row r="343" spans="1:34" s="176" customFormat="1" ht="102.6" customHeight="1" x14ac:dyDescent="0.3">
      <c r="A343" s="81"/>
      <c r="B343" s="63" t="s">
        <v>1227</v>
      </c>
      <c r="C343" s="63" t="s">
        <v>224</v>
      </c>
      <c r="D343" s="64" t="s">
        <v>1149</v>
      </c>
      <c r="E343" s="64" t="s">
        <v>37</v>
      </c>
      <c r="F343" s="65">
        <v>77</v>
      </c>
      <c r="G343" s="65" t="s">
        <v>1201</v>
      </c>
      <c r="H343" s="66" t="s">
        <v>1228</v>
      </c>
      <c r="I343" s="66" t="s">
        <v>1229</v>
      </c>
      <c r="J343" s="66" t="s">
        <v>1186</v>
      </c>
      <c r="K343" s="66" t="s">
        <v>1206</v>
      </c>
      <c r="L343" s="64" t="s">
        <v>1180</v>
      </c>
      <c r="M343" s="64">
        <v>4</v>
      </c>
      <c r="N343" s="67">
        <v>42979</v>
      </c>
      <c r="O343" s="67">
        <v>43343</v>
      </c>
      <c r="P343" s="68">
        <f t="shared" si="25"/>
        <v>52</v>
      </c>
      <c r="Q343" s="69"/>
      <c r="R343" s="70">
        <f t="shared" si="26"/>
        <v>0</v>
      </c>
      <c r="S343" s="68">
        <f t="shared" si="27"/>
        <v>0</v>
      </c>
      <c r="T343" s="68">
        <f t="shared" si="28"/>
        <v>0</v>
      </c>
      <c r="U343" s="68">
        <f t="shared" si="29"/>
        <v>0</v>
      </c>
      <c r="V343" s="71"/>
      <c r="W343" s="84"/>
      <c r="X343" s="85"/>
      <c r="Y343" s="85"/>
      <c r="Z343" s="85"/>
      <c r="AA343" s="85"/>
      <c r="AB343" s="85"/>
      <c r="AC343" s="85"/>
      <c r="AD343" s="85"/>
      <c r="AE343" s="85"/>
      <c r="AF343" s="85"/>
      <c r="AG343" s="85"/>
      <c r="AH343" s="85"/>
    </row>
    <row r="344" spans="1:34" s="176" customFormat="1" ht="102.6" customHeight="1" x14ac:dyDescent="0.3">
      <c r="A344" s="81"/>
      <c r="B344" s="63" t="s">
        <v>1227</v>
      </c>
      <c r="C344" s="63" t="s">
        <v>224</v>
      </c>
      <c r="D344" s="64" t="s">
        <v>1149</v>
      </c>
      <c r="E344" s="64" t="s">
        <v>37</v>
      </c>
      <c r="F344" s="65">
        <v>77</v>
      </c>
      <c r="G344" s="65" t="s">
        <v>1201</v>
      </c>
      <c r="H344" s="66" t="s">
        <v>1228</v>
      </c>
      <c r="I344" s="66" t="s">
        <v>1229</v>
      </c>
      <c r="J344" s="66" t="s">
        <v>1186</v>
      </c>
      <c r="K344" s="66" t="s">
        <v>1207</v>
      </c>
      <c r="L344" s="64" t="s">
        <v>1208</v>
      </c>
      <c r="M344" s="64">
        <v>4</v>
      </c>
      <c r="N344" s="67">
        <v>42979</v>
      </c>
      <c r="O344" s="67">
        <v>43343</v>
      </c>
      <c r="P344" s="68">
        <f t="shared" si="25"/>
        <v>52</v>
      </c>
      <c r="Q344" s="69"/>
      <c r="R344" s="70">
        <f t="shared" si="26"/>
        <v>0</v>
      </c>
      <c r="S344" s="68">
        <f t="shared" si="27"/>
        <v>0</v>
      </c>
      <c r="T344" s="68">
        <f t="shared" si="28"/>
        <v>0</v>
      </c>
      <c r="U344" s="68">
        <f t="shared" si="29"/>
        <v>0</v>
      </c>
      <c r="V344" s="71"/>
      <c r="W344" s="84"/>
      <c r="X344" s="85"/>
      <c r="Y344" s="85"/>
      <c r="Z344" s="85"/>
      <c r="AA344" s="85"/>
      <c r="AB344" s="85"/>
      <c r="AC344" s="85"/>
      <c r="AD344" s="85"/>
      <c r="AE344" s="85"/>
      <c r="AF344" s="85"/>
      <c r="AG344" s="85"/>
      <c r="AH344" s="85"/>
    </row>
    <row r="345" spans="1:34" s="176" customFormat="1" ht="102.6" customHeight="1" x14ac:dyDescent="0.3">
      <c r="A345" s="81"/>
      <c r="B345" s="63" t="s">
        <v>1230</v>
      </c>
      <c r="C345" s="63" t="s">
        <v>224</v>
      </c>
      <c r="D345" s="64" t="s">
        <v>1149</v>
      </c>
      <c r="E345" s="64" t="s">
        <v>37</v>
      </c>
      <c r="F345" s="65">
        <v>78</v>
      </c>
      <c r="G345" s="65" t="s">
        <v>1201</v>
      </c>
      <c r="H345" s="66" t="s">
        <v>1231</v>
      </c>
      <c r="I345" s="66" t="s">
        <v>1232</v>
      </c>
      <c r="J345" s="66" t="s">
        <v>1186</v>
      </c>
      <c r="K345" s="66" t="s">
        <v>1204</v>
      </c>
      <c r="L345" s="64" t="s">
        <v>1205</v>
      </c>
      <c r="M345" s="64">
        <v>1</v>
      </c>
      <c r="N345" s="67">
        <v>42979</v>
      </c>
      <c r="O345" s="67">
        <v>43100</v>
      </c>
      <c r="P345" s="68">
        <f t="shared" si="25"/>
        <v>17.3</v>
      </c>
      <c r="Q345" s="69"/>
      <c r="R345" s="70">
        <f t="shared" si="26"/>
        <v>0</v>
      </c>
      <c r="S345" s="68">
        <f t="shared" si="27"/>
        <v>0</v>
      </c>
      <c r="T345" s="68">
        <f t="shared" si="28"/>
        <v>0</v>
      </c>
      <c r="U345" s="68">
        <f t="shared" si="29"/>
        <v>0</v>
      </c>
      <c r="V345" s="71"/>
      <c r="W345" s="84"/>
      <c r="X345" s="85"/>
      <c r="Y345" s="85"/>
      <c r="Z345" s="85"/>
      <c r="AA345" s="85"/>
      <c r="AB345" s="85"/>
      <c r="AC345" s="85"/>
      <c r="AD345" s="85"/>
      <c r="AE345" s="85"/>
      <c r="AF345" s="85"/>
      <c r="AG345" s="85"/>
      <c r="AH345" s="85"/>
    </row>
    <row r="346" spans="1:34" s="176" customFormat="1" ht="102.6" customHeight="1" x14ac:dyDescent="0.3">
      <c r="A346" s="81"/>
      <c r="B346" s="63" t="s">
        <v>1230</v>
      </c>
      <c r="C346" s="63" t="s">
        <v>224</v>
      </c>
      <c r="D346" s="64" t="s">
        <v>1149</v>
      </c>
      <c r="E346" s="64" t="s">
        <v>37</v>
      </c>
      <c r="F346" s="65">
        <v>78</v>
      </c>
      <c r="G346" s="65" t="s">
        <v>1201</v>
      </c>
      <c r="H346" s="66" t="s">
        <v>1231</v>
      </c>
      <c r="I346" s="66" t="s">
        <v>1232</v>
      </c>
      <c r="J346" s="66" t="s">
        <v>1186</v>
      </c>
      <c r="K346" s="66" t="s">
        <v>1206</v>
      </c>
      <c r="L346" s="64" t="s">
        <v>1180</v>
      </c>
      <c r="M346" s="64">
        <v>4</v>
      </c>
      <c r="N346" s="67">
        <v>42979</v>
      </c>
      <c r="O346" s="67">
        <v>43343</v>
      </c>
      <c r="P346" s="68">
        <f t="shared" si="25"/>
        <v>52</v>
      </c>
      <c r="Q346" s="69"/>
      <c r="R346" s="70">
        <f t="shared" si="26"/>
        <v>0</v>
      </c>
      <c r="S346" s="68">
        <f t="shared" si="27"/>
        <v>0</v>
      </c>
      <c r="T346" s="68">
        <f t="shared" si="28"/>
        <v>0</v>
      </c>
      <c r="U346" s="68">
        <f t="shared" si="29"/>
        <v>0</v>
      </c>
      <c r="V346" s="71"/>
      <c r="W346" s="84"/>
      <c r="X346" s="85"/>
      <c r="Y346" s="85"/>
      <c r="Z346" s="85"/>
      <c r="AA346" s="85"/>
      <c r="AB346" s="85"/>
      <c r="AC346" s="85"/>
      <c r="AD346" s="85"/>
      <c r="AE346" s="85"/>
      <c r="AF346" s="85"/>
      <c r="AG346" s="85"/>
      <c r="AH346" s="85"/>
    </row>
    <row r="347" spans="1:34" s="176" customFormat="1" ht="102.6" customHeight="1" x14ac:dyDescent="0.3">
      <c r="A347" s="81"/>
      <c r="B347" s="63" t="s">
        <v>1230</v>
      </c>
      <c r="C347" s="63" t="s">
        <v>224</v>
      </c>
      <c r="D347" s="64" t="s">
        <v>1149</v>
      </c>
      <c r="E347" s="64" t="s">
        <v>37</v>
      </c>
      <c r="F347" s="65">
        <v>78</v>
      </c>
      <c r="G347" s="65" t="s">
        <v>1201</v>
      </c>
      <c r="H347" s="66" t="s">
        <v>1231</v>
      </c>
      <c r="I347" s="66" t="s">
        <v>1232</v>
      </c>
      <c r="J347" s="66" t="s">
        <v>1186</v>
      </c>
      <c r="K347" s="66" t="s">
        <v>1207</v>
      </c>
      <c r="L347" s="64" t="s">
        <v>1208</v>
      </c>
      <c r="M347" s="64">
        <v>4</v>
      </c>
      <c r="N347" s="67">
        <v>42979</v>
      </c>
      <c r="O347" s="67">
        <v>43343</v>
      </c>
      <c r="P347" s="68">
        <f t="shared" si="25"/>
        <v>52</v>
      </c>
      <c r="Q347" s="69"/>
      <c r="R347" s="70">
        <f t="shared" si="26"/>
        <v>0</v>
      </c>
      <c r="S347" s="68">
        <f t="shared" si="27"/>
        <v>0</v>
      </c>
      <c r="T347" s="68">
        <f t="shared" si="28"/>
        <v>0</v>
      </c>
      <c r="U347" s="68">
        <f t="shared" si="29"/>
        <v>0</v>
      </c>
      <c r="V347" s="71"/>
      <c r="W347" s="84"/>
      <c r="X347" s="85"/>
      <c r="Y347" s="85"/>
      <c r="Z347" s="85"/>
      <c r="AA347" s="85"/>
      <c r="AB347" s="85"/>
      <c r="AC347" s="85"/>
      <c r="AD347" s="85"/>
      <c r="AE347" s="85"/>
      <c r="AF347" s="85"/>
      <c r="AG347" s="85"/>
      <c r="AH347" s="85"/>
    </row>
    <row r="348" spans="1:34" s="176" customFormat="1" ht="102.6" customHeight="1" x14ac:dyDescent="0.3">
      <c r="A348" s="81"/>
      <c r="B348" s="63" t="s">
        <v>1233</v>
      </c>
      <c r="C348" s="63" t="s">
        <v>224</v>
      </c>
      <c r="D348" s="64" t="s">
        <v>1149</v>
      </c>
      <c r="E348" s="64" t="s">
        <v>37</v>
      </c>
      <c r="F348" s="65">
        <v>79</v>
      </c>
      <c r="G348" s="65" t="s">
        <v>1201</v>
      </c>
      <c r="H348" s="66" t="s">
        <v>1234</v>
      </c>
      <c r="I348" s="66" t="s">
        <v>1235</v>
      </c>
      <c r="J348" s="66" t="s">
        <v>1186</v>
      </c>
      <c r="K348" s="66" t="s">
        <v>1204</v>
      </c>
      <c r="L348" s="64" t="s">
        <v>1205</v>
      </c>
      <c r="M348" s="64">
        <v>1</v>
      </c>
      <c r="N348" s="67">
        <v>42979</v>
      </c>
      <c r="O348" s="67">
        <v>43100</v>
      </c>
      <c r="P348" s="68">
        <f t="shared" si="25"/>
        <v>17.3</v>
      </c>
      <c r="Q348" s="69"/>
      <c r="R348" s="70">
        <f t="shared" si="26"/>
        <v>0</v>
      </c>
      <c r="S348" s="68">
        <f t="shared" si="27"/>
        <v>0</v>
      </c>
      <c r="T348" s="68">
        <f t="shared" si="28"/>
        <v>0</v>
      </c>
      <c r="U348" s="68">
        <f t="shared" si="29"/>
        <v>0</v>
      </c>
      <c r="V348" s="71"/>
      <c r="W348" s="84"/>
      <c r="X348" s="85"/>
      <c r="Y348" s="85"/>
      <c r="Z348" s="85"/>
      <c r="AA348" s="85"/>
      <c r="AB348" s="85"/>
      <c r="AC348" s="85"/>
      <c r="AD348" s="85"/>
      <c r="AE348" s="85"/>
      <c r="AF348" s="85"/>
      <c r="AG348" s="85"/>
      <c r="AH348" s="85"/>
    </row>
    <row r="349" spans="1:34" s="176" customFormat="1" ht="102.6" customHeight="1" x14ac:dyDescent="0.3">
      <c r="A349" s="81"/>
      <c r="B349" s="63" t="s">
        <v>1233</v>
      </c>
      <c r="C349" s="63" t="s">
        <v>224</v>
      </c>
      <c r="D349" s="64" t="s">
        <v>1149</v>
      </c>
      <c r="E349" s="64" t="s">
        <v>37</v>
      </c>
      <c r="F349" s="65">
        <v>79</v>
      </c>
      <c r="G349" s="65" t="s">
        <v>1201</v>
      </c>
      <c r="H349" s="66" t="s">
        <v>1234</v>
      </c>
      <c r="I349" s="66" t="s">
        <v>1235</v>
      </c>
      <c r="J349" s="66" t="s">
        <v>1186</v>
      </c>
      <c r="K349" s="66" t="s">
        <v>1206</v>
      </c>
      <c r="L349" s="64" t="s">
        <v>1180</v>
      </c>
      <c r="M349" s="64">
        <v>4</v>
      </c>
      <c r="N349" s="67">
        <v>42979</v>
      </c>
      <c r="O349" s="67">
        <v>43343</v>
      </c>
      <c r="P349" s="68">
        <f t="shared" si="25"/>
        <v>52</v>
      </c>
      <c r="Q349" s="69"/>
      <c r="R349" s="70">
        <f t="shared" si="26"/>
        <v>0</v>
      </c>
      <c r="S349" s="68">
        <f t="shared" si="27"/>
        <v>0</v>
      </c>
      <c r="T349" s="68">
        <f t="shared" si="28"/>
        <v>0</v>
      </c>
      <c r="U349" s="68">
        <f t="shared" si="29"/>
        <v>0</v>
      </c>
      <c r="V349" s="71"/>
      <c r="W349" s="84"/>
      <c r="X349" s="85"/>
      <c r="Y349" s="85"/>
      <c r="Z349" s="85"/>
      <c r="AA349" s="85"/>
      <c r="AB349" s="85"/>
      <c r="AC349" s="85"/>
      <c r="AD349" s="85"/>
      <c r="AE349" s="85"/>
      <c r="AF349" s="85"/>
      <c r="AG349" s="85"/>
      <c r="AH349" s="85"/>
    </row>
    <row r="350" spans="1:34" s="176" customFormat="1" ht="102.6" customHeight="1" x14ac:dyDescent="0.3">
      <c r="A350" s="81"/>
      <c r="B350" s="63" t="s">
        <v>1233</v>
      </c>
      <c r="C350" s="63" t="s">
        <v>224</v>
      </c>
      <c r="D350" s="64" t="s">
        <v>1149</v>
      </c>
      <c r="E350" s="64" t="s">
        <v>37</v>
      </c>
      <c r="F350" s="65">
        <v>79</v>
      </c>
      <c r="G350" s="65" t="s">
        <v>1201</v>
      </c>
      <c r="H350" s="66" t="s">
        <v>1234</v>
      </c>
      <c r="I350" s="66" t="s">
        <v>1235</v>
      </c>
      <c r="J350" s="66" t="s">
        <v>1186</v>
      </c>
      <c r="K350" s="66" t="s">
        <v>1207</v>
      </c>
      <c r="L350" s="64" t="s">
        <v>1208</v>
      </c>
      <c r="M350" s="64">
        <v>4</v>
      </c>
      <c r="N350" s="67">
        <v>42979</v>
      </c>
      <c r="O350" s="67">
        <v>43343</v>
      </c>
      <c r="P350" s="68">
        <f t="shared" si="25"/>
        <v>52</v>
      </c>
      <c r="Q350" s="69"/>
      <c r="R350" s="70">
        <f t="shared" si="26"/>
        <v>0</v>
      </c>
      <c r="S350" s="68">
        <f t="shared" si="27"/>
        <v>0</v>
      </c>
      <c r="T350" s="68">
        <f t="shared" si="28"/>
        <v>0</v>
      </c>
      <c r="U350" s="68">
        <f t="shared" si="29"/>
        <v>0</v>
      </c>
      <c r="V350" s="71"/>
      <c r="W350" s="84"/>
      <c r="X350" s="85"/>
      <c r="Y350" s="85"/>
      <c r="Z350" s="85"/>
      <c r="AA350" s="85"/>
      <c r="AB350" s="85"/>
      <c r="AC350" s="85"/>
      <c r="AD350" s="85"/>
      <c r="AE350" s="85"/>
      <c r="AF350" s="85"/>
      <c r="AG350" s="85"/>
      <c r="AH350" s="85"/>
    </row>
    <row r="351" spans="1:34" s="176" customFormat="1" ht="102.6" customHeight="1" x14ac:dyDescent="0.3">
      <c r="A351" s="81"/>
      <c r="B351" s="63" t="s">
        <v>1236</v>
      </c>
      <c r="C351" s="63" t="s">
        <v>224</v>
      </c>
      <c r="D351" s="64" t="s">
        <v>1149</v>
      </c>
      <c r="E351" s="64" t="s">
        <v>37</v>
      </c>
      <c r="F351" s="65">
        <v>80</v>
      </c>
      <c r="G351" s="65" t="s">
        <v>1201</v>
      </c>
      <c r="H351" s="66" t="s">
        <v>1237</v>
      </c>
      <c r="I351" s="66" t="s">
        <v>1238</v>
      </c>
      <c r="J351" s="66" t="s">
        <v>1186</v>
      </c>
      <c r="K351" s="66" t="s">
        <v>1204</v>
      </c>
      <c r="L351" s="64" t="s">
        <v>1205</v>
      </c>
      <c r="M351" s="64">
        <v>1</v>
      </c>
      <c r="N351" s="67">
        <v>42979</v>
      </c>
      <c r="O351" s="67">
        <v>43100</v>
      </c>
      <c r="P351" s="68">
        <f t="shared" si="25"/>
        <v>17.3</v>
      </c>
      <c r="Q351" s="69"/>
      <c r="R351" s="70">
        <f t="shared" si="26"/>
        <v>0</v>
      </c>
      <c r="S351" s="68">
        <f t="shared" si="27"/>
        <v>0</v>
      </c>
      <c r="T351" s="68">
        <f t="shared" si="28"/>
        <v>0</v>
      </c>
      <c r="U351" s="68">
        <f t="shared" si="29"/>
        <v>0</v>
      </c>
      <c r="V351" s="71"/>
      <c r="W351" s="84"/>
      <c r="X351" s="85"/>
      <c r="Y351" s="85"/>
      <c r="Z351" s="85"/>
      <c r="AA351" s="85"/>
      <c r="AB351" s="85"/>
      <c r="AC351" s="85"/>
      <c r="AD351" s="85"/>
      <c r="AE351" s="85"/>
      <c r="AF351" s="85"/>
      <c r="AG351" s="85"/>
      <c r="AH351" s="85"/>
    </row>
    <row r="352" spans="1:34" s="176" customFormat="1" ht="102.6" customHeight="1" x14ac:dyDescent="0.3">
      <c r="A352" s="81"/>
      <c r="B352" s="63" t="s">
        <v>1236</v>
      </c>
      <c r="C352" s="63" t="s">
        <v>224</v>
      </c>
      <c r="D352" s="64" t="s">
        <v>1149</v>
      </c>
      <c r="E352" s="64" t="s">
        <v>37</v>
      </c>
      <c r="F352" s="65">
        <v>80</v>
      </c>
      <c r="G352" s="65" t="s">
        <v>1201</v>
      </c>
      <c r="H352" s="66" t="s">
        <v>1237</v>
      </c>
      <c r="I352" s="66" t="s">
        <v>1238</v>
      </c>
      <c r="J352" s="66" t="s">
        <v>1186</v>
      </c>
      <c r="K352" s="66" t="s">
        <v>1206</v>
      </c>
      <c r="L352" s="64" t="s">
        <v>1180</v>
      </c>
      <c r="M352" s="64">
        <v>4</v>
      </c>
      <c r="N352" s="67">
        <v>42979</v>
      </c>
      <c r="O352" s="67">
        <v>43343</v>
      </c>
      <c r="P352" s="68">
        <f t="shared" si="25"/>
        <v>52</v>
      </c>
      <c r="Q352" s="69"/>
      <c r="R352" s="70">
        <f t="shared" si="26"/>
        <v>0</v>
      </c>
      <c r="S352" s="68">
        <f t="shared" si="27"/>
        <v>0</v>
      </c>
      <c r="T352" s="68">
        <f t="shared" si="28"/>
        <v>0</v>
      </c>
      <c r="U352" s="68">
        <f t="shared" si="29"/>
        <v>0</v>
      </c>
      <c r="V352" s="71"/>
      <c r="W352" s="84"/>
      <c r="X352" s="85"/>
      <c r="Y352" s="85"/>
      <c r="Z352" s="85"/>
      <c r="AA352" s="85"/>
      <c r="AB352" s="85"/>
      <c r="AC352" s="85"/>
      <c r="AD352" s="85"/>
      <c r="AE352" s="85"/>
      <c r="AF352" s="85"/>
      <c r="AG352" s="85"/>
      <c r="AH352" s="85"/>
    </row>
    <row r="353" spans="1:36" s="176" customFormat="1" ht="102.6" customHeight="1" x14ac:dyDescent="0.3">
      <c r="A353" s="81"/>
      <c r="B353" s="63" t="s">
        <v>1236</v>
      </c>
      <c r="C353" s="63" t="s">
        <v>224</v>
      </c>
      <c r="D353" s="64" t="s">
        <v>1149</v>
      </c>
      <c r="E353" s="64" t="s">
        <v>37</v>
      </c>
      <c r="F353" s="65">
        <v>80</v>
      </c>
      <c r="G353" s="65" t="s">
        <v>1201</v>
      </c>
      <c r="H353" s="66" t="s">
        <v>1237</v>
      </c>
      <c r="I353" s="66" t="s">
        <v>1238</v>
      </c>
      <c r="J353" s="66" t="s">
        <v>1186</v>
      </c>
      <c r="K353" s="66" t="s">
        <v>1207</v>
      </c>
      <c r="L353" s="64" t="s">
        <v>1208</v>
      </c>
      <c r="M353" s="64">
        <v>4</v>
      </c>
      <c r="N353" s="67">
        <v>42979</v>
      </c>
      <c r="O353" s="67">
        <v>43343</v>
      </c>
      <c r="P353" s="68">
        <f t="shared" si="25"/>
        <v>52</v>
      </c>
      <c r="Q353" s="69"/>
      <c r="R353" s="70">
        <f t="shared" si="26"/>
        <v>0</v>
      </c>
      <c r="S353" s="68">
        <f t="shared" si="27"/>
        <v>0</v>
      </c>
      <c r="T353" s="68">
        <f t="shared" si="28"/>
        <v>0</v>
      </c>
      <c r="U353" s="68">
        <f t="shared" si="29"/>
        <v>0</v>
      </c>
      <c r="V353" s="71"/>
      <c r="W353" s="84"/>
      <c r="X353" s="85"/>
      <c r="Y353" s="85"/>
      <c r="Z353" s="85"/>
      <c r="AA353" s="85"/>
      <c r="AB353" s="85"/>
      <c r="AC353" s="85"/>
      <c r="AD353" s="85"/>
      <c r="AE353" s="85"/>
      <c r="AF353" s="85"/>
      <c r="AG353" s="85"/>
      <c r="AH353" s="85"/>
    </row>
    <row r="354" spans="1:36" s="176" customFormat="1" ht="102.6" customHeight="1" x14ac:dyDescent="0.3">
      <c r="A354" s="81"/>
      <c r="B354" s="63" t="s">
        <v>1239</v>
      </c>
      <c r="C354" s="63" t="s">
        <v>224</v>
      </c>
      <c r="D354" s="64" t="s">
        <v>1149</v>
      </c>
      <c r="E354" s="64" t="s">
        <v>37</v>
      </c>
      <c r="F354" s="65">
        <v>81</v>
      </c>
      <c r="G354" s="65" t="s">
        <v>1201</v>
      </c>
      <c r="H354" s="66" t="s">
        <v>1240</v>
      </c>
      <c r="I354" s="66" t="s">
        <v>1241</v>
      </c>
      <c r="J354" s="66" t="s">
        <v>1186</v>
      </c>
      <c r="K354" s="66" t="s">
        <v>1204</v>
      </c>
      <c r="L354" s="64" t="s">
        <v>1205</v>
      </c>
      <c r="M354" s="64">
        <v>1</v>
      </c>
      <c r="N354" s="67">
        <v>42979</v>
      </c>
      <c r="O354" s="67">
        <v>43100</v>
      </c>
      <c r="P354" s="68">
        <f t="shared" si="25"/>
        <v>17.3</v>
      </c>
      <c r="Q354" s="69"/>
      <c r="R354" s="70">
        <f t="shared" si="26"/>
        <v>0</v>
      </c>
      <c r="S354" s="68">
        <f t="shared" si="27"/>
        <v>0</v>
      </c>
      <c r="T354" s="68">
        <f t="shared" si="28"/>
        <v>0</v>
      </c>
      <c r="U354" s="68">
        <f t="shared" si="29"/>
        <v>0</v>
      </c>
      <c r="V354" s="71"/>
      <c r="W354" s="84"/>
      <c r="X354" s="85"/>
      <c r="Y354" s="85"/>
      <c r="Z354" s="85"/>
      <c r="AA354" s="85"/>
      <c r="AB354" s="85"/>
      <c r="AC354" s="85"/>
      <c r="AD354" s="85"/>
      <c r="AE354" s="85"/>
      <c r="AF354" s="85"/>
      <c r="AG354" s="85"/>
      <c r="AH354" s="85"/>
    </row>
    <row r="355" spans="1:36" s="176" customFormat="1" ht="102.6" customHeight="1" x14ac:dyDescent="0.3">
      <c r="A355" s="81"/>
      <c r="B355" s="63" t="s">
        <v>1239</v>
      </c>
      <c r="C355" s="63" t="s">
        <v>224</v>
      </c>
      <c r="D355" s="64" t="s">
        <v>1149</v>
      </c>
      <c r="E355" s="64" t="s">
        <v>37</v>
      </c>
      <c r="F355" s="65">
        <v>81</v>
      </c>
      <c r="G355" s="65" t="s">
        <v>1201</v>
      </c>
      <c r="H355" s="66" t="s">
        <v>1240</v>
      </c>
      <c r="I355" s="66" t="s">
        <v>1241</v>
      </c>
      <c r="J355" s="66" t="s">
        <v>1186</v>
      </c>
      <c r="K355" s="66" t="s">
        <v>1206</v>
      </c>
      <c r="L355" s="64" t="s">
        <v>1180</v>
      </c>
      <c r="M355" s="64">
        <v>4</v>
      </c>
      <c r="N355" s="67">
        <v>42979</v>
      </c>
      <c r="O355" s="67">
        <v>43343</v>
      </c>
      <c r="P355" s="68">
        <f t="shared" si="25"/>
        <v>52</v>
      </c>
      <c r="Q355" s="69"/>
      <c r="R355" s="70">
        <f t="shared" si="26"/>
        <v>0</v>
      </c>
      <c r="S355" s="68">
        <f t="shared" si="27"/>
        <v>0</v>
      </c>
      <c r="T355" s="68">
        <f t="shared" si="28"/>
        <v>0</v>
      </c>
      <c r="U355" s="68">
        <f t="shared" si="29"/>
        <v>0</v>
      </c>
      <c r="V355" s="71"/>
      <c r="W355" s="84"/>
      <c r="X355" s="85"/>
      <c r="Y355" s="85"/>
      <c r="Z355" s="85"/>
      <c r="AA355" s="85"/>
      <c r="AB355" s="85"/>
      <c r="AC355" s="85"/>
      <c r="AD355" s="85"/>
      <c r="AE355" s="85"/>
      <c r="AF355" s="85"/>
      <c r="AG355" s="85"/>
      <c r="AH355" s="85"/>
    </row>
    <row r="356" spans="1:36" s="176" customFormat="1" ht="102.6" customHeight="1" x14ac:dyDescent="0.3">
      <c r="A356" s="81"/>
      <c r="B356" s="63" t="s">
        <v>1239</v>
      </c>
      <c r="C356" s="63" t="s">
        <v>224</v>
      </c>
      <c r="D356" s="64" t="s">
        <v>1149</v>
      </c>
      <c r="E356" s="64" t="s">
        <v>37</v>
      </c>
      <c r="F356" s="65">
        <v>81</v>
      </c>
      <c r="G356" s="65" t="s">
        <v>1201</v>
      </c>
      <c r="H356" s="66" t="s">
        <v>1240</v>
      </c>
      <c r="I356" s="66" t="s">
        <v>1241</v>
      </c>
      <c r="J356" s="66" t="s">
        <v>1186</v>
      </c>
      <c r="K356" s="66" t="s">
        <v>1207</v>
      </c>
      <c r="L356" s="64" t="s">
        <v>1208</v>
      </c>
      <c r="M356" s="64">
        <v>4</v>
      </c>
      <c r="N356" s="67">
        <v>42979</v>
      </c>
      <c r="O356" s="67">
        <v>43343</v>
      </c>
      <c r="P356" s="68">
        <f t="shared" si="25"/>
        <v>52</v>
      </c>
      <c r="Q356" s="69"/>
      <c r="R356" s="70">
        <f t="shared" si="26"/>
        <v>0</v>
      </c>
      <c r="S356" s="68">
        <f t="shared" si="27"/>
        <v>0</v>
      </c>
      <c r="T356" s="68">
        <f t="shared" si="28"/>
        <v>0</v>
      </c>
      <c r="U356" s="68">
        <f t="shared" si="29"/>
        <v>0</v>
      </c>
      <c r="V356" s="71"/>
      <c r="W356" s="84"/>
      <c r="X356" s="85"/>
      <c r="Y356" s="85"/>
      <c r="Z356" s="85"/>
      <c r="AA356" s="85"/>
      <c r="AB356" s="85"/>
      <c r="AC356" s="85"/>
      <c r="AD356" s="85"/>
      <c r="AE356" s="85"/>
      <c r="AF356" s="85"/>
      <c r="AG356" s="85"/>
      <c r="AH356" s="85"/>
    </row>
    <row r="357" spans="1:36" s="176" customFormat="1" ht="102.6" customHeight="1" x14ac:dyDescent="0.3">
      <c r="A357" s="81"/>
      <c r="B357" s="63" t="s">
        <v>1242</v>
      </c>
      <c r="C357" s="63" t="s">
        <v>224</v>
      </c>
      <c r="D357" s="64" t="s">
        <v>1149</v>
      </c>
      <c r="E357" s="64" t="s">
        <v>37</v>
      </c>
      <c r="F357" s="65">
        <v>82</v>
      </c>
      <c r="G357" s="65" t="s">
        <v>1201</v>
      </c>
      <c r="H357" s="66" t="s">
        <v>1243</v>
      </c>
      <c r="I357" s="66" t="s">
        <v>1244</v>
      </c>
      <c r="J357" s="66" t="s">
        <v>1186</v>
      </c>
      <c r="K357" s="66" t="s">
        <v>1204</v>
      </c>
      <c r="L357" s="64" t="s">
        <v>1205</v>
      </c>
      <c r="M357" s="64">
        <v>1</v>
      </c>
      <c r="N357" s="67">
        <v>42979</v>
      </c>
      <c r="O357" s="67">
        <v>43100</v>
      </c>
      <c r="P357" s="68">
        <f t="shared" si="25"/>
        <v>17.3</v>
      </c>
      <c r="Q357" s="69"/>
      <c r="R357" s="70">
        <f t="shared" si="26"/>
        <v>0</v>
      </c>
      <c r="S357" s="68">
        <f t="shared" si="27"/>
        <v>0</v>
      </c>
      <c r="T357" s="68">
        <f t="shared" si="28"/>
        <v>0</v>
      </c>
      <c r="U357" s="68">
        <f t="shared" si="29"/>
        <v>0</v>
      </c>
      <c r="V357" s="71"/>
      <c r="W357" s="84"/>
      <c r="X357" s="85"/>
      <c r="Y357" s="85"/>
      <c r="Z357" s="85"/>
      <c r="AA357" s="85"/>
      <c r="AB357" s="85"/>
      <c r="AC357" s="85"/>
      <c r="AD357" s="85"/>
      <c r="AE357" s="85"/>
      <c r="AF357" s="85"/>
      <c r="AG357" s="85"/>
      <c r="AH357" s="85"/>
    </row>
    <row r="358" spans="1:36" s="176" customFormat="1" ht="102.6" customHeight="1" x14ac:dyDescent="0.3">
      <c r="A358" s="81"/>
      <c r="B358" s="63" t="s">
        <v>1242</v>
      </c>
      <c r="C358" s="63" t="s">
        <v>224</v>
      </c>
      <c r="D358" s="64" t="s">
        <v>1149</v>
      </c>
      <c r="E358" s="64" t="s">
        <v>37</v>
      </c>
      <c r="F358" s="65">
        <v>82</v>
      </c>
      <c r="G358" s="65" t="s">
        <v>1201</v>
      </c>
      <c r="H358" s="66" t="s">
        <v>1243</v>
      </c>
      <c r="I358" s="66" t="s">
        <v>1244</v>
      </c>
      <c r="J358" s="66" t="s">
        <v>1186</v>
      </c>
      <c r="K358" s="66" t="s">
        <v>1206</v>
      </c>
      <c r="L358" s="64" t="s">
        <v>1180</v>
      </c>
      <c r="M358" s="64">
        <v>4</v>
      </c>
      <c r="N358" s="67">
        <v>42979</v>
      </c>
      <c r="O358" s="67">
        <v>43343</v>
      </c>
      <c r="P358" s="68">
        <f t="shared" si="25"/>
        <v>52</v>
      </c>
      <c r="Q358" s="69"/>
      <c r="R358" s="70">
        <f t="shared" si="26"/>
        <v>0</v>
      </c>
      <c r="S358" s="68">
        <f t="shared" si="27"/>
        <v>0</v>
      </c>
      <c r="T358" s="68">
        <f t="shared" si="28"/>
        <v>0</v>
      </c>
      <c r="U358" s="68">
        <f t="shared" si="29"/>
        <v>0</v>
      </c>
      <c r="V358" s="71"/>
      <c r="W358" s="84"/>
      <c r="X358" s="85"/>
      <c r="Y358" s="85"/>
      <c r="Z358" s="85"/>
      <c r="AA358" s="85"/>
      <c r="AB358" s="85"/>
      <c r="AC358" s="85"/>
      <c r="AD358" s="85"/>
      <c r="AE358" s="85"/>
      <c r="AF358" s="85"/>
      <c r="AG358" s="85"/>
      <c r="AH358" s="85"/>
    </row>
    <row r="359" spans="1:36" s="176" customFormat="1" ht="102.6" customHeight="1" x14ac:dyDescent="0.3">
      <c r="A359" s="81"/>
      <c r="B359" s="63" t="s">
        <v>1242</v>
      </c>
      <c r="C359" s="63" t="s">
        <v>224</v>
      </c>
      <c r="D359" s="64" t="s">
        <v>1149</v>
      </c>
      <c r="E359" s="64" t="s">
        <v>37</v>
      </c>
      <c r="F359" s="65">
        <v>82</v>
      </c>
      <c r="G359" s="65" t="s">
        <v>1201</v>
      </c>
      <c r="H359" s="66" t="s">
        <v>1243</v>
      </c>
      <c r="I359" s="66" t="s">
        <v>1244</v>
      </c>
      <c r="J359" s="66" t="s">
        <v>1186</v>
      </c>
      <c r="K359" s="66" t="s">
        <v>1207</v>
      </c>
      <c r="L359" s="64" t="s">
        <v>1208</v>
      </c>
      <c r="M359" s="64">
        <v>4</v>
      </c>
      <c r="N359" s="67">
        <v>42979</v>
      </c>
      <c r="O359" s="67">
        <v>43343</v>
      </c>
      <c r="P359" s="68">
        <f t="shared" si="25"/>
        <v>52</v>
      </c>
      <c r="Q359" s="69"/>
      <c r="R359" s="70">
        <f t="shared" si="26"/>
        <v>0</v>
      </c>
      <c r="S359" s="68">
        <f t="shared" si="27"/>
        <v>0</v>
      </c>
      <c r="T359" s="68">
        <f t="shared" si="28"/>
        <v>0</v>
      </c>
      <c r="U359" s="68">
        <f t="shared" si="29"/>
        <v>0</v>
      </c>
      <c r="V359" s="71"/>
      <c r="W359" s="84"/>
      <c r="X359" s="85"/>
      <c r="Y359" s="85"/>
      <c r="Z359" s="85"/>
      <c r="AA359" s="85"/>
      <c r="AB359" s="85"/>
      <c r="AC359" s="85"/>
      <c r="AD359" s="85"/>
      <c r="AE359" s="85"/>
      <c r="AF359" s="85"/>
      <c r="AG359" s="85"/>
      <c r="AH359" s="85"/>
    </row>
    <row r="360" spans="1:36" s="176" customFormat="1" ht="102.6" customHeight="1" x14ac:dyDescent="0.3">
      <c r="A360" s="81"/>
      <c r="B360" s="63" t="s">
        <v>1245</v>
      </c>
      <c r="C360" s="63" t="s">
        <v>224</v>
      </c>
      <c r="D360" s="64" t="s">
        <v>1149</v>
      </c>
      <c r="E360" s="64" t="s">
        <v>37</v>
      </c>
      <c r="F360" s="65">
        <v>83</v>
      </c>
      <c r="G360" s="65" t="s">
        <v>1201</v>
      </c>
      <c r="H360" s="66" t="s">
        <v>1246</v>
      </c>
      <c r="I360" s="66" t="s">
        <v>1247</v>
      </c>
      <c r="J360" s="66" t="s">
        <v>1186</v>
      </c>
      <c r="K360" s="66" t="s">
        <v>1204</v>
      </c>
      <c r="L360" s="64" t="s">
        <v>1205</v>
      </c>
      <c r="M360" s="64">
        <v>1</v>
      </c>
      <c r="N360" s="67">
        <v>42979</v>
      </c>
      <c r="O360" s="67">
        <v>43100</v>
      </c>
      <c r="P360" s="68">
        <f t="shared" si="25"/>
        <v>17.3</v>
      </c>
      <c r="Q360" s="69"/>
      <c r="R360" s="70">
        <f t="shared" si="26"/>
        <v>0</v>
      </c>
      <c r="S360" s="68">
        <f t="shared" si="27"/>
        <v>0</v>
      </c>
      <c r="T360" s="68">
        <f t="shared" si="28"/>
        <v>0</v>
      </c>
      <c r="U360" s="68">
        <f t="shared" si="29"/>
        <v>0</v>
      </c>
      <c r="V360" s="71"/>
      <c r="W360" s="84"/>
      <c r="X360" s="85"/>
      <c r="Y360" s="85"/>
      <c r="Z360" s="85"/>
      <c r="AA360" s="85"/>
      <c r="AB360" s="85"/>
      <c r="AC360" s="85"/>
      <c r="AD360" s="85"/>
      <c r="AE360" s="85"/>
      <c r="AF360" s="85"/>
      <c r="AG360" s="85"/>
      <c r="AH360" s="85"/>
    </row>
    <row r="361" spans="1:36" s="176" customFormat="1" ht="102.6" customHeight="1" x14ac:dyDescent="0.3">
      <c r="A361" s="81"/>
      <c r="B361" s="63" t="s">
        <v>1245</v>
      </c>
      <c r="C361" s="63" t="s">
        <v>224</v>
      </c>
      <c r="D361" s="64" t="s">
        <v>1149</v>
      </c>
      <c r="E361" s="64" t="s">
        <v>37</v>
      </c>
      <c r="F361" s="65">
        <v>83</v>
      </c>
      <c r="G361" s="65" t="s">
        <v>1201</v>
      </c>
      <c r="H361" s="66" t="s">
        <v>1246</v>
      </c>
      <c r="I361" s="66" t="s">
        <v>1247</v>
      </c>
      <c r="J361" s="66" t="s">
        <v>1186</v>
      </c>
      <c r="K361" s="66" t="s">
        <v>1206</v>
      </c>
      <c r="L361" s="64" t="s">
        <v>1180</v>
      </c>
      <c r="M361" s="64">
        <v>4</v>
      </c>
      <c r="N361" s="67">
        <v>42979</v>
      </c>
      <c r="O361" s="67">
        <v>43343</v>
      </c>
      <c r="P361" s="68">
        <f t="shared" si="25"/>
        <v>52</v>
      </c>
      <c r="Q361" s="69"/>
      <c r="R361" s="70">
        <f t="shared" si="26"/>
        <v>0</v>
      </c>
      <c r="S361" s="68">
        <f t="shared" si="27"/>
        <v>0</v>
      </c>
      <c r="T361" s="68">
        <f t="shared" si="28"/>
        <v>0</v>
      </c>
      <c r="U361" s="68">
        <f t="shared" si="29"/>
        <v>0</v>
      </c>
      <c r="V361" s="71"/>
      <c r="W361" s="84"/>
      <c r="X361" s="85"/>
      <c r="Y361" s="85"/>
      <c r="Z361" s="85"/>
      <c r="AA361" s="85"/>
      <c r="AB361" s="85"/>
      <c r="AC361" s="85"/>
      <c r="AD361" s="85"/>
      <c r="AE361" s="85"/>
      <c r="AF361" s="85"/>
      <c r="AG361" s="85"/>
      <c r="AH361" s="85"/>
    </row>
    <row r="362" spans="1:36" s="176" customFormat="1" ht="102.6" customHeight="1" x14ac:dyDescent="0.3">
      <c r="A362" s="81"/>
      <c r="B362" s="63" t="s">
        <v>1245</v>
      </c>
      <c r="C362" s="63" t="s">
        <v>224</v>
      </c>
      <c r="D362" s="64" t="s">
        <v>1149</v>
      </c>
      <c r="E362" s="64" t="s">
        <v>37</v>
      </c>
      <c r="F362" s="65">
        <v>83</v>
      </c>
      <c r="G362" s="65" t="s">
        <v>1201</v>
      </c>
      <c r="H362" s="66" t="s">
        <v>1246</v>
      </c>
      <c r="I362" s="66" t="s">
        <v>1247</v>
      </c>
      <c r="J362" s="66" t="s">
        <v>1186</v>
      </c>
      <c r="K362" s="66" t="s">
        <v>1207</v>
      </c>
      <c r="L362" s="64" t="s">
        <v>1208</v>
      </c>
      <c r="M362" s="64">
        <v>4</v>
      </c>
      <c r="N362" s="67">
        <v>42979</v>
      </c>
      <c r="O362" s="67">
        <v>43343</v>
      </c>
      <c r="P362" s="68">
        <f t="shared" si="25"/>
        <v>52</v>
      </c>
      <c r="Q362" s="69"/>
      <c r="R362" s="70">
        <f t="shared" si="26"/>
        <v>0</v>
      </c>
      <c r="S362" s="68">
        <f t="shared" si="27"/>
        <v>0</v>
      </c>
      <c r="T362" s="68">
        <f t="shared" si="28"/>
        <v>0</v>
      </c>
      <c r="U362" s="68">
        <f t="shared" si="29"/>
        <v>0</v>
      </c>
      <c r="V362" s="71"/>
      <c r="W362" s="84"/>
      <c r="X362" s="85"/>
      <c r="Y362" s="85"/>
      <c r="Z362" s="85"/>
      <c r="AA362" s="85"/>
      <c r="AB362" s="85"/>
      <c r="AC362" s="85"/>
      <c r="AD362" s="85"/>
      <c r="AE362" s="85"/>
      <c r="AF362" s="85"/>
      <c r="AG362" s="85"/>
      <c r="AH362" s="85"/>
    </row>
    <row r="363" spans="1:36" s="175" customFormat="1" ht="102.6" customHeight="1" x14ac:dyDescent="0.2">
      <c r="A363" s="81"/>
      <c r="B363" s="63" t="s">
        <v>1248</v>
      </c>
      <c r="C363" s="63" t="s">
        <v>224</v>
      </c>
      <c r="D363" s="64" t="s">
        <v>1149</v>
      </c>
      <c r="E363" s="64" t="s">
        <v>37</v>
      </c>
      <c r="F363" s="65">
        <v>84</v>
      </c>
      <c r="G363" s="65" t="s">
        <v>1201</v>
      </c>
      <c r="H363" s="66" t="s">
        <v>1249</v>
      </c>
      <c r="I363" s="66" t="s">
        <v>1250</v>
      </c>
      <c r="J363" s="66" t="s">
        <v>1186</v>
      </c>
      <c r="K363" s="66" t="s">
        <v>1204</v>
      </c>
      <c r="L363" s="64" t="s">
        <v>1205</v>
      </c>
      <c r="M363" s="64">
        <v>1</v>
      </c>
      <c r="N363" s="67">
        <v>42979</v>
      </c>
      <c r="O363" s="67">
        <v>43100</v>
      </c>
      <c r="P363" s="68">
        <f t="shared" si="25"/>
        <v>17.3</v>
      </c>
      <c r="Q363" s="69"/>
      <c r="R363" s="70">
        <f t="shared" si="26"/>
        <v>0</v>
      </c>
      <c r="S363" s="68">
        <f t="shared" si="27"/>
        <v>0</v>
      </c>
      <c r="T363" s="68">
        <f t="shared" si="28"/>
        <v>0</v>
      </c>
      <c r="U363" s="68">
        <f t="shared" si="29"/>
        <v>0</v>
      </c>
      <c r="V363" s="71"/>
      <c r="W363" s="84"/>
      <c r="X363" s="174"/>
      <c r="Y363" s="174"/>
      <c r="Z363" s="174"/>
      <c r="AA363" s="174"/>
      <c r="AB363" s="174"/>
      <c r="AC363" s="174"/>
      <c r="AD363" s="174"/>
      <c r="AE363" s="174"/>
      <c r="AF363" s="174"/>
      <c r="AG363" s="174"/>
      <c r="AH363" s="174"/>
      <c r="AI363" s="174"/>
      <c r="AJ363" s="174"/>
    </row>
    <row r="364" spans="1:36" s="175" customFormat="1" ht="102.6" customHeight="1" x14ac:dyDescent="0.2">
      <c r="A364" s="81"/>
      <c r="B364" s="63" t="s">
        <v>1248</v>
      </c>
      <c r="C364" s="63" t="s">
        <v>224</v>
      </c>
      <c r="D364" s="64" t="s">
        <v>1149</v>
      </c>
      <c r="E364" s="64" t="s">
        <v>37</v>
      </c>
      <c r="F364" s="65">
        <v>84</v>
      </c>
      <c r="G364" s="65" t="s">
        <v>1201</v>
      </c>
      <c r="H364" s="66" t="s">
        <v>1249</v>
      </c>
      <c r="I364" s="66" t="s">
        <v>1250</v>
      </c>
      <c r="J364" s="66" t="s">
        <v>1186</v>
      </c>
      <c r="K364" s="66" t="s">
        <v>1206</v>
      </c>
      <c r="L364" s="64" t="s">
        <v>1180</v>
      </c>
      <c r="M364" s="64">
        <v>4</v>
      </c>
      <c r="N364" s="67">
        <v>42979</v>
      </c>
      <c r="O364" s="67">
        <v>43343</v>
      </c>
      <c r="P364" s="68">
        <f t="shared" si="25"/>
        <v>52</v>
      </c>
      <c r="Q364" s="69"/>
      <c r="R364" s="70">
        <f t="shared" si="26"/>
        <v>0</v>
      </c>
      <c r="S364" s="68">
        <f t="shared" si="27"/>
        <v>0</v>
      </c>
      <c r="T364" s="68">
        <f t="shared" si="28"/>
        <v>0</v>
      </c>
      <c r="U364" s="68">
        <f t="shared" si="29"/>
        <v>0</v>
      </c>
      <c r="V364" s="71"/>
      <c r="W364" s="84"/>
      <c r="X364" s="174"/>
      <c r="Y364" s="174"/>
      <c r="Z364" s="174"/>
      <c r="AA364" s="174"/>
      <c r="AB364" s="174"/>
      <c r="AC364" s="174"/>
      <c r="AD364" s="174"/>
      <c r="AE364" s="174"/>
      <c r="AF364" s="174"/>
      <c r="AG364" s="174"/>
      <c r="AH364" s="174"/>
      <c r="AI364" s="174"/>
      <c r="AJ364" s="174"/>
    </row>
    <row r="365" spans="1:36" s="175" customFormat="1" ht="102.6" customHeight="1" x14ac:dyDescent="0.2">
      <c r="A365" s="81"/>
      <c r="B365" s="63" t="s">
        <v>1248</v>
      </c>
      <c r="C365" s="63" t="s">
        <v>224</v>
      </c>
      <c r="D365" s="64" t="s">
        <v>1149</v>
      </c>
      <c r="E365" s="64" t="s">
        <v>37</v>
      </c>
      <c r="F365" s="65">
        <v>84</v>
      </c>
      <c r="G365" s="65" t="s">
        <v>1201</v>
      </c>
      <c r="H365" s="66" t="s">
        <v>1249</v>
      </c>
      <c r="I365" s="66" t="s">
        <v>1250</v>
      </c>
      <c r="J365" s="66" t="s">
        <v>1186</v>
      </c>
      <c r="K365" s="66" t="s">
        <v>1207</v>
      </c>
      <c r="L365" s="64" t="s">
        <v>1208</v>
      </c>
      <c r="M365" s="64">
        <v>4</v>
      </c>
      <c r="N365" s="67">
        <v>42979</v>
      </c>
      <c r="O365" s="67">
        <v>43343</v>
      </c>
      <c r="P365" s="68">
        <f t="shared" si="25"/>
        <v>52</v>
      </c>
      <c r="Q365" s="69"/>
      <c r="R365" s="70">
        <f t="shared" si="26"/>
        <v>0</v>
      </c>
      <c r="S365" s="68">
        <f t="shared" si="27"/>
        <v>0</v>
      </c>
      <c r="T365" s="68">
        <f t="shared" si="28"/>
        <v>0</v>
      </c>
      <c r="U365" s="68">
        <f t="shared" si="29"/>
        <v>0</v>
      </c>
      <c r="V365" s="71"/>
      <c r="W365" s="84"/>
      <c r="X365" s="174"/>
      <c r="Y365" s="174"/>
      <c r="Z365" s="174"/>
      <c r="AA365" s="174"/>
      <c r="AB365" s="174"/>
      <c r="AC365" s="174"/>
      <c r="AD365" s="174"/>
      <c r="AE365" s="174"/>
      <c r="AF365" s="174"/>
      <c r="AG365" s="174"/>
      <c r="AH365" s="174"/>
      <c r="AI365" s="174"/>
      <c r="AJ365" s="174"/>
    </row>
    <row r="366" spans="1:36" s="176" customFormat="1" ht="102.6" customHeight="1" x14ac:dyDescent="0.3">
      <c r="A366" s="81"/>
      <c r="B366" s="63" t="s">
        <v>1251</v>
      </c>
      <c r="C366" s="63" t="s">
        <v>224</v>
      </c>
      <c r="D366" s="64" t="s">
        <v>1149</v>
      </c>
      <c r="E366" s="64" t="s">
        <v>37</v>
      </c>
      <c r="F366" s="65">
        <v>85</v>
      </c>
      <c r="G366" s="65" t="s">
        <v>1201</v>
      </c>
      <c r="H366" s="66" t="s">
        <v>1252</v>
      </c>
      <c r="I366" s="66" t="s">
        <v>1253</v>
      </c>
      <c r="J366" s="66" t="s">
        <v>1186</v>
      </c>
      <c r="K366" s="66" t="s">
        <v>1204</v>
      </c>
      <c r="L366" s="64" t="s">
        <v>1205</v>
      </c>
      <c r="M366" s="64">
        <v>1</v>
      </c>
      <c r="N366" s="67">
        <v>42979</v>
      </c>
      <c r="O366" s="67">
        <v>43100</v>
      </c>
      <c r="P366" s="68">
        <f t="shared" si="25"/>
        <v>17.3</v>
      </c>
      <c r="Q366" s="69"/>
      <c r="R366" s="70">
        <f t="shared" si="26"/>
        <v>0</v>
      </c>
      <c r="S366" s="68">
        <f t="shared" si="27"/>
        <v>0</v>
      </c>
      <c r="T366" s="68">
        <f t="shared" si="28"/>
        <v>0</v>
      </c>
      <c r="U366" s="68">
        <f t="shared" si="29"/>
        <v>0</v>
      </c>
      <c r="V366" s="71"/>
      <c r="W366" s="84"/>
      <c r="X366" s="85"/>
      <c r="Y366" s="85"/>
      <c r="Z366" s="85"/>
      <c r="AA366" s="85"/>
      <c r="AB366" s="85"/>
      <c r="AC366" s="85"/>
      <c r="AD366" s="85"/>
      <c r="AE366" s="85"/>
      <c r="AF366" s="85"/>
      <c r="AG366" s="85"/>
      <c r="AH366" s="85"/>
    </row>
    <row r="367" spans="1:36" s="176" customFormat="1" ht="102.6" customHeight="1" x14ac:dyDescent="0.3">
      <c r="A367" s="81"/>
      <c r="B367" s="63" t="s">
        <v>1251</v>
      </c>
      <c r="C367" s="63" t="s">
        <v>224</v>
      </c>
      <c r="D367" s="64" t="s">
        <v>1149</v>
      </c>
      <c r="E367" s="64" t="s">
        <v>37</v>
      </c>
      <c r="F367" s="65">
        <v>85</v>
      </c>
      <c r="G367" s="65" t="s">
        <v>1201</v>
      </c>
      <c r="H367" s="66" t="s">
        <v>1252</v>
      </c>
      <c r="I367" s="66" t="s">
        <v>1253</v>
      </c>
      <c r="J367" s="66" t="s">
        <v>1186</v>
      </c>
      <c r="K367" s="66" t="s">
        <v>1206</v>
      </c>
      <c r="L367" s="64" t="s">
        <v>1180</v>
      </c>
      <c r="M367" s="64">
        <v>4</v>
      </c>
      <c r="N367" s="67">
        <v>42979</v>
      </c>
      <c r="O367" s="67">
        <v>43343</v>
      </c>
      <c r="P367" s="68">
        <f t="shared" si="25"/>
        <v>52</v>
      </c>
      <c r="Q367" s="69"/>
      <c r="R367" s="70">
        <f t="shared" si="26"/>
        <v>0</v>
      </c>
      <c r="S367" s="68">
        <f t="shared" si="27"/>
        <v>0</v>
      </c>
      <c r="T367" s="68">
        <f t="shared" si="28"/>
        <v>0</v>
      </c>
      <c r="U367" s="68">
        <f t="shared" si="29"/>
        <v>0</v>
      </c>
      <c r="V367" s="71"/>
      <c r="W367" s="84"/>
      <c r="X367" s="85"/>
      <c r="Y367" s="85"/>
      <c r="Z367" s="85"/>
      <c r="AA367" s="85"/>
      <c r="AB367" s="85"/>
      <c r="AC367" s="85"/>
      <c r="AD367" s="85"/>
      <c r="AE367" s="85"/>
      <c r="AF367" s="85"/>
      <c r="AG367" s="85"/>
      <c r="AH367" s="85"/>
    </row>
    <row r="368" spans="1:36" s="176" customFormat="1" ht="102.6" customHeight="1" x14ac:dyDescent="0.3">
      <c r="A368" s="81"/>
      <c r="B368" s="63" t="s">
        <v>1251</v>
      </c>
      <c r="C368" s="63" t="s">
        <v>224</v>
      </c>
      <c r="D368" s="64" t="s">
        <v>1149</v>
      </c>
      <c r="E368" s="64" t="s">
        <v>37</v>
      </c>
      <c r="F368" s="65">
        <v>85</v>
      </c>
      <c r="G368" s="65" t="s">
        <v>1201</v>
      </c>
      <c r="H368" s="66" t="s">
        <v>1252</v>
      </c>
      <c r="I368" s="66" t="s">
        <v>1253</v>
      </c>
      <c r="J368" s="66" t="s">
        <v>1186</v>
      </c>
      <c r="K368" s="66" t="s">
        <v>1207</v>
      </c>
      <c r="L368" s="64" t="s">
        <v>1208</v>
      </c>
      <c r="M368" s="64">
        <v>4</v>
      </c>
      <c r="N368" s="67">
        <v>42979</v>
      </c>
      <c r="O368" s="67">
        <v>43343</v>
      </c>
      <c r="P368" s="68">
        <f t="shared" si="25"/>
        <v>52</v>
      </c>
      <c r="Q368" s="69"/>
      <c r="R368" s="70">
        <f t="shared" si="26"/>
        <v>0</v>
      </c>
      <c r="S368" s="68">
        <f t="shared" si="27"/>
        <v>0</v>
      </c>
      <c r="T368" s="68">
        <f t="shared" si="28"/>
        <v>0</v>
      </c>
      <c r="U368" s="68">
        <f t="shared" si="29"/>
        <v>0</v>
      </c>
      <c r="V368" s="71"/>
      <c r="W368" s="84"/>
      <c r="X368" s="85"/>
      <c r="Y368" s="85"/>
      <c r="Z368" s="85"/>
      <c r="AA368" s="85"/>
      <c r="AB368" s="85"/>
      <c r="AC368" s="85"/>
      <c r="AD368" s="85"/>
      <c r="AE368" s="85"/>
      <c r="AF368" s="85"/>
      <c r="AG368" s="85"/>
      <c r="AH368" s="85"/>
    </row>
    <row r="369" spans="1:34" s="176" customFormat="1" ht="102.6" customHeight="1" x14ac:dyDescent="0.3">
      <c r="A369" s="81"/>
      <c r="B369" s="63" t="s">
        <v>1254</v>
      </c>
      <c r="C369" s="63" t="s">
        <v>224</v>
      </c>
      <c r="D369" s="64" t="s">
        <v>1149</v>
      </c>
      <c r="E369" s="64" t="s">
        <v>37</v>
      </c>
      <c r="F369" s="65">
        <v>86</v>
      </c>
      <c r="G369" s="65" t="s">
        <v>1201</v>
      </c>
      <c r="H369" s="66" t="s">
        <v>1255</v>
      </c>
      <c r="I369" s="66" t="s">
        <v>1256</v>
      </c>
      <c r="J369" s="66" t="s">
        <v>1186</v>
      </c>
      <c r="K369" s="66" t="s">
        <v>1204</v>
      </c>
      <c r="L369" s="64" t="s">
        <v>1205</v>
      </c>
      <c r="M369" s="64">
        <v>1</v>
      </c>
      <c r="N369" s="67">
        <v>42979</v>
      </c>
      <c r="O369" s="67">
        <v>43100</v>
      </c>
      <c r="P369" s="68">
        <f t="shared" si="25"/>
        <v>17.3</v>
      </c>
      <c r="Q369" s="69"/>
      <c r="R369" s="70">
        <f t="shared" si="26"/>
        <v>0</v>
      </c>
      <c r="S369" s="68">
        <f t="shared" si="27"/>
        <v>0</v>
      </c>
      <c r="T369" s="68">
        <f t="shared" si="28"/>
        <v>0</v>
      </c>
      <c r="U369" s="68">
        <f t="shared" si="29"/>
        <v>0</v>
      </c>
      <c r="V369" s="71"/>
      <c r="W369" s="84"/>
      <c r="X369" s="85"/>
      <c r="Y369" s="85"/>
      <c r="Z369" s="85"/>
      <c r="AA369" s="85"/>
      <c r="AB369" s="85"/>
      <c r="AC369" s="85"/>
      <c r="AD369" s="85"/>
      <c r="AE369" s="85"/>
      <c r="AF369" s="85"/>
      <c r="AG369" s="85"/>
      <c r="AH369" s="85"/>
    </row>
    <row r="370" spans="1:34" s="176" customFormat="1" ht="102.6" customHeight="1" x14ac:dyDescent="0.3">
      <c r="A370" s="81"/>
      <c r="B370" s="63" t="s">
        <v>1254</v>
      </c>
      <c r="C370" s="63" t="s">
        <v>224</v>
      </c>
      <c r="D370" s="64" t="s">
        <v>1149</v>
      </c>
      <c r="E370" s="64" t="s">
        <v>37</v>
      </c>
      <c r="F370" s="65">
        <v>86</v>
      </c>
      <c r="G370" s="65" t="s">
        <v>1201</v>
      </c>
      <c r="H370" s="66" t="s">
        <v>1255</v>
      </c>
      <c r="I370" s="66" t="s">
        <v>1256</v>
      </c>
      <c r="J370" s="66" t="s">
        <v>1186</v>
      </c>
      <c r="K370" s="66" t="s">
        <v>1206</v>
      </c>
      <c r="L370" s="64" t="s">
        <v>1180</v>
      </c>
      <c r="M370" s="64">
        <v>4</v>
      </c>
      <c r="N370" s="67">
        <v>42979</v>
      </c>
      <c r="O370" s="67">
        <v>43343</v>
      </c>
      <c r="P370" s="68">
        <f t="shared" si="25"/>
        <v>52</v>
      </c>
      <c r="Q370" s="69"/>
      <c r="R370" s="70">
        <f t="shared" si="26"/>
        <v>0</v>
      </c>
      <c r="S370" s="68">
        <f t="shared" si="27"/>
        <v>0</v>
      </c>
      <c r="T370" s="68">
        <f t="shared" si="28"/>
        <v>0</v>
      </c>
      <c r="U370" s="68">
        <f t="shared" si="29"/>
        <v>0</v>
      </c>
      <c r="V370" s="71"/>
      <c r="W370" s="84"/>
      <c r="X370" s="85"/>
      <c r="Y370" s="85"/>
      <c r="Z370" s="85"/>
      <c r="AA370" s="85"/>
      <c r="AB370" s="85"/>
      <c r="AC370" s="85"/>
      <c r="AD370" s="85"/>
      <c r="AE370" s="85"/>
      <c r="AF370" s="85"/>
      <c r="AG370" s="85"/>
      <c r="AH370" s="85"/>
    </row>
    <row r="371" spans="1:34" s="176" customFormat="1" ht="102.6" customHeight="1" x14ac:dyDescent="0.3">
      <c r="A371" s="81"/>
      <c r="B371" s="63" t="s">
        <v>1254</v>
      </c>
      <c r="C371" s="63" t="s">
        <v>224</v>
      </c>
      <c r="D371" s="64" t="s">
        <v>1149</v>
      </c>
      <c r="E371" s="64" t="s">
        <v>37</v>
      </c>
      <c r="F371" s="65">
        <v>86</v>
      </c>
      <c r="G371" s="65" t="s">
        <v>1201</v>
      </c>
      <c r="H371" s="66" t="s">
        <v>1255</v>
      </c>
      <c r="I371" s="66" t="s">
        <v>1256</v>
      </c>
      <c r="J371" s="66" t="s">
        <v>1186</v>
      </c>
      <c r="K371" s="66" t="s">
        <v>1207</v>
      </c>
      <c r="L371" s="64" t="s">
        <v>1208</v>
      </c>
      <c r="M371" s="64">
        <v>4</v>
      </c>
      <c r="N371" s="67">
        <v>42979</v>
      </c>
      <c r="O371" s="67">
        <v>43343</v>
      </c>
      <c r="P371" s="68">
        <f t="shared" si="25"/>
        <v>52</v>
      </c>
      <c r="Q371" s="69"/>
      <c r="R371" s="70">
        <f t="shared" si="26"/>
        <v>0</v>
      </c>
      <c r="S371" s="68">
        <f t="shared" si="27"/>
        <v>0</v>
      </c>
      <c r="T371" s="68">
        <f t="shared" si="28"/>
        <v>0</v>
      </c>
      <c r="U371" s="68">
        <f t="shared" si="29"/>
        <v>0</v>
      </c>
      <c r="V371" s="71"/>
      <c r="W371" s="84"/>
      <c r="X371" s="85"/>
      <c r="Y371" s="85"/>
      <c r="Z371" s="85"/>
      <c r="AA371" s="85"/>
      <c r="AB371" s="85"/>
      <c r="AC371" s="85"/>
      <c r="AD371" s="85"/>
      <c r="AE371" s="85"/>
      <c r="AF371" s="85"/>
      <c r="AG371" s="85"/>
      <c r="AH371" s="85"/>
    </row>
    <row r="372" spans="1:34" s="176" customFormat="1" ht="102.6" customHeight="1" x14ac:dyDescent="0.3">
      <c r="A372" s="81"/>
      <c r="B372" s="63" t="s">
        <v>1257</v>
      </c>
      <c r="C372" s="63" t="s">
        <v>224</v>
      </c>
      <c r="D372" s="64" t="s">
        <v>1149</v>
      </c>
      <c r="E372" s="64" t="s">
        <v>37</v>
      </c>
      <c r="F372" s="65">
        <v>87</v>
      </c>
      <c r="G372" s="65" t="s">
        <v>1201</v>
      </c>
      <c r="H372" s="66" t="s">
        <v>1258</v>
      </c>
      <c r="I372" s="66" t="s">
        <v>1259</v>
      </c>
      <c r="J372" s="66" t="s">
        <v>1186</v>
      </c>
      <c r="K372" s="66" t="s">
        <v>1204</v>
      </c>
      <c r="L372" s="64" t="s">
        <v>1205</v>
      </c>
      <c r="M372" s="64">
        <v>1</v>
      </c>
      <c r="N372" s="67">
        <v>42979</v>
      </c>
      <c r="O372" s="67">
        <v>43100</v>
      </c>
      <c r="P372" s="68">
        <f t="shared" si="25"/>
        <v>17.3</v>
      </c>
      <c r="Q372" s="69"/>
      <c r="R372" s="70">
        <f t="shared" si="26"/>
        <v>0</v>
      </c>
      <c r="S372" s="68">
        <f t="shared" si="27"/>
        <v>0</v>
      </c>
      <c r="T372" s="68">
        <f t="shared" si="28"/>
        <v>0</v>
      </c>
      <c r="U372" s="68">
        <f t="shared" si="29"/>
        <v>0</v>
      </c>
      <c r="V372" s="71"/>
      <c r="W372" s="84"/>
      <c r="X372" s="85"/>
      <c r="Y372" s="85"/>
      <c r="Z372" s="85"/>
      <c r="AA372" s="85"/>
      <c r="AB372" s="85"/>
      <c r="AC372" s="85"/>
      <c r="AD372" s="85"/>
      <c r="AE372" s="85"/>
      <c r="AF372" s="85"/>
      <c r="AG372" s="85"/>
      <c r="AH372" s="85"/>
    </row>
    <row r="373" spans="1:34" s="176" customFormat="1" ht="102.6" customHeight="1" x14ac:dyDescent="0.3">
      <c r="A373" s="81"/>
      <c r="B373" s="63" t="s">
        <v>1257</v>
      </c>
      <c r="C373" s="63" t="s">
        <v>224</v>
      </c>
      <c r="D373" s="64" t="s">
        <v>1149</v>
      </c>
      <c r="E373" s="64" t="s">
        <v>37</v>
      </c>
      <c r="F373" s="65">
        <v>87</v>
      </c>
      <c r="G373" s="65" t="s">
        <v>1201</v>
      </c>
      <c r="H373" s="66" t="s">
        <v>1258</v>
      </c>
      <c r="I373" s="66" t="s">
        <v>1259</v>
      </c>
      <c r="J373" s="66" t="s">
        <v>1186</v>
      </c>
      <c r="K373" s="66" t="s">
        <v>1206</v>
      </c>
      <c r="L373" s="64" t="s">
        <v>1180</v>
      </c>
      <c r="M373" s="64">
        <v>4</v>
      </c>
      <c r="N373" s="67">
        <v>42979</v>
      </c>
      <c r="O373" s="67">
        <v>43343</v>
      </c>
      <c r="P373" s="68">
        <f t="shared" si="25"/>
        <v>52</v>
      </c>
      <c r="Q373" s="69"/>
      <c r="R373" s="70">
        <f t="shared" si="26"/>
        <v>0</v>
      </c>
      <c r="S373" s="68">
        <f t="shared" si="27"/>
        <v>0</v>
      </c>
      <c r="T373" s="68">
        <f t="shared" si="28"/>
        <v>0</v>
      </c>
      <c r="U373" s="68">
        <f t="shared" si="29"/>
        <v>0</v>
      </c>
      <c r="V373" s="71"/>
      <c r="W373" s="84"/>
      <c r="X373" s="85"/>
      <c r="Y373" s="85"/>
      <c r="Z373" s="85"/>
      <c r="AA373" s="85"/>
      <c r="AB373" s="85"/>
      <c r="AC373" s="85"/>
      <c r="AD373" s="85"/>
      <c r="AE373" s="85"/>
      <c r="AF373" s="85"/>
      <c r="AG373" s="85"/>
      <c r="AH373" s="85"/>
    </row>
    <row r="374" spans="1:34" s="176" customFormat="1" ht="102.6" customHeight="1" x14ac:dyDescent="0.3">
      <c r="A374" s="81"/>
      <c r="B374" s="63" t="s">
        <v>1257</v>
      </c>
      <c r="C374" s="63" t="s">
        <v>224</v>
      </c>
      <c r="D374" s="64" t="s">
        <v>1149</v>
      </c>
      <c r="E374" s="64" t="s">
        <v>37</v>
      </c>
      <c r="F374" s="65">
        <v>87</v>
      </c>
      <c r="G374" s="65" t="s">
        <v>1201</v>
      </c>
      <c r="H374" s="66" t="s">
        <v>1258</v>
      </c>
      <c r="I374" s="66" t="s">
        <v>1259</v>
      </c>
      <c r="J374" s="66" t="s">
        <v>1186</v>
      </c>
      <c r="K374" s="66" t="s">
        <v>1207</v>
      </c>
      <c r="L374" s="64" t="s">
        <v>1208</v>
      </c>
      <c r="M374" s="64">
        <v>4</v>
      </c>
      <c r="N374" s="67">
        <v>42979</v>
      </c>
      <c r="O374" s="67">
        <v>43343</v>
      </c>
      <c r="P374" s="68">
        <f t="shared" si="25"/>
        <v>52</v>
      </c>
      <c r="Q374" s="69"/>
      <c r="R374" s="70">
        <f t="shared" si="26"/>
        <v>0</v>
      </c>
      <c r="S374" s="68">
        <f t="shared" si="27"/>
        <v>0</v>
      </c>
      <c r="T374" s="68">
        <f t="shared" si="28"/>
        <v>0</v>
      </c>
      <c r="U374" s="68">
        <f t="shared" si="29"/>
        <v>0</v>
      </c>
      <c r="V374" s="71"/>
      <c r="W374" s="84"/>
      <c r="X374" s="85"/>
      <c r="Y374" s="85"/>
      <c r="Z374" s="85"/>
      <c r="AA374" s="85"/>
      <c r="AB374" s="85"/>
      <c r="AC374" s="85"/>
      <c r="AD374" s="85"/>
      <c r="AE374" s="85"/>
      <c r="AF374" s="85"/>
      <c r="AG374" s="85"/>
      <c r="AH374" s="85"/>
    </row>
    <row r="375" spans="1:34" s="176" customFormat="1" ht="102.6" customHeight="1" x14ac:dyDescent="0.3">
      <c r="A375" s="81"/>
      <c r="B375" s="63" t="s">
        <v>1260</v>
      </c>
      <c r="C375" s="63" t="s">
        <v>224</v>
      </c>
      <c r="D375" s="64" t="s">
        <v>1149</v>
      </c>
      <c r="E375" s="64" t="s">
        <v>37</v>
      </c>
      <c r="F375" s="65">
        <v>88</v>
      </c>
      <c r="G375" s="65" t="s">
        <v>1201</v>
      </c>
      <c r="H375" s="66" t="s">
        <v>1261</v>
      </c>
      <c r="I375" s="66" t="s">
        <v>1262</v>
      </c>
      <c r="J375" s="66" t="s">
        <v>1186</v>
      </c>
      <c r="K375" s="66" t="s">
        <v>1204</v>
      </c>
      <c r="L375" s="64" t="s">
        <v>1205</v>
      </c>
      <c r="M375" s="64">
        <v>1</v>
      </c>
      <c r="N375" s="67">
        <v>42979</v>
      </c>
      <c r="O375" s="67">
        <v>43100</v>
      </c>
      <c r="P375" s="68">
        <f t="shared" si="25"/>
        <v>17.3</v>
      </c>
      <c r="Q375" s="69"/>
      <c r="R375" s="70">
        <f t="shared" si="26"/>
        <v>0</v>
      </c>
      <c r="S375" s="68">
        <f t="shared" si="27"/>
        <v>0</v>
      </c>
      <c r="T375" s="68">
        <f t="shared" si="28"/>
        <v>0</v>
      </c>
      <c r="U375" s="68">
        <f t="shared" si="29"/>
        <v>0</v>
      </c>
      <c r="V375" s="71"/>
      <c r="W375" s="84"/>
      <c r="X375" s="85"/>
      <c r="Y375" s="85"/>
      <c r="Z375" s="85"/>
      <c r="AA375" s="85"/>
      <c r="AB375" s="85"/>
      <c r="AC375" s="85"/>
      <c r="AD375" s="85"/>
      <c r="AE375" s="85"/>
      <c r="AF375" s="85"/>
      <c r="AG375" s="85"/>
      <c r="AH375" s="85"/>
    </row>
    <row r="376" spans="1:34" s="176" customFormat="1" ht="102.6" customHeight="1" x14ac:dyDescent="0.3">
      <c r="A376" s="81"/>
      <c r="B376" s="63" t="s">
        <v>1260</v>
      </c>
      <c r="C376" s="63" t="s">
        <v>224</v>
      </c>
      <c r="D376" s="64" t="s">
        <v>1149</v>
      </c>
      <c r="E376" s="64" t="s">
        <v>37</v>
      </c>
      <c r="F376" s="65">
        <v>88</v>
      </c>
      <c r="G376" s="65" t="s">
        <v>1201</v>
      </c>
      <c r="H376" s="66" t="s">
        <v>1261</v>
      </c>
      <c r="I376" s="66" t="s">
        <v>1262</v>
      </c>
      <c r="J376" s="66" t="s">
        <v>1186</v>
      </c>
      <c r="K376" s="66" t="s">
        <v>1206</v>
      </c>
      <c r="L376" s="64" t="s">
        <v>1180</v>
      </c>
      <c r="M376" s="64">
        <v>4</v>
      </c>
      <c r="N376" s="67">
        <v>42979</v>
      </c>
      <c r="O376" s="67">
        <v>43343</v>
      </c>
      <c r="P376" s="68">
        <f t="shared" si="25"/>
        <v>52</v>
      </c>
      <c r="Q376" s="69"/>
      <c r="R376" s="70">
        <f t="shared" si="26"/>
        <v>0</v>
      </c>
      <c r="S376" s="68">
        <f t="shared" si="27"/>
        <v>0</v>
      </c>
      <c r="T376" s="68">
        <f t="shared" si="28"/>
        <v>0</v>
      </c>
      <c r="U376" s="68">
        <f t="shared" si="29"/>
        <v>0</v>
      </c>
      <c r="V376" s="71"/>
      <c r="W376" s="84"/>
      <c r="X376" s="85"/>
      <c r="Y376" s="85"/>
      <c r="Z376" s="85"/>
      <c r="AA376" s="85"/>
      <c r="AB376" s="85"/>
      <c r="AC376" s="85"/>
      <c r="AD376" s="85"/>
      <c r="AE376" s="85"/>
      <c r="AF376" s="85"/>
      <c r="AG376" s="85"/>
      <c r="AH376" s="85"/>
    </row>
    <row r="377" spans="1:34" s="176" customFormat="1" ht="102.6" customHeight="1" x14ac:dyDescent="0.3">
      <c r="A377" s="81"/>
      <c r="B377" s="63" t="s">
        <v>1260</v>
      </c>
      <c r="C377" s="63" t="s">
        <v>224</v>
      </c>
      <c r="D377" s="64" t="s">
        <v>1149</v>
      </c>
      <c r="E377" s="64" t="s">
        <v>37</v>
      </c>
      <c r="F377" s="65">
        <v>88</v>
      </c>
      <c r="G377" s="65" t="s">
        <v>1201</v>
      </c>
      <c r="H377" s="66" t="s">
        <v>1261</v>
      </c>
      <c r="I377" s="66" t="s">
        <v>1262</v>
      </c>
      <c r="J377" s="66" t="s">
        <v>1186</v>
      </c>
      <c r="K377" s="66" t="s">
        <v>1207</v>
      </c>
      <c r="L377" s="64" t="s">
        <v>1208</v>
      </c>
      <c r="M377" s="64">
        <v>4</v>
      </c>
      <c r="N377" s="67">
        <v>42979</v>
      </c>
      <c r="O377" s="67">
        <v>43343</v>
      </c>
      <c r="P377" s="68">
        <f t="shared" si="25"/>
        <v>52</v>
      </c>
      <c r="Q377" s="69"/>
      <c r="R377" s="70">
        <f t="shared" si="26"/>
        <v>0</v>
      </c>
      <c r="S377" s="68">
        <f t="shared" si="27"/>
        <v>0</v>
      </c>
      <c r="T377" s="68">
        <f t="shared" si="28"/>
        <v>0</v>
      </c>
      <c r="U377" s="68">
        <f t="shared" si="29"/>
        <v>0</v>
      </c>
      <c r="V377" s="71"/>
      <c r="W377" s="84"/>
      <c r="X377" s="85"/>
      <c r="Y377" s="85"/>
      <c r="Z377" s="85"/>
      <c r="AA377" s="85"/>
      <c r="AB377" s="85"/>
      <c r="AC377" s="85"/>
      <c r="AD377" s="85"/>
      <c r="AE377" s="85"/>
      <c r="AF377" s="85"/>
      <c r="AG377" s="85"/>
      <c r="AH377" s="85"/>
    </row>
    <row r="378" spans="1:34" s="176" customFormat="1" ht="102.6" customHeight="1" x14ac:dyDescent="0.3">
      <c r="A378" s="81"/>
      <c r="B378" s="63" t="s">
        <v>1263</v>
      </c>
      <c r="C378" s="63" t="s">
        <v>224</v>
      </c>
      <c r="D378" s="64" t="s">
        <v>1149</v>
      </c>
      <c r="E378" s="64" t="s">
        <v>37</v>
      </c>
      <c r="F378" s="65">
        <v>89</v>
      </c>
      <c r="G378" s="65" t="s">
        <v>1201</v>
      </c>
      <c r="H378" s="66" t="s">
        <v>1264</v>
      </c>
      <c r="I378" s="66" t="s">
        <v>1265</v>
      </c>
      <c r="J378" s="66" t="s">
        <v>1186</v>
      </c>
      <c r="K378" s="66" t="s">
        <v>1204</v>
      </c>
      <c r="L378" s="64" t="s">
        <v>1205</v>
      </c>
      <c r="M378" s="64">
        <v>1</v>
      </c>
      <c r="N378" s="67">
        <v>42979</v>
      </c>
      <c r="O378" s="67">
        <v>43100</v>
      </c>
      <c r="P378" s="68">
        <f t="shared" si="25"/>
        <v>17.3</v>
      </c>
      <c r="Q378" s="69"/>
      <c r="R378" s="70">
        <f t="shared" si="26"/>
        <v>0</v>
      </c>
      <c r="S378" s="68">
        <f t="shared" si="27"/>
        <v>0</v>
      </c>
      <c r="T378" s="68">
        <f t="shared" si="28"/>
        <v>0</v>
      </c>
      <c r="U378" s="68">
        <f t="shared" si="29"/>
        <v>0</v>
      </c>
      <c r="V378" s="71"/>
      <c r="W378" s="84"/>
      <c r="X378" s="85"/>
      <c r="Y378" s="85"/>
      <c r="Z378" s="85"/>
      <c r="AA378" s="85"/>
      <c r="AB378" s="85"/>
      <c r="AC378" s="85"/>
      <c r="AD378" s="85"/>
      <c r="AE378" s="85"/>
      <c r="AF378" s="85"/>
      <c r="AG378" s="85"/>
      <c r="AH378" s="85"/>
    </row>
    <row r="379" spans="1:34" s="176" customFormat="1" ht="102.6" customHeight="1" x14ac:dyDescent="0.3">
      <c r="A379" s="81"/>
      <c r="B379" s="63" t="s">
        <v>1263</v>
      </c>
      <c r="C379" s="63" t="s">
        <v>224</v>
      </c>
      <c r="D379" s="64" t="s">
        <v>1149</v>
      </c>
      <c r="E379" s="64" t="s">
        <v>37</v>
      </c>
      <c r="F379" s="65">
        <v>89</v>
      </c>
      <c r="G379" s="65" t="s">
        <v>1201</v>
      </c>
      <c r="H379" s="66" t="s">
        <v>1264</v>
      </c>
      <c r="I379" s="66" t="s">
        <v>1265</v>
      </c>
      <c r="J379" s="66" t="s">
        <v>1186</v>
      </c>
      <c r="K379" s="66" t="s">
        <v>1206</v>
      </c>
      <c r="L379" s="64" t="s">
        <v>1180</v>
      </c>
      <c r="M379" s="64">
        <v>4</v>
      </c>
      <c r="N379" s="67">
        <v>42979</v>
      </c>
      <c r="O379" s="67">
        <v>43343</v>
      </c>
      <c r="P379" s="68">
        <f t="shared" si="25"/>
        <v>52</v>
      </c>
      <c r="Q379" s="69"/>
      <c r="R379" s="70">
        <f t="shared" si="26"/>
        <v>0</v>
      </c>
      <c r="S379" s="68">
        <f t="shared" si="27"/>
        <v>0</v>
      </c>
      <c r="T379" s="68">
        <f t="shared" si="28"/>
        <v>0</v>
      </c>
      <c r="U379" s="68">
        <f t="shared" si="29"/>
        <v>0</v>
      </c>
      <c r="V379" s="71"/>
      <c r="W379" s="84"/>
      <c r="X379" s="85"/>
      <c r="Y379" s="85"/>
      <c r="Z379" s="85"/>
      <c r="AA379" s="85"/>
      <c r="AB379" s="85"/>
      <c r="AC379" s="85"/>
      <c r="AD379" s="85"/>
      <c r="AE379" s="85"/>
      <c r="AF379" s="85"/>
      <c r="AG379" s="85"/>
      <c r="AH379" s="85"/>
    </row>
    <row r="380" spans="1:34" s="176" customFormat="1" ht="102.6" customHeight="1" x14ac:dyDescent="0.3">
      <c r="A380" s="81"/>
      <c r="B380" s="63" t="s">
        <v>1263</v>
      </c>
      <c r="C380" s="63" t="s">
        <v>224</v>
      </c>
      <c r="D380" s="64" t="s">
        <v>1149</v>
      </c>
      <c r="E380" s="64" t="s">
        <v>37</v>
      </c>
      <c r="F380" s="65">
        <v>89</v>
      </c>
      <c r="G380" s="65" t="s">
        <v>1201</v>
      </c>
      <c r="H380" s="66" t="s">
        <v>1264</v>
      </c>
      <c r="I380" s="66" t="s">
        <v>1265</v>
      </c>
      <c r="J380" s="66" t="s">
        <v>1186</v>
      </c>
      <c r="K380" s="66" t="s">
        <v>1207</v>
      </c>
      <c r="L380" s="64" t="s">
        <v>1208</v>
      </c>
      <c r="M380" s="64">
        <v>4</v>
      </c>
      <c r="N380" s="67">
        <v>42979</v>
      </c>
      <c r="O380" s="67">
        <v>43343</v>
      </c>
      <c r="P380" s="68">
        <f t="shared" si="25"/>
        <v>52</v>
      </c>
      <c r="Q380" s="69"/>
      <c r="R380" s="70">
        <f t="shared" si="26"/>
        <v>0</v>
      </c>
      <c r="S380" s="68">
        <f t="shared" si="27"/>
        <v>0</v>
      </c>
      <c r="T380" s="68">
        <f t="shared" si="28"/>
        <v>0</v>
      </c>
      <c r="U380" s="68">
        <f t="shared" si="29"/>
        <v>0</v>
      </c>
      <c r="V380" s="71"/>
      <c r="W380" s="84"/>
      <c r="X380" s="85"/>
      <c r="Y380" s="85"/>
      <c r="Z380" s="85"/>
      <c r="AA380" s="85"/>
      <c r="AB380" s="85"/>
      <c r="AC380" s="85"/>
      <c r="AD380" s="85"/>
      <c r="AE380" s="85"/>
      <c r="AF380" s="85"/>
      <c r="AG380" s="85"/>
      <c r="AH380" s="85"/>
    </row>
    <row r="381" spans="1:34" s="176" customFormat="1" ht="102.6" customHeight="1" x14ac:dyDescent="0.3">
      <c r="A381" s="81"/>
      <c r="B381" s="63" t="s">
        <v>1266</v>
      </c>
      <c r="C381" s="63" t="s">
        <v>224</v>
      </c>
      <c r="D381" s="64" t="s">
        <v>1149</v>
      </c>
      <c r="E381" s="64" t="s">
        <v>37</v>
      </c>
      <c r="F381" s="65">
        <v>90</v>
      </c>
      <c r="G381" s="65" t="s">
        <v>1267</v>
      </c>
      <c r="H381" s="66" t="s">
        <v>1268</v>
      </c>
      <c r="I381" s="66" t="s">
        <v>1269</v>
      </c>
      <c r="J381" s="66" t="s">
        <v>1270</v>
      </c>
      <c r="K381" s="66" t="s">
        <v>1271</v>
      </c>
      <c r="L381" s="64" t="s">
        <v>1272</v>
      </c>
      <c r="M381" s="64">
        <v>1</v>
      </c>
      <c r="N381" s="67">
        <v>43040</v>
      </c>
      <c r="O381" s="67">
        <v>43159</v>
      </c>
      <c r="P381" s="68">
        <f t="shared" si="25"/>
        <v>17</v>
      </c>
      <c r="Q381" s="69"/>
      <c r="R381" s="70">
        <f t="shared" si="26"/>
        <v>0</v>
      </c>
      <c r="S381" s="68">
        <f t="shared" si="27"/>
        <v>0</v>
      </c>
      <c r="T381" s="68">
        <f t="shared" si="28"/>
        <v>0</v>
      </c>
      <c r="U381" s="68">
        <f t="shared" si="29"/>
        <v>0</v>
      </c>
      <c r="V381" s="71"/>
      <c r="W381" s="84"/>
      <c r="X381" s="85"/>
      <c r="Y381" s="85"/>
      <c r="Z381" s="85"/>
      <c r="AA381" s="85"/>
      <c r="AB381" s="85"/>
      <c r="AC381" s="85"/>
      <c r="AD381" s="85"/>
      <c r="AE381" s="85"/>
      <c r="AF381" s="85"/>
      <c r="AG381" s="85"/>
      <c r="AH381" s="85"/>
    </row>
    <row r="382" spans="1:34" s="176" customFormat="1" ht="102.6" customHeight="1" x14ac:dyDescent="0.3">
      <c r="A382" s="81"/>
      <c r="B382" s="63" t="s">
        <v>1266</v>
      </c>
      <c r="C382" s="63" t="s">
        <v>224</v>
      </c>
      <c r="D382" s="64" t="s">
        <v>1149</v>
      </c>
      <c r="E382" s="64" t="s">
        <v>37</v>
      </c>
      <c r="F382" s="65">
        <v>90</v>
      </c>
      <c r="G382" s="65" t="s">
        <v>1267</v>
      </c>
      <c r="H382" s="66" t="s">
        <v>1268</v>
      </c>
      <c r="I382" s="66" t="s">
        <v>1269</v>
      </c>
      <c r="J382" s="66" t="s">
        <v>1270</v>
      </c>
      <c r="K382" s="66" t="s">
        <v>1273</v>
      </c>
      <c r="L382" s="64" t="s">
        <v>1272</v>
      </c>
      <c r="M382" s="64">
        <v>1</v>
      </c>
      <c r="N382" s="67">
        <v>43040</v>
      </c>
      <c r="O382" s="67">
        <v>43131</v>
      </c>
      <c r="P382" s="68">
        <f t="shared" si="25"/>
        <v>13</v>
      </c>
      <c r="Q382" s="69"/>
      <c r="R382" s="70">
        <f t="shared" si="26"/>
        <v>0</v>
      </c>
      <c r="S382" s="68">
        <f t="shared" si="27"/>
        <v>0</v>
      </c>
      <c r="T382" s="68">
        <f t="shared" si="28"/>
        <v>0</v>
      </c>
      <c r="U382" s="68">
        <f t="shared" si="29"/>
        <v>0</v>
      </c>
      <c r="V382" s="71"/>
      <c r="W382" s="84"/>
      <c r="X382" s="85"/>
      <c r="Y382" s="85"/>
      <c r="Z382" s="85"/>
      <c r="AA382" s="85"/>
      <c r="AB382" s="85"/>
      <c r="AC382" s="85"/>
      <c r="AD382" s="85"/>
      <c r="AE382" s="85"/>
      <c r="AF382" s="85"/>
      <c r="AG382" s="85"/>
      <c r="AH382" s="85"/>
    </row>
    <row r="383" spans="1:34" s="176" customFormat="1" ht="102.6" customHeight="1" x14ac:dyDescent="0.3">
      <c r="A383" s="81"/>
      <c r="B383" s="63" t="s">
        <v>1266</v>
      </c>
      <c r="C383" s="63" t="s">
        <v>224</v>
      </c>
      <c r="D383" s="64" t="s">
        <v>1149</v>
      </c>
      <c r="E383" s="64" t="s">
        <v>37</v>
      </c>
      <c r="F383" s="65">
        <v>90</v>
      </c>
      <c r="G383" s="65" t="s">
        <v>1267</v>
      </c>
      <c r="H383" s="66" t="s">
        <v>1268</v>
      </c>
      <c r="I383" s="66" t="s">
        <v>1269</v>
      </c>
      <c r="J383" s="66" t="s">
        <v>1270</v>
      </c>
      <c r="K383" s="66" t="s">
        <v>1274</v>
      </c>
      <c r="L383" s="64" t="s">
        <v>1275</v>
      </c>
      <c r="M383" s="64">
        <v>1</v>
      </c>
      <c r="N383" s="67">
        <v>43009</v>
      </c>
      <c r="O383" s="67">
        <v>43159</v>
      </c>
      <c r="P383" s="68">
        <f t="shared" si="25"/>
        <v>21.4</v>
      </c>
      <c r="Q383" s="69"/>
      <c r="R383" s="70">
        <f t="shared" si="26"/>
        <v>0</v>
      </c>
      <c r="S383" s="68">
        <f t="shared" si="27"/>
        <v>0</v>
      </c>
      <c r="T383" s="68">
        <f t="shared" si="28"/>
        <v>0</v>
      </c>
      <c r="U383" s="68">
        <f t="shared" si="29"/>
        <v>0</v>
      </c>
      <c r="V383" s="71"/>
      <c r="W383" s="84"/>
      <c r="X383" s="85"/>
      <c r="Y383" s="85"/>
      <c r="Z383" s="85"/>
      <c r="AA383" s="85"/>
      <c r="AB383" s="85"/>
      <c r="AC383" s="85"/>
      <c r="AD383" s="85"/>
      <c r="AE383" s="85"/>
      <c r="AF383" s="85"/>
      <c r="AG383" s="85"/>
      <c r="AH383" s="85"/>
    </row>
    <row r="384" spans="1:34" s="176" customFormat="1" ht="102.6" customHeight="1" x14ac:dyDescent="0.3">
      <c r="A384" s="81"/>
      <c r="B384" s="63" t="s">
        <v>1266</v>
      </c>
      <c r="C384" s="63" t="s">
        <v>224</v>
      </c>
      <c r="D384" s="64" t="s">
        <v>1149</v>
      </c>
      <c r="E384" s="64" t="s">
        <v>37</v>
      </c>
      <c r="F384" s="65">
        <v>90</v>
      </c>
      <c r="G384" s="65" t="s">
        <v>1267</v>
      </c>
      <c r="H384" s="66" t="s">
        <v>1268</v>
      </c>
      <c r="I384" s="66" t="s">
        <v>1269</v>
      </c>
      <c r="J384" s="66" t="s">
        <v>1270</v>
      </c>
      <c r="K384" s="66" t="s">
        <v>1276</v>
      </c>
      <c r="L384" s="64" t="s">
        <v>1277</v>
      </c>
      <c r="M384" s="64">
        <v>2</v>
      </c>
      <c r="N384" s="67">
        <v>42979</v>
      </c>
      <c r="O384" s="67">
        <v>43189</v>
      </c>
      <c r="P384" s="68">
        <f t="shared" si="25"/>
        <v>30</v>
      </c>
      <c r="Q384" s="69"/>
      <c r="R384" s="70">
        <f t="shared" si="26"/>
        <v>0</v>
      </c>
      <c r="S384" s="68">
        <f t="shared" si="27"/>
        <v>0</v>
      </c>
      <c r="T384" s="68">
        <f t="shared" si="28"/>
        <v>0</v>
      </c>
      <c r="U384" s="68">
        <f t="shared" si="29"/>
        <v>0</v>
      </c>
      <c r="V384" s="71"/>
      <c r="W384" s="84"/>
      <c r="X384" s="85"/>
      <c r="Y384" s="85"/>
      <c r="Z384" s="85"/>
      <c r="AA384" s="85"/>
      <c r="AB384" s="85"/>
      <c r="AC384" s="85"/>
      <c r="AD384" s="85"/>
      <c r="AE384" s="85"/>
      <c r="AF384" s="85"/>
      <c r="AG384" s="85"/>
      <c r="AH384" s="85"/>
    </row>
    <row r="385" spans="1:34" s="176" customFormat="1" ht="91.2" customHeight="1" x14ac:dyDescent="0.3">
      <c r="A385" s="81"/>
      <c r="B385" s="63" t="s">
        <v>1278</v>
      </c>
      <c r="C385" s="63" t="s">
        <v>224</v>
      </c>
      <c r="D385" s="64" t="s">
        <v>1149</v>
      </c>
      <c r="E385" s="64" t="s">
        <v>37</v>
      </c>
      <c r="F385" s="65">
        <v>91</v>
      </c>
      <c r="G385" s="65" t="s">
        <v>1279</v>
      </c>
      <c r="H385" s="66" t="s">
        <v>1280</v>
      </c>
      <c r="I385" s="66" t="s">
        <v>1281</v>
      </c>
      <c r="J385" s="66" t="s">
        <v>1282</v>
      </c>
      <c r="K385" s="109" t="s">
        <v>1283</v>
      </c>
      <c r="L385" s="64" t="s">
        <v>1180</v>
      </c>
      <c r="M385" s="64">
        <v>4</v>
      </c>
      <c r="N385" s="67">
        <v>42979</v>
      </c>
      <c r="O385" s="67">
        <v>43343</v>
      </c>
      <c r="P385" s="68">
        <f t="shared" si="25"/>
        <v>52</v>
      </c>
      <c r="Q385" s="69"/>
      <c r="R385" s="70">
        <f t="shared" si="26"/>
        <v>0</v>
      </c>
      <c r="S385" s="68">
        <f t="shared" si="27"/>
        <v>0</v>
      </c>
      <c r="T385" s="68">
        <f t="shared" si="28"/>
        <v>0</v>
      </c>
      <c r="U385" s="68">
        <f t="shared" si="29"/>
        <v>0</v>
      </c>
      <c r="V385" s="71"/>
      <c r="W385" s="84"/>
      <c r="X385" s="85"/>
      <c r="Y385" s="85"/>
      <c r="Z385" s="85"/>
      <c r="AA385" s="85"/>
      <c r="AB385" s="85"/>
      <c r="AC385" s="85"/>
      <c r="AD385" s="85"/>
      <c r="AE385" s="85"/>
      <c r="AF385" s="85"/>
      <c r="AG385" s="85"/>
      <c r="AH385" s="85"/>
    </row>
    <row r="386" spans="1:34" s="176" customFormat="1" ht="91.2" customHeight="1" x14ac:dyDescent="0.3">
      <c r="A386" s="81"/>
      <c r="B386" s="63" t="s">
        <v>1278</v>
      </c>
      <c r="C386" s="63" t="s">
        <v>224</v>
      </c>
      <c r="D386" s="64" t="s">
        <v>1149</v>
      </c>
      <c r="E386" s="64" t="s">
        <v>37</v>
      </c>
      <c r="F386" s="65">
        <v>91</v>
      </c>
      <c r="G386" s="65" t="s">
        <v>1279</v>
      </c>
      <c r="H386" s="66" t="s">
        <v>1280</v>
      </c>
      <c r="I386" s="66" t="s">
        <v>1281</v>
      </c>
      <c r="J386" s="66" t="s">
        <v>1282</v>
      </c>
      <c r="K386" s="109" t="s">
        <v>1284</v>
      </c>
      <c r="L386" s="64" t="s">
        <v>1285</v>
      </c>
      <c r="M386" s="64">
        <v>1</v>
      </c>
      <c r="N386" s="67">
        <v>42979</v>
      </c>
      <c r="O386" s="67">
        <v>43312</v>
      </c>
      <c r="P386" s="68">
        <f t="shared" si="25"/>
        <v>47.6</v>
      </c>
      <c r="Q386" s="69"/>
      <c r="R386" s="70">
        <f t="shared" si="26"/>
        <v>0</v>
      </c>
      <c r="S386" s="68">
        <f t="shared" si="27"/>
        <v>0</v>
      </c>
      <c r="T386" s="68">
        <f t="shared" si="28"/>
        <v>0</v>
      </c>
      <c r="U386" s="68">
        <f t="shared" si="29"/>
        <v>0</v>
      </c>
      <c r="V386" s="71"/>
      <c r="W386" s="84"/>
      <c r="X386" s="85"/>
      <c r="Y386" s="85"/>
      <c r="Z386" s="85"/>
      <c r="AA386" s="85"/>
      <c r="AB386" s="85"/>
      <c r="AC386" s="85"/>
      <c r="AD386" s="85"/>
      <c r="AE386" s="85"/>
      <c r="AF386" s="85"/>
      <c r="AG386" s="85"/>
      <c r="AH386" s="85"/>
    </row>
    <row r="387" spans="1:34" s="176" customFormat="1" ht="91.2" customHeight="1" x14ac:dyDescent="0.3">
      <c r="A387" s="81"/>
      <c r="B387" s="63" t="s">
        <v>1278</v>
      </c>
      <c r="C387" s="63" t="s">
        <v>224</v>
      </c>
      <c r="D387" s="64" t="s">
        <v>1149</v>
      </c>
      <c r="E387" s="64" t="s">
        <v>37</v>
      </c>
      <c r="F387" s="65">
        <v>91</v>
      </c>
      <c r="G387" s="65" t="s">
        <v>1279</v>
      </c>
      <c r="H387" s="66" t="s">
        <v>1280</v>
      </c>
      <c r="I387" s="66" t="s">
        <v>1281</v>
      </c>
      <c r="J387" s="66" t="s">
        <v>1282</v>
      </c>
      <c r="K387" s="109" t="s">
        <v>1286</v>
      </c>
      <c r="L387" s="64" t="s">
        <v>1193</v>
      </c>
      <c r="M387" s="64">
        <v>2</v>
      </c>
      <c r="N387" s="67">
        <v>42979</v>
      </c>
      <c r="O387" s="67">
        <v>43343</v>
      </c>
      <c r="P387" s="68">
        <f t="shared" si="25"/>
        <v>52</v>
      </c>
      <c r="Q387" s="69"/>
      <c r="R387" s="70">
        <f t="shared" si="26"/>
        <v>0</v>
      </c>
      <c r="S387" s="68">
        <f t="shared" si="27"/>
        <v>0</v>
      </c>
      <c r="T387" s="68">
        <f t="shared" si="28"/>
        <v>0</v>
      </c>
      <c r="U387" s="68">
        <f t="shared" si="29"/>
        <v>0</v>
      </c>
      <c r="V387" s="71"/>
      <c r="W387" s="84"/>
      <c r="X387" s="85"/>
      <c r="Y387" s="85"/>
      <c r="Z387" s="85"/>
      <c r="AA387" s="85"/>
      <c r="AB387" s="85"/>
      <c r="AC387" s="85"/>
      <c r="AD387" s="85"/>
      <c r="AE387" s="85"/>
      <c r="AF387" s="85"/>
      <c r="AG387" s="85"/>
      <c r="AH387" s="85"/>
    </row>
    <row r="388" spans="1:34" s="176" customFormat="1" ht="91.2" customHeight="1" x14ac:dyDescent="0.3">
      <c r="A388" s="81"/>
      <c r="B388" s="63" t="s">
        <v>1278</v>
      </c>
      <c r="C388" s="63" t="s">
        <v>224</v>
      </c>
      <c r="D388" s="64" t="s">
        <v>1149</v>
      </c>
      <c r="E388" s="64" t="s">
        <v>37</v>
      </c>
      <c r="F388" s="65">
        <v>91</v>
      </c>
      <c r="G388" s="65" t="s">
        <v>1279</v>
      </c>
      <c r="H388" s="66" t="s">
        <v>1280</v>
      </c>
      <c r="I388" s="66" t="s">
        <v>1281</v>
      </c>
      <c r="J388" s="66" t="s">
        <v>1282</v>
      </c>
      <c r="K388" s="109" t="s">
        <v>1287</v>
      </c>
      <c r="L388" s="64" t="s">
        <v>1193</v>
      </c>
      <c r="M388" s="64">
        <v>2</v>
      </c>
      <c r="N388" s="67">
        <v>42979</v>
      </c>
      <c r="O388" s="67">
        <v>43343</v>
      </c>
      <c r="P388" s="68">
        <f t="shared" si="25"/>
        <v>52</v>
      </c>
      <c r="Q388" s="69"/>
      <c r="R388" s="70">
        <f t="shared" si="26"/>
        <v>0</v>
      </c>
      <c r="S388" s="68">
        <f t="shared" si="27"/>
        <v>0</v>
      </c>
      <c r="T388" s="68">
        <f t="shared" si="28"/>
        <v>0</v>
      </c>
      <c r="U388" s="68">
        <f t="shared" si="29"/>
        <v>0</v>
      </c>
      <c r="V388" s="71"/>
      <c r="W388" s="84"/>
      <c r="X388" s="85"/>
      <c r="Y388" s="85"/>
      <c r="Z388" s="85"/>
      <c r="AA388" s="85"/>
      <c r="AB388" s="85"/>
      <c r="AC388" s="85"/>
      <c r="AD388" s="85"/>
      <c r="AE388" s="85"/>
      <c r="AF388" s="85"/>
      <c r="AG388" s="85"/>
      <c r="AH388" s="85"/>
    </row>
    <row r="389" spans="1:34" s="176" customFormat="1" ht="102.6" customHeight="1" x14ac:dyDescent="0.3">
      <c r="A389" s="81"/>
      <c r="B389" s="63" t="s">
        <v>1288</v>
      </c>
      <c r="C389" s="63" t="s">
        <v>224</v>
      </c>
      <c r="D389" s="64" t="s">
        <v>1149</v>
      </c>
      <c r="E389" s="64" t="s">
        <v>37</v>
      </c>
      <c r="F389" s="65">
        <v>94</v>
      </c>
      <c r="G389" s="65" t="s">
        <v>624</v>
      </c>
      <c r="H389" s="66" t="s">
        <v>1289</v>
      </c>
      <c r="I389" s="66" t="s">
        <v>626</v>
      </c>
      <c r="J389" s="66" t="s">
        <v>1290</v>
      </c>
      <c r="K389" s="66" t="s">
        <v>1274</v>
      </c>
      <c r="L389" s="64" t="s">
        <v>1275</v>
      </c>
      <c r="M389" s="64">
        <v>1</v>
      </c>
      <c r="N389" s="67">
        <v>43009</v>
      </c>
      <c r="O389" s="67">
        <v>43159</v>
      </c>
      <c r="P389" s="68">
        <f t="shared" si="25"/>
        <v>21.4</v>
      </c>
      <c r="Q389" s="69"/>
      <c r="R389" s="70">
        <f t="shared" si="26"/>
        <v>0</v>
      </c>
      <c r="S389" s="68">
        <f t="shared" si="27"/>
        <v>0</v>
      </c>
      <c r="T389" s="68">
        <f t="shared" si="28"/>
        <v>0</v>
      </c>
      <c r="U389" s="68">
        <f t="shared" si="29"/>
        <v>0</v>
      </c>
      <c r="V389" s="71"/>
      <c r="W389" s="84"/>
      <c r="X389" s="85"/>
      <c r="Y389" s="85"/>
      <c r="Z389" s="85"/>
      <c r="AA389" s="85"/>
      <c r="AB389" s="85"/>
      <c r="AC389" s="85"/>
      <c r="AD389" s="85"/>
      <c r="AE389" s="85"/>
      <c r="AF389" s="85"/>
      <c r="AG389" s="85"/>
      <c r="AH389" s="85"/>
    </row>
    <row r="390" spans="1:34" s="176" customFormat="1" ht="102.6" customHeight="1" x14ac:dyDescent="0.3">
      <c r="A390" s="81"/>
      <c r="B390" s="63" t="s">
        <v>1288</v>
      </c>
      <c r="C390" s="63" t="s">
        <v>224</v>
      </c>
      <c r="D390" s="64" t="s">
        <v>1149</v>
      </c>
      <c r="E390" s="64" t="s">
        <v>37</v>
      </c>
      <c r="F390" s="65">
        <v>94</v>
      </c>
      <c r="G390" s="65" t="s">
        <v>624</v>
      </c>
      <c r="H390" s="66" t="s">
        <v>1289</v>
      </c>
      <c r="I390" s="66" t="s">
        <v>626</v>
      </c>
      <c r="J390" s="66" t="s">
        <v>1290</v>
      </c>
      <c r="K390" s="66" t="s">
        <v>1291</v>
      </c>
      <c r="L390" s="64" t="s">
        <v>1292</v>
      </c>
      <c r="M390" s="64">
        <v>2</v>
      </c>
      <c r="N390" s="67">
        <v>42979</v>
      </c>
      <c r="O390" s="67">
        <v>43189</v>
      </c>
      <c r="P390" s="68">
        <f t="shared" si="25"/>
        <v>30</v>
      </c>
      <c r="Q390" s="69"/>
      <c r="R390" s="70">
        <f t="shared" si="26"/>
        <v>0</v>
      </c>
      <c r="S390" s="68">
        <f t="shared" si="27"/>
        <v>0</v>
      </c>
      <c r="T390" s="68">
        <f t="shared" si="28"/>
        <v>0</v>
      </c>
      <c r="U390" s="68">
        <f t="shared" si="29"/>
        <v>0</v>
      </c>
      <c r="V390" s="71"/>
      <c r="W390" s="84"/>
      <c r="X390" s="85"/>
      <c r="Y390" s="85"/>
      <c r="Z390" s="85"/>
      <c r="AA390" s="85"/>
      <c r="AB390" s="85"/>
      <c r="AC390" s="85"/>
      <c r="AD390" s="85"/>
      <c r="AE390" s="85"/>
      <c r="AF390" s="85"/>
      <c r="AG390" s="85"/>
      <c r="AH390" s="85"/>
    </row>
    <row r="391" spans="1:34" s="176" customFormat="1" ht="330.6" customHeight="1" x14ac:dyDescent="0.3">
      <c r="A391" s="81"/>
      <c r="B391" s="63" t="s">
        <v>1293</v>
      </c>
      <c r="C391" s="63" t="s">
        <v>224</v>
      </c>
      <c r="D391" s="64" t="s">
        <v>1149</v>
      </c>
      <c r="E391" s="64" t="s">
        <v>37</v>
      </c>
      <c r="F391" s="65">
        <v>95</v>
      </c>
      <c r="G391" s="65" t="s">
        <v>635</v>
      </c>
      <c r="H391" s="66" t="s">
        <v>1294</v>
      </c>
      <c r="I391" s="66" t="s">
        <v>1295</v>
      </c>
      <c r="J391" s="66" t="s">
        <v>1296</v>
      </c>
      <c r="K391" s="66" t="s">
        <v>1297</v>
      </c>
      <c r="L391" s="64" t="s">
        <v>1292</v>
      </c>
      <c r="M391" s="64">
        <v>2</v>
      </c>
      <c r="N391" s="67">
        <v>43009</v>
      </c>
      <c r="O391" s="67">
        <v>43189</v>
      </c>
      <c r="P391" s="68">
        <f t="shared" si="25"/>
        <v>25.7</v>
      </c>
      <c r="Q391" s="69"/>
      <c r="R391" s="70">
        <f t="shared" si="26"/>
        <v>0</v>
      </c>
      <c r="S391" s="68">
        <f t="shared" si="27"/>
        <v>0</v>
      </c>
      <c r="T391" s="68">
        <f t="shared" si="28"/>
        <v>0</v>
      </c>
      <c r="U391" s="68">
        <f t="shared" si="29"/>
        <v>0</v>
      </c>
      <c r="V391" s="71"/>
      <c r="W391" s="84"/>
      <c r="X391" s="85"/>
      <c r="Y391" s="85"/>
      <c r="Z391" s="85"/>
      <c r="AA391" s="85"/>
      <c r="AB391" s="85"/>
      <c r="AC391" s="85"/>
      <c r="AD391" s="85"/>
      <c r="AE391" s="85"/>
      <c r="AF391" s="85"/>
      <c r="AG391" s="85"/>
      <c r="AH391" s="85"/>
    </row>
    <row r="392" spans="1:34" s="176" customFormat="1" ht="330.6" customHeight="1" x14ac:dyDescent="0.3">
      <c r="A392" s="81"/>
      <c r="B392" s="63" t="s">
        <v>1293</v>
      </c>
      <c r="C392" s="63" t="s">
        <v>224</v>
      </c>
      <c r="D392" s="64" t="s">
        <v>1149</v>
      </c>
      <c r="E392" s="64" t="s">
        <v>37</v>
      </c>
      <c r="F392" s="65">
        <v>95</v>
      </c>
      <c r="G392" s="65" t="s">
        <v>635</v>
      </c>
      <c r="H392" s="66" t="s">
        <v>1294</v>
      </c>
      <c r="I392" s="66" t="s">
        <v>1295</v>
      </c>
      <c r="J392" s="66" t="s">
        <v>1296</v>
      </c>
      <c r="K392" s="66" t="s">
        <v>1274</v>
      </c>
      <c r="L392" s="64" t="s">
        <v>1275</v>
      </c>
      <c r="M392" s="64">
        <v>1</v>
      </c>
      <c r="N392" s="67">
        <v>43009</v>
      </c>
      <c r="O392" s="67">
        <v>43159</v>
      </c>
      <c r="P392" s="68">
        <f t="shared" si="25"/>
        <v>21.4</v>
      </c>
      <c r="Q392" s="69"/>
      <c r="R392" s="70">
        <f t="shared" si="26"/>
        <v>0</v>
      </c>
      <c r="S392" s="68">
        <f t="shared" si="27"/>
        <v>0</v>
      </c>
      <c r="T392" s="68">
        <f t="shared" si="28"/>
        <v>0</v>
      </c>
      <c r="U392" s="68">
        <f t="shared" si="29"/>
        <v>0</v>
      </c>
      <c r="V392" s="71"/>
      <c r="W392" s="84"/>
      <c r="X392" s="85"/>
      <c r="Y392" s="85"/>
      <c r="Z392" s="85"/>
      <c r="AA392" s="85"/>
      <c r="AB392" s="85"/>
      <c r="AC392" s="85"/>
      <c r="AD392" s="85"/>
      <c r="AE392" s="85"/>
      <c r="AF392" s="85"/>
      <c r="AG392" s="85"/>
      <c r="AH392" s="85"/>
    </row>
    <row r="393" spans="1:34" s="176" customFormat="1" ht="114" customHeight="1" x14ac:dyDescent="0.3">
      <c r="A393" s="81"/>
      <c r="B393" s="63" t="s">
        <v>1298</v>
      </c>
      <c r="C393" s="63" t="s">
        <v>224</v>
      </c>
      <c r="D393" s="64" t="s">
        <v>1149</v>
      </c>
      <c r="E393" s="64" t="s">
        <v>37</v>
      </c>
      <c r="F393" s="65">
        <v>97</v>
      </c>
      <c r="G393" s="65" t="s">
        <v>1105</v>
      </c>
      <c r="H393" s="66" t="s">
        <v>1299</v>
      </c>
      <c r="I393" s="66" t="s">
        <v>1300</v>
      </c>
      <c r="J393" s="66" t="s">
        <v>1162</v>
      </c>
      <c r="K393" s="66" t="s">
        <v>1163</v>
      </c>
      <c r="L393" s="64" t="s">
        <v>1164</v>
      </c>
      <c r="M393" s="64">
        <v>8</v>
      </c>
      <c r="N393" s="67">
        <v>42979</v>
      </c>
      <c r="O393" s="67">
        <v>43100</v>
      </c>
      <c r="P393" s="68">
        <f t="shared" si="25"/>
        <v>17.3</v>
      </c>
      <c r="Q393" s="69"/>
      <c r="R393" s="70">
        <f t="shared" si="26"/>
        <v>0</v>
      </c>
      <c r="S393" s="68">
        <f t="shared" si="27"/>
        <v>0</v>
      </c>
      <c r="T393" s="68">
        <f t="shared" si="28"/>
        <v>0</v>
      </c>
      <c r="U393" s="68">
        <f t="shared" si="29"/>
        <v>0</v>
      </c>
      <c r="V393" s="71"/>
      <c r="W393" s="84"/>
      <c r="X393" s="85"/>
      <c r="Y393" s="85"/>
      <c r="Z393" s="85"/>
      <c r="AA393" s="85"/>
      <c r="AB393" s="85"/>
      <c r="AC393" s="85"/>
      <c r="AD393" s="85"/>
      <c r="AE393" s="85"/>
      <c r="AF393" s="85"/>
      <c r="AG393" s="85"/>
      <c r="AH393" s="85"/>
    </row>
    <row r="394" spans="1:34" s="176" customFormat="1" ht="114" customHeight="1" x14ac:dyDescent="0.3">
      <c r="A394" s="81"/>
      <c r="B394" s="63" t="s">
        <v>1298</v>
      </c>
      <c r="C394" s="63" t="s">
        <v>224</v>
      </c>
      <c r="D394" s="64" t="s">
        <v>1149</v>
      </c>
      <c r="E394" s="64" t="s">
        <v>37</v>
      </c>
      <c r="F394" s="65">
        <v>97</v>
      </c>
      <c r="G394" s="65" t="s">
        <v>1105</v>
      </c>
      <c r="H394" s="66" t="s">
        <v>1299</v>
      </c>
      <c r="I394" s="66" t="s">
        <v>1300</v>
      </c>
      <c r="J394" s="66" t="s">
        <v>1162</v>
      </c>
      <c r="K394" s="66" t="s">
        <v>1165</v>
      </c>
      <c r="L394" s="64" t="s">
        <v>1166</v>
      </c>
      <c r="M394" s="64">
        <v>4</v>
      </c>
      <c r="N394" s="67">
        <v>42979</v>
      </c>
      <c r="O394" s="67">
        <v>43100</v>
      </c>
      <c r="P394" s="68">
        <f t="shared" si="25"/>
        <v>17.3</v>
      </c>
      <c r="Q394" s="69"/>
      <c r="R394" s="70">
        <f t="shared" si="26"/>
        <v>0</v>
      </c>
      <c r="S394" s="68">
        <f t="shared" si="27"/>
        <v>0</v>
      </c>
      <c r="T394" s="68">
        <f t="shared" si="28"/>
        <v>0</v>
      </c>
      <c r="U394" s="68">
        <f t="shared" si="29"/>
        <v>0</v>
      </c>
      <c r="V394" s="71"/>
      <c r="W394" s="84"/>
      <c r="X394" s="85"/>
      <c r="Y394" s="85"/>
      <c r="Z394" s="85"/>
      <c r="AA394" s="85"/>
      <c r="AB394" s="85"/>
      <c r="AC394" s="85"/>
      <c r="AD394" s="85"/>
      <c r="AE394" s="85"/>
      <c r="AF394" s="85"/>
      <c r="AG394" s="85"/>
      <c r="AH394" s="85"/>
    </row>
    <row r="395" spans="1:34" s="176" customFormat="1" ht="193.95" customHeight="1" x14ac:dyDescent="0.3">
      <c r="A395" s="81"/>
      <c r="B395" s="63" t="s">
        <v>1301</v>
      </c>
      <c r="C395" s="63" t="s">
        <v>224</v>
      </c>
      <c r="D395" s="64" t="s">
        <v>1149</v>
      </c>
      <c r="E395" s="64" t="s">
        <v>37</v>
      </c>
      <c r="F395" s="65">
        <v>98</v>
      </c>
      <c r="G395" s="65" t="s">
        <v>1115</v>
      </c>
      <c r="H395" s="66" t="s">
        <v>1302</v>
      </c>
      <c r="I395" s="66" t="s">
        <v>1303</v>
      </c>
      <c r="J395" s="66" t="s">
        <v>1171</v>
      </c>
      <c r="K395" s="66" t="s">
        <v>1172</v>
      </c>
      <c r="L395" s="64" t="s">
        <v>1173</v>
      </c>
      <c r="M395" s="64">
        <v>1</v>
      </c>
      <c r="N395" s="67">
        <v>42979</v>
      </c>
      <c r="O395" s="67">
        <v>43100</v>
      </c>
      <c r="P395" s="68">
        <f t="shared" si="25"/>
        <v>17.3</v>
      </c>
      <c r="Q395" s="69"/>
      <c r="R395" s="70">
        <f t="shared" si="26"/>
        <v>0</v>
      </c>
      <c r="S395" s="68">
        <f t="shared" si="27"/>
        <v>0</v>
      </c>
      <c r="T395" s="68">
        <f t="shared" si="28"/>
        <v>0</v>
      </c>
      <c r="U395" s="68">
        <f t="shared" si="29"/>
        <v>0</v>
      </c>
      <c r="V395" s="71"/>
      <c r="W395" s="84"/>
      <c r="X395" s="85"/>
      <c r="Y395" s="85"/>
      <c r="Z395" s="85"/>
      <c r="AA395" s="85"/>
      <c r="AB395" s="85"/>
      <c r="AC395" s="85"/>
      <c r="AD395" s="85"/>
      <c r="AE395" s="85"/>
      <c r="AF395" s="85"/>
      <c r="AG395" s="85"/>
      <c r="AH395" s="85"/>
    </row>
    <row r="396" spans="1:34" s="176" customFormat="1" ht="193.95" customHeight="1" x14ac:dyDescent="0.3">
      <c r="A396" s="81"/>
      <c r="B396" s="63" t="s">
        <v>1301</v>
      </c>
      <c r="C396" s="63" t="s">
        <v>224</v>
      </c>
      <c r="D396" s="64" t="s">
        <v>1149</v>
      </c>
      <c r="E396" s="64" t="s">
        <v>37</v>
      </c>
      <c r="F396" s="65">
        <v>98</v>
      </c>
      <c r="G396" s="65" t="s">
        <v>1115</v>
      </c>
      <c r="H396" s="66" t="s">
        <v>1302</v>
      </c>
      <c r="I396" s="66" t="s">
        <v>1303</v>
      </c>
      <c r="J396" s="66" t="s">
        <v>1171</v>
      </c>
      <c r="K396" s="66" t="s">
        <v>1304</v>
      </c>
      <c r="L396" s="64" t="s">
        <v>1305</v>
      </c>
      <c r="M396" s="64">
        <v>2</v>
      </c>
      <c r="N396" s="67">
        <v>42979</v>
      </c>
      <c r="O396" s="67">
        <v>43312</v>
      </c>
      <c r="P396" s="68">
        <f t="shared" ref="P396:P459" si="30">ROUND(((O396-N396)/7),1)</f>
        <v>47.6</v>
      </c>
      <c r="Q396" s="69"/>
      <c r="R396" s="70">
        <f t="shared" ref="R396:R459" si="31">IF(Q396=0,0,+Q396/M396)</f>
        <v>0</v>
      </c>
      <c r="S396" s="68">
        <f t="shared" ref="S396:S459" si="32">ROUND((P396*R396),1)</f>
        <v>0</v>
      </c>
      <c r="T396" s="68">
        <f t="shared" ref="T396:T459" si="33">IF(O396&lt;=$D$7,S396,0)</f>
        <v>0</v>
      </c>
      <c r="U396" s="68">
        <f t="shared" ref="U396:U459" si="34">IF($D$7&gt;=O396,P396,0)</f>
        <v>0</v>
      </c>
      <c r="V396" s="71"/>
      <c r="W396" s="84"/>
      <c r="X396" s="85"/>
      <c r="Y396" s="85"/>
      <c r="Z396" s="85"/>
      <c r="AA396" s="85"/>
      <c r="AB396" s="85"/>
      <c r="AC396" s="85"/>
      <c r="AD396" s="85"/>
      <c r="AE396" s="85"/>
      <c r="AF396" s="85"/>
      <c r="AG396" s="85"/>
      <c r="AH396" s="85"/>
    </row>
    <row r="397" spans="1:34" s="176" customFormat="1" ht="193.95" customHeight="1" x14ac:dyDescent="0.3">
      <c r="A397" s="81"/>
      <c r="B397" s="63" t="s">
        <v>1301</v>
      </c>
      <c r="C397" s="63" t="s">
        <v>224</v>
      </c>
      <c r="D397" s="64" t="s">
        <v>1149</v>
      </c>
      <c r="E397" s="64" t="s">
        <v>37</v>
      </c>
      <c r="F397" s="65">
        <v>98</v>
      </c>
      <c r="G397" s="65" t="s">
        <v>1115</v>
      </c>
      <c r="H397" s="66" t="s">
        <v>1302</v>
      </c>
      <c r="I397" s="66" t="s">
        <v>1303</v>
      </c>
      <c r="J397" s="66" t="s">
        <v>1171</v>
      </c>
      <c r="K397" s="66" t="s">
        <v>1174</v>
      </c>
      <c r="L397" s="64" t="s">
        <v>1173</v>
      </c>
      <c r="M397" s="64">
        <v>1</v>
      </c>
      <c r="N397" s="67">
        <v>42979</v>
      </c>
      <c r="O397" s="67">
        <v>43100</v>
      </c>
      <c r="P397" s="68">
        <f t="shared" si="30"/>
        <v>17.3</v>
      </c>
      <c r="Q397" s="69"/>
      <c r="R397" s="70">
        <f t="shared" si="31"/>
        <v>0</v>
      </c>
      <c r="S397" s="68">
        <f t="shared" si="32"/>
        <v>0</v>
      </c>
      <c r="T397" s="68">
        <f t="shared" si="33"/>
        <v>0</v>
      </c>
      <c r="U397" s="68">
        <f t="shared" si="34"/>
        <v>0</v>
      </c>
      <c r="V397" s="71"/>
      <c r="W397" s="84"/>
      <c r="X397" s="85"/>
      <c r="Y397" s="85"/>
      <c r="Z397" s="85"/>
      <c r="AA397" s="85"/>
      <c r="AB397" s="85"/>
      <c r="AC397" s="85"/>
      <c r="AD397" s="85"/>
      <c r="AE397" s="85"/>
      <c r="AF397" s="85"/>
      <c r="AG397" s="85"/>
      <c r="AH397" s="85"/>
    </row>
    <row r="398" spans="1:34" s="176" customFormat="1" ht="102.6" customHeight="1" x14ac:dyDescent="0.3">
      <c r="A398" s="81"/>
      <c r="B398" s="63" t="s">
        <v>1306</v>
      </c>
      <c r="C398" s="63" t="s">
        <v>224</v>
      </c>
      <c r="D398" s="64" t="s">
        <v>1149</v>
      </c>
      <c r="E398" s="64" t="s">
        <v>37</v>
      </c>
      <c r="F398" s="65">
        <v>100</v>
      </c>
      <c r="G398" s="65" t="s">
        <v>635</v>
      </c>
      <c r="H398" s="66" t="s">
        <v>1307</v>
      </c>
      <c r="I398" s="66" t="s">
        <v>812</v>
      </c>
      <c r="J398" s="66" t="s">
        <v>1308</v>
      </c>
      <c r="K398" s="66" t="s">
        <v>1309</v>
      </c>
      <c r="L398" s="64" t="s">
        <v>1310</v>
      </c>
      <c r="M398" s="64">
        <v>4</v>
      </c>
      <c r="N398" s="67">
        <v>42979</v>
      </c>
      <c r="O398" s="67">
        <v>43100</v>
      </c>
      <c r="P398" s="68">
        <f t="shared" si="30"/>
        <v>17.3</v>
      </c>
      <c r="Q398" s="69"/>
      <c r="R398" s="70">
        <f t="shared" si="31"/>
        <v>0</v>
      </c>
      <c r="S398" s="68">
        <f t="shared" si="32"/>
        <v>0</v>
      </c>
      <c r="T398" s="68">
        <f t="shared" si="33"/>
        <v>0</v>
      </c>
      <c r="U398" s="68">
        <f t="shared" si="34"/>
        <v>0</v>
      </c>
      <c r="V398" s="71"/>
      <c r="W398" s="84"/>
      <c r="X398" s="85"/>
      <c r="Y398" s="85"/>
      <c r="Z398" s="85"/>
      <c r="AA398" s="85"/>
      <c r="AB398" s="85"/>
      <c r="AC398" s="85"/>
      <c r="AD398" s="85"/>
      <c r="AE398" s="85"/>
      <c r="AF398" s="85"/>
      <c r="AG398" s="85"/>
      <c r="AH398" s="85"/>
    </row>
    <row r="399" spans="1:34" s="176" customFormat="1" ht="102.6" customHeight="1" x14ac:dyDescent="0.3">
      <c r="A399" s="81"/>
      <c r="B399" s="63" t="s">
        <v>1306</v>
      </c>
      <c r="C399" s="63" t="s">
        <v>224</v>
      </c>
      <c r="D399" s="64" t="s">
        <v>1149</v>
      </c>
      <c r="E399" s="64" t="s">
        <v>37</v>
      </c>
      <c r="F399" s="65">
        <v>100</v>
      </c>
      <c r="G399" s="65" t="s">
        <v>635</v>
      </c>
      <c r="H399" s="66" t="s">
        <v>1307</v>
      </c>
      <c r="I399" s="66" t="s">
        <v>812</v>
      </c>
      <c r="J399" s="66" t="s">
        <v>1308</v>
      </c>
      <c r="K399" s="66" t="s">
        <v>1311</v>
      </c>
      <c r="L399" s="64" t="s">
        <v>1173</v>
      </c>
      <c r="M399" s="64">
        <v>1</v>
      </c>
      <c r="N399" s="67">
        <v>43101</v>
      </c>
      <c r="O399" s="67">
        <v>43220</v>
      </c>
      <c r="P399" s="68">
        <f t="shared" si="30"/>
        <v>17</v>
      </c>
      <c r="Q399" s="69"/>
      <c r="R399" s="70">
        <f t="shared" si="31"/>
        <v>0</v>
      </c>
      <c r="S399" s="68">
        <f t="shared" si="32"/>
        <v>0</v>
      </c>
      <c r="T399" s="68">
        <f t="shared" si="33"/>
        <v>0</v>
      </c>
      <c r="U399" s="68">
        <f t="shared" si="34"/>
        <v>0</v>
      </c>
      <c r="V399" s="71"/>
      <c r="W399" s="84"/>
      <c r="X399" s="85"/>
      <c r="Y399" s="85"/>
      <c r="Z399" s="85"/>
      <c r="AA399" s="85"/>
      <c r="AB399" s="85"/>
      <c r="AC399" s="85"/>
      <c r="AD399" s="85"/>
      <c r="AE399" s="85"/>
      <c r="AF399" s="85"/>
      <c r="AG399" s="85"/>
      <c r="AH399" s="85"/>
    </row>
    <row r="400" spans="1:34" s="176" customFormat="1" ht="102.6" customHeight="1" x14ac:dyDescent="0.3">
      <c r="A400" s="81"/>
      <c r="B400" s="63" t="s">
        <v>1306</v>
      </c>
      <c r="C400" s="63" t="s">
        <v>224</v>
      </c>
      <c r="D400" s="64" t="s">
        <v>1149</v>
      </c>
      <c r="E400" s="64" t="s">
        <v>37</v>
      </c>
      <c r="F400" s="65">
        <v>100</v>
      </c>
      <c r="G400" s="65" t="s">
        <v>635</v>
      </c>
      <c r="H400" s="66" t="s">
        <v>1307</v>
      </c>
      <c r="I400" s="66" t="s">
        <v>812</v>
      </c>
      <c r="J400" s="66" t="s">
        <v>1308</v>
      </c>
      <c r="K400" s="66" t="s">
        <v>1312</v>
      </c>
      <c r="L400" s="64" t="s">
        <v>175</v>
      </c>
      <c r="M400" s="64">
        <v>2</v>
      </c>
      <c r="N400" s="67">
        <v>43221</v>
      </c>
      <c r="O400" s="67">
        <v>43343</v>
      </c>
      <c r="P400" s="68">
        <f t="shared" si="30"/>
        <v>17.399999999999999</v>
      </c>
      <c r="Q400" s="69"/>
      <c r="R400" s="70">
        <f t="shared" si="31"/>
        <v>0</v>
      </c>
      <c r="S400" s="68">
        <f t="shared" si="32"/>
        <v>0</v>
      </c>
      <c r="T400" s="68">
        <f t="shared" si="33"/>
        <v>0</v>
      </c>
      <c r="U400" s="68">
        <f t="shared" si="34"/>
        <v>0</v>
      </c>
      <c r="V400" s="71"/>
      <c r="W400" s="84"/>
      <c r="X400" s="85"/>
      <c r="Y400" s="85"/>
      <c r="Z400" s="85"/>
      <c r="AA400" s="85"/>
      <c r="AB400" s="85"/>
      <c r="AC400" s="85"/>
      <c r="AD400" s="85"/>
      <c r="AE400" s="85"/>
      <c r="AF400" s="85"/>
      <c r="AG400" s="85"/>
      <c r="AH400" s="85"/>
    </row>
    <row r="401" spans="1:34" s="176" customFormat="1" ht="102.6" customHeight="1" x14ac:dyDescent="0.3">
      <c r="A401" s="81"/>
      <c r="B401" s="63" t="s">
        <v>1306</v>
      </c>
      <c r="C401" s="63" t="s">
        <v>224</v>
      </c>
      <c r="D401" s="64" t="s">
        <v>1149</v>
      </c>
      <c r="E401" s="64" t="s">
        <v>37</v>
      </c>
      <c r="F401" s="65">
        <v>100</v>
      </c>
      <c r="G401" s="65" t="s">
        <v>635</v>
      </c>
      <c r="H401" s="66" t="s">
        <v>1307</v>
      </c>
      <c r="I401" s="66" t="s">
        <v>812</v>
      </c>
      <c r="J401" s="66" t="s">
        <v>1308</v>
      </c>
      <c r="K401" s="66" t="s">
        <v>1313</v>
      </c>
      <c r="L401" s="64" t="s">
        <v>1314</v>
      </c>
      <c r="M401" s="64">
        <v>1</v>
      </c>
      <c r="N401" s="67">
        <v>42979</v>
      </c>
      <c r="O401" s="67">
        <v>43312</v>
      </c>
      <c r="P401" s="68">
        <f t="shared" si="30"/>
        <v>47.6</v>
      </c>
      <c r="Q401" s="69"/>
      <c r="R401" s="70">
        <f t="shared" si="31"/>
        <v>0</v>
      </c>
      <c r="S401" s="68">
        <f t="shared" si="32"/>
        <v>0</v>
      </c>
      <c r="T401" s="68">
        <f t="shared" si="33"/>
        <v>0</v>
      </c>
      <c r="U401" s="68">
        <f t="shared" si="34"/>
        <v>0</v>
      </c>
      <c r="V401" s="71"/>
      <c r="W401" s="84"/>
      <c r="X401" s="85"/>
      <c r="Y401" s="85"/>
      <c r="Z401" s="85"/>
      <c r="AA401" s="85"/>
      <c r="AB401" s="85"/>
      <c r="AC401" s="85"/>
      <c r="AD401" s="85"/>
      <c r="AE401" s="85"/>
      <c r="AF401" s="85"/>
      <c r="AG401" s="85"/>
      <c r="AH401" s="85"/>
    </row>
    <row r="402" spans="1:34" s="176" customFormat="1" ht="159.6" customHeight="1" x14ac:dyDescent="0.3">
      <c r="A402" s="81"/>
      <c r="B402" s="63" t="s">
        <v>1315</v>
      </c>
      <c r="C402" s="63" t="s">
        <v>224</v>
      </c>
      <c r="D402" s="64" t="s">
        <v>1149</v>
      </c>
      <c r="E402" s="64" t="s">
        <v>37</v>
      </c>
      <c r="F402" s="65">
        <v>101</v>
      </c>
      <c r="G402" s="65" t="s">
        <v>820</v>
      </c>
      <c r="H402" s="66" t="s">
        <v>1316</v>
      </c>
      <c r="I402" s="66" t="s">
        <v>1317</v>
      </c>
      <c r="J402" s="66" t="s">
        <v>1296</v>
      </c>
      <c r="K402" s="66" t="s">
        <v>1318</v>
      </c>
      <c r="L402" s="64" t="s">
        <v>1319</v>
      </c>
      <c r="M402" s="64">
        <v>10</v>
      </c>
      <c r="N402" s="67">
        <v>42979</v>
      </c>
      <c r="O402" s="67">
        <v>43312</v>
      </c>
      <c r="P402" s="68">
        <f t="shared" si="30"/>
        <v>47.6</v>
      </c>
      <c r="Q402" s="69"/>
      <c r="R402" s="70">
        <f t="shared" si="31"/>
        <v>0</v>
      </c>
      <c r="S402" s="68">
        <f t="shared" si="32"/>
        <v>0</v>
      </c>
      <c r="T402" s="68">
        <f t="shared" si="33"/>
        <v>0</v>
      </c>
      <c r="U402" s="68">
        <f t="shared" si="34"/>
        <v>0</v>
      </c>
      <c r="V402" s="71"/>
      <c r="W402" s="84"/>
      <c r="X402" s="85"/>
      <c r="Y402" s="85"/>
      <c r="Z402" s="85"/>
      <c r="AA402" s="85"/>
      <c r="AB402" s="85"/>
      <c r="AC402" s="85"/>
      <c r="AD402" s="85"/>
      <c r="AE402" s="85"/>
      <c r="AF402" s="85"/>
      <c r="AG402" s="85"/>
      <c r="AH402" s="85"/>
    </row>
    <row r="403" spans="1:34" s="176" customFormat="1" ht="159.6" customHeight="1" x14ac:dyDescent="0.3">
      <c r="A403" s="81"/>
      <c r="B403" s="63" t="s">
        <v>1315</v>
      </c>
      <c r="C403" s="63" t="s">
        <v>224</v>
      </c>
      <c r="D403" s="64" t="s">
        <v>1149</v>
      </c>
      <c r="E403" s="64" t="s">
        <v>37</v>
      </c>
      <c r="F403" s="65">
        <v>101</v>
      </c>
      <c r="G403" s="65" t="s">
        <v>820</v>
      </c>
      <c r="H403" s="66" t="s">
        <v>1316</v>
      </c>
      <c r="I403" s="66" t="s">
        <v>1317</v>
      </c>
      <c r="J403" s="66" t="s">
        <v>1296</v>
      </c>
      <c r="K403" s="66" t="s">
        <v>1320</v>
      </c>
      <c r="L403" s="64" t="s">
        <v>1275</v>
      </c>
      <c r="M403" s="64">
        <v>1</v>
      </c>
      <c r="N403" s="67">
        <v>43009</v>
      </c>
      <c r="O403" s="67">
        <v>43159</v>
      </c>
      <c r="P403" s="68">
        <f t="shared" si="30"/>
        <v>21.4</v>
      </c>
      <c r="Q403" s="69"/>
      <c r="R403" s="70">
        <f t="shared" si="31"/>
        <v>0</v>
      </c>
      <c r="S403" s="68">
        <f t="shared" si="32"/>
        <v>0</v>
      </c>
      <c r="T403" s="68">
        <f t="shared" si="33"/>
        <v>0</v>
      </c>
      <c r="U403" s="68">
        <f t="shared" si="34"/>
        <v>0</v>
      </c>
      <c r="V403" s="71"/>
      <c r="W403" s="84"/>
      <c r="X403" s="85"/>
      <c r="Y403" s="85"/>
      <c r="Z403" s="85"/>
      <c r="AA403" s="85"/>
      <c r="AB403" s="85"/>
      <c r="AC403" s="85"/>
      <c r="AD403" s="85"/>
      <c r="AE403" s="85"/>
      <c r="AF403" s="85"/>
      <c r="AG403" s="85"/>
      <c r="AH403" s="85"/>
    </row>
    <row r="404" spans="1:34" s="176" customFormat="1" ht="159.6" customHeight="1" x14ac:dyDescent="0.3">
      <c r="A404" s="81"/>
      <c r="B404" s="63" t="s">
        <v>1315</v>
      </c>
      <c r="C404" s="63" t="s">
        <v>224</v>
      </c>
      <c r="D404" s="64" t="s">
        <v>1149</v>
      </c>
      <c r="E404" s="64" t="s">
        <v>37</v>
      </c>
      <c r="F404" s="65">
        <v>101</v>
      </c>
      <c r="G404" s="65" t="s">
        <v>820</v>
      </c>
      <c r="H404" s="66" t="s">
        <v>1316</v>
      </c>
      <c r="I404" s="66" t="s">
        <v>1317</v>
      </c>
      <c r="J404" s="66" t="s">
        <v>1296</v>
      </c>
      <c r="K404" s="66" t="s">
        <v>1321</v>
      </c>
      <c r="L404" s="64" t="s">
        <v>1292</v>
      </c>
      <c r="M404" s="64">
        <v>2</v>
      </c>
      <c r="N404" s="67">
        <v>42979</v>
      </c>
      <c r="O404" s="67">
        <v>43189</v>
      </c>
      <c r="P404" s="68">
        <f t="shared" si="30"/>
        <v>30</v>
      </c>
      <c r="Q404" s="69"/>
      <c r="R404" s="70">
        <f t="shared" si="31"/>
        <v>0</v>
      </c>
      <c r="S404" s="68">
        <f t="shared" si="32"/>
        <v>0</v>
      </c>
      <c r="T404" s="68">
        <f t="shared" si="33"/>
        <v>0</v>
      </c>
      <c r="U404" s="68">
        <f t="shared" si="34"/>
        <v>0</v>
      </c>
      <c r="V404" s="71"/>
      <c r="W404" s="84"/>
      <c r="X404" s="85"/>
      <c r="Y404" s="85"/>
      <c r="Z404" s="85"/>
      <c r="AA404" s="85"/>
      <c r="AB404" s="85"/>
      <c r="AC404" s="85"/>
      <c r="AD404" s="85"/>
      <c r="AE404" s="85"/>
      <c r="AF404" s="85"/>
      <c r="AG404" s="85"/>
      <c r="AH404" s="85"/>
    </row>
    <row r="405" spans="1:34" s="176" customFormat="1" ht="91.2" customHeight="1" x14ac:dyDescent="0.3">
      <c r="A405" s="81"/>
      <c r="B405" s="63" t="s">
        <v>1322</v>
      </c>
      <c r="C405" s="63" t="s">
        <v>224</v>
      </c>
      <c r="D405" s="64" t="s">
        <v>1149</v>
      </c>
      <c r="E405" s="64" t="s">
        <v>37</v>
      </c>
      <c r="F405" s="65">
        <v>102</v>
      </c>
      <c r="G405" s="65" t="s">
        <v>692</v>
      </c>
      <c r="H405" s="66" t="s">
        <v>1323</v>
      </c>
      <c r="I405" s="66" t="s">
        <v>1324</v>
      </c>
      <c r="J405" s="66" t="s">
        <v>1296</v>
      </c>
      <c r="K405" s="66" t="s">
        <v>1320</v>
      </c>
      <c r="L405" s="64" t="s">
        <v>1275</v>
      </c>
      <c r="M405" s="64">
        <v>1</v>
      </c>
      <c r="N405" s="67">
        <v>43009</v>
      </c>
      <c r="O405" s="67">
        <v>43159</v>
      </c>
      <c r="P405" s="68">
        <f t="shared" si="30"/>
        <v>21.4</v>
      </c>
      <c r="Q405" s="69"/>
      <c r="R405" s="70">
        <f t="shared" si="31"/>
        <v>0</v>
      </c>
      <c r="S405" s="68">
        <f t="shared" si="32"/>
        <v>0</v>
      </c>
      <c r="T405" s="68">
        <f t="shared" si="33"/>
        <v>0</v>
      </c>
      <c r="U405" s="68">
        <f t="shared" si="34"/>
        <v>0</v>
      </c>
      <c r="V405" s="71"/>
      <c r="W405" s="84"/>
      <c r="X405" s="85"/>
      <c r="Y405" s="85"/>
      <c r="Z405" s="85"/>
      <c r="AA405" s="85"/>
      <c r="AB405" s="85"/>
      <c r="AC405" s="85"/>
      <c r="AD405" s="85"/>
      <c r="AE405" s="85"/>
      <c r="AF405" s="85"/>
      <c r="AG405" s="85"/>
      <c r="AH405" s="85"/>
    </row>
    <row r="406" spans="1:34" s="176" customFormat="1" ht="91.2" customHeight="1" x14ac:dyDescent="0.3">
      <c r="A406" s="81"/>
      <c r="B406" s="63" t="s">
        <v>1322</v>
      </c>
      <c r="C406" s="63" t="s">
        <v>224</v>
      </c>
      <c r="D406" s="64" t="s">
        <v>1149</v>
      </c>
      <c r="E406" s="64" t="s">
        <v>37</v>
      </c>
      <c r="F406" s="65">
        <v>102</v>
      </c>
      <c r="G406" s="65" t="s">
        <v>692</v>
      </c>
      <c r="H406" s="66" t="s">
        <v>1323</v>
      </c>
      <c r="I406" s="66" t="s">
        <v>1324</v>
      </c>
      <c r="J406" s="66" t="s">
        <v>1296</v>
      </c>
      <c r="K406" s="66" t="s">
        <v>1321</v>
      </c>
      <c r="L406" s="64" t="s">
        <v>1292</v>
      </c>
      <c r="M406" s="64">
        <v>2</v>
      </c>
      <c r="N406" s="67">
        <v>42979</v>
      </c>
      <c r="O406" s="67">
        <v>43189</v>
      </c>
      <c r="P406" s="68">
        <f t="shared" si="30"/>
        <v>30</v>
      </c>
      <c r="Q406" s="69"/>
      <c r="R406" s="70">
        <f t="shared" si="31"/>
        <v>0</v>
      </c>
      <c r="S406" s="68">
        <f t="shared" si="32"/>
        <v>0</v>
      </c>
      <c r="T406" s="68">
        <f t="shared" si="33"/>
        <v>0</v>
      </c>
      <c r="U406" s="68">
        <f t="shared" si="34"/>
        <v>0</v>
      </c>
      <c r="V406" s="71"/>
      <c r="W406" s="84"/>
      <c r="X406" s="85"/>
      <c r="Y406" s="85"/>
      <c r="Z406" s="85"/>
      <c r="AA406" s="85"/>
      <c r="AB406" s="85"/>
      <c r="AC406" s="85"/>
      <c r="AD406" s="85"/>
      <c r="AE406" s="85"/>
      <c r="AF406" s="85"/>
      <c r="AG406" s="85"/>
      <c r="AH406" s="85"/>
    </row>
    <row r="407" spans="1:34" s="177" customFormat="1" ht="125.4" customHeight="1" x14ac:dyDescent="0.3">
      <c r="A407" s="81"/>
      <c r="B407" s="63" t="s">
        <v>1325</v>
      </c>
      <c r="C407" s="63" t="s">
        <v>224</v>
      </c>
      <c r="D407" s="64" t="s">
        <v>1149</v>
      </c>
      <c r="E407" s="64" t="s">
        <v>37</v>
      </c>
      <c r="F407" s="65">
        <v>103</v>
      </c>
      <c r="G407" s="65" t="s">
        <v>830</v>
      </c>
      <c r="H407" s="66" t="s">
        <v>1326</v>
      </c>
      <c r="I407" s="66" t="s">
        <v>1327</v>
      </c>
      <c r="J407" s="66" t="s">
        <v>1328</v>
      </c>
      <c r="K407" s="66" t="s">
        <v>1329</v>
      </c>
      <c r="L407" s="64" t="s">
        <v>1292</v>
      </c>
      <c r="M407" s="64">
        <v>1</v>
      </c>
      <c r="N407" s="67">
        <v>42979</v>
      </c>
      <c r="O407" s="67">
        <v>43100</v>
      </c>
      <c r="P407" s="68">
        <f t="shared" si="30"/>
        <v>17.3</v>
      </c>
      <c r="Q407" s="69"/>
      <c r="R407" s="70">
        <f t="shared" si="31"/>
        <v>0</v>
      </c>
      <c r="S407" s="68">
        <f t="shared" si="32"/>
        <v>0</v>
      </c>
      <c r="T407" s="68">
        <f t="shared" si="33"/>
        <v>0</v>
      </c>
      <c r="U407" s="68">
        <f t="shared" si="34"/>
        <v>0</v>
      </c>
      <c r="V407" s="71"/>
      <c r="W407" s="58"/>
      <c r="X407" s="59"/>
      <c r="Y407" s="59"/>
      <c r="Z407" s="59"/>
      <c r="AA407" s="59"/>
      <c r="AB407" s="59"/>
      <c r="AC407" s="59"/>
      <c r="AD407" s="59"/>
      <c r="AE407" s="59"/>
      <c r="AF407" s="59"/>
      <c r="AG407" s="59"/>
      <c r="AH407" s="59"/>
    </row>
    <row r="408" spans="1:34" s="176" customFormat="1" ht="68.400000000000006" customHeight="1" x14ac:dyDescent="0.3">
      <c r="A408" s="81"/>
      <c r="B408" s="63" t="s">
        <v>1330</v>
      </c>
      <c r="C408" s="63" t="s">
        <v>224</v>
      </c>
      <c r="D408" s="64" t="s">
        <v>1149</v>
      </c>
      <c r="E408" s="64" t="s">
        <v>37</v>
      </c>
      <c r="F408" s="65">
        <v>104</v>
      </c>
      <c r="G408" s="65" t="s">
        <v>1331</v>
      </c>
      <c r="H408" s="66" t="s">
        <v>1332</v>
      </c>
      <c r="I408" s="66" t="s">
        <v>1333</v>
      </c>
      <c r="J408" s="66" t="s">
        <v>1171</v>
      </c>
      <c r="K408" s="66" t="s">
        <v>1172</v>
      </c>
      <c r="L408" s="64" t="s">
        <v>1173</v>
      </c>
      <c r="M408" s="64">
        <v>1</v>
      </c>
      <c r="N408" s="67">
        <v>42979</v>
      </c>
      <c r="O408" s="67">
        <v>43100</v>
      </c>
      <c r="P408" s="68">
        <f t="shared" si="30"/>
        <v>17.3</v>
      </c>
      <c r="Q408" s="69"/>
      <c r="R408" s="70">
        <f t="shared" si="31"/>
        <v>0</v>
      </c>
      <c r="S408" s="68">
        <f t="shared" si="32"/>
        <v>0</v>
      </c>
      <c r="T408" s="68">
        <f t="shared" si="33"/>
        <v>0</v>
      </c>
      <c r="U408" s="68">
        <f t="shared" si="34"/>
        <v>0</v>
      </c>
      <c r="V408" s="71"/>
      <c r="W408" s="84"/>
      <c r="X408" s="85"/>
      <c r="Y408" s="85"/>
      <c r="Z408" s="85"/>
      <c r="AA408" s="85"/>
      <c r="AB408" s="85"/>
      <c r="AC408" s="85"/>
      <c r="AD408" s="85"/>
      <c r="AE408" s="85"/>
      <c r="AF408" s="85"/>
      <c r="AG408" s="85"/>
      <c r="AH408" s="85"/>
    </row>
    <row r="409" spans="1:34" s="176" customFormat="1" ht="102.6" customHeight="1" x14ac:dyDescent="0.3">
      <c r="A409" s="81"/>
      <c r="B409" s="63" t="s">
        <v>1334</v>
      </c>
      <c r="C409" s="63" t="s">
        <v>224</v>
      </c>
      <c r="D409" s="64" t="s">
        <v>1149</v>
      </c>
      <c r="E409" s="64" t="s">
        <v>37</v>
      </c>
      <c r="F409" s="65">
        <v>105</v>
      </c>
      <c r="G409" s="65" t="s">
        <v>1335</v>
      </c>
      <c r="H409" s="66" t="s">
        <v>1336</v>
      </c>
      <c r="I409" s="66" t="s">
        <v>1337</v>
      </c>
      <c r="J409" s="66" t="s">
        <v>1338</v>
      </c>
      <c r="K409" s="66" t="s">
        <v>1339</v>
      </c>
      <c r="L409" s="64" t="s">
        <v>1191</v>
      </c>
      <c r="M409" s="64">
        <v>1</v>
      </c>
      <c r="N409" s="67">
        <v>42979</v>
      </c>
      <c r="O409" s="67">
        <v>43039</v>
      </c>
      <c r="P409" s="68">
        <f t="shared" si="30"/>
        <v>8.6</v>
      </c>
      <c r="Q409" s="69"/>
      <c r="R409" s="70">
        <f t="shared" si="31"/>
        <v>0</v>
      </c>
      <c r="S409" s="68">
        <f t="shared" si="32"/>
        <v>0</v>
      </c>
      <c r="T409" s="68">
        <f t="shared" si="33"/>
        <v>0</v>
      </c>
      <c r="U409" s="68">
        <f t="shared" si="34"/>
        <v>0</v>
      </c>
      <c r="V409" s="71"/>
      <c r="W409" s="84"/>
      <c r="X409" s="85"/>
      <c r="Y409" s="85"/>
      <c r="Z409" s="85"/>
      <c r="AA409" s="85"/>
      <c r="AB409" s="85"/>
      <c r="AC409" s="85"/>
      <c r="AD409" s="85"/>
      <c r="AE409" s="85"/>
      <c r="AF409" s="85"/>
      <c r="AG409" s="85"/>
      <c r="AH409" s="85"/>
    </row>
    <row r="410" spans="1:34" s="176" customFormat="1" ht="102.6" customHeight="1" x14ac:dyDescent="0.3">
      <c r="A410" s="81"/>
      <c r="B410" s="63" t="s">
        <v>1334</v>
      </c>
      <c r="C410" s="63" t="s">
        <v>224</v>
      </c>
      <c r="D410" s="64" t="s">
        <v>1149</v>
      </c>
      <c r="E410" s="64" t="s">
        <v>37</v>
      </c>
      <c r="F410" s="65">
        <v>105</v>
      </c>
      <c r="G410" s="65" t="s">
        <v>1335</v>
      </c>
      <c r="H410" s="66" t="s">
        <v>1336</v>
      </c>
      <c r="I410" s="66" t="s">
        <v>1337</v>
      </c>
      <c r="J410" s="66" t="s">
        <v>1338</v>
      </c>
      <c r="K410" s="66" t="s">
        <v>1340</v>
      </c>
      <c r="L410" s="64" t="s">
        <v>1180</v>
      </c>
      <c r="M410" s="64">
        <v>1</v>
      </c>
      <c r="N410" s="67">
        <v>42979</v>
      </c>
      <c r="O410" s="67">
        <v>43100</v>
      </c>
      <c r="P410" s="68">
        <f t="shared" si="30"/>
        <v>17.3</v>
      </c>
      <c r="Q410" s="69"/>
      <c r="R410" s="70">
        <f t="shared" si="31"/>
        <v>0</v>
      </c>
      <c r="S410" s="68">
        <f t="shared" si="32"/>
        <v>0</v>
      </c>
      <c r="T410" s="68">
        <f t="shared" si="33"/>
        <v>0</v>
      </c>
      <c r="U410" s="68">
        <f t="shared" si="34"/>
        <v>0</v>
      </c>
      <c r="V410" s="71"/>
      <c r="W410" s="84"/>
      <c r="X410" s="85"/>
      <c r="Y410" s="85"/>
      <c r="Z410" s="85"/>
      <c r="AA410" s="85"/>
      <c r="AB410" s="85"/>
      <c r="AC410" s="85"/>
      <c r="AD410" s="85"/>
      <c r="AE410" s="85"/>
      <c r="AF410" s="85"/>
      <c r="AG410" s="85"/>
      <c r="AH410" s="85"/>
    </row>
    <row r="411" spans="1:34" s="176" customFormat="1" ht="205.2" customHeight="1" x14ac:dyDescent="0.3">
      <c r="A411" s="81"/>
      <c r="B411" s="63" t="s">
        <v>1341</v>
      </c>
      <c r="C411" s="63" t="s">
        <v>224</v>
      </c>
      <c r="D411" s="64" t="s">
        <v>1149</v>
      </c>
      <c r="E411" s="64" t="s">
        <v>37</v>
      </c>
      <c r="F411" s="65">
        <v>106</v>
      </c>
      <c r="G411" s="65" t="s">
        <v>1095</v>
      </c>
      <c r="H411" s="66" t="s">
        <v>1342</v>
      </c>
      <c r="I411" s="66" t="s">
        <v>1343</v>
      </c>
      <c r="J411" s="66" t="s">
        <v>1344</v>
      </c>
      <c r="K411" s="66" t="s">
        <v>1345</v>
      </c>
      <c r="L411" s="64" t="s">
        <v>1193</v>
      </c>
      <c r="M411" s="64">
        <v>2</v>
      </c>
      <c r="N411" s="67">
        <v>42979</v>
      </c>
      <c r="O411" s="67">
        <v>43100</v>
      </c>
      <c r="P411" s="68">
        <f t="shared" si="30"/>
        <v>17.3</v>
      </c>
      <c r="Q411" s="69"/>
      <c r="R411" s="70">
        <f t="shared" si="31"/>
        <v>0</v>
      </c>
      <c r="S411" s="68">
        <f t="shared" si="32"/>
        <v>0</v>
      </c>
      <c r="T411" s="68">
        <f t="shared" si="33"/>
        <v>0</v>
      </c>
      <c r="U411" s="68">
        <f t="shared" si="34"/>
        <v>0</v>
      </c>
      <c r="V411" s="71"/>
      <c r="W411" s="84"/>
      <c r="X411" s="85"/>
      <c r="Y411" s="85"/>
      <c r="Z411" s="85"/>
      <c r="AA411" s="85"/>
      <c r="AB411" s="85"/>
      <c r="AC411" s="85"/>
      <c r="AD411" s="85"/>
      <c r="AE411" s="85"/>
      <c r="AF411" s="85"/>
      <c r="AG411" s="85"/>
      <c r="AH411" s="85"/>
    </row>
    <row r="412" spans="1:34" s="176" customFormat="1" ht="205.2" customHeight="1" x14ac:dyDescent="0.3">
      <c r="A412" s="81"/>
      <c r="B412" s="63" t="s">
        <v>1341</v>
      </c>
      <c r="C412" s="63" t="s">
        <v>224</v>
      </c>
      <c r="D412" s="64" t="s">
        <v>1149</v>
      </c>
      <c r="E412" s="64" t="s">
        <v>37</v>
      </c>
      <c r="F412" s="65">
        <v>106</v>
      </c>
      <c r="G412" s="65" t="s">
        <v>1095</v>
      </c>
      <c r="H412" s="66" t="s">
        <v>1342</v>
      </c>
      <c r="I412" s="66" t="s">
        <v>1343</v>
      </c>
      <c r="J412" s="66" t="s">
        <v>1344</v>
      </c>
      <c r="K412" s="66" t="s">
        <v>1346</v>
      </c>
      <c r="L412" s="64" t="s">
        <v>345</v>
      </c>
      <c r="M412" s="64">
        <v>1</v>
      </c>
      <c r="N412" s="67">
        <v>42979</v>
      </c>
      <c r="O412" s="67">
        <v>43100</v>
      </c>
      <c r="P412" s="68">
        <f t="shared" si="30"/>
        <v>17.3</v>
      </c>
      <c r="Q412" s="69"/>
      <c r="R412" s="70">
        <f t="shared" si="31"/>
        <v>0</v>
      </c>
      <c r="S412" s="68">
        <f t="shared" si="32"/>
        <v>0</v>
      </c>
      <c r="T412" s="68">
        <f t="shared" si="33"/>
        <v>0</v>
      </c>
      <c r="U412" s="68">
        <f t="shared" si="34"/>
        <v>0</v>
      </c>
      <c r="V412" s="71"/>
      <c r="W412" s="84"/>
      <c r="X412" s="85"/>
      <c r="Y412" s="85"/>
      <c r="Z412" s="85"/>
      <c r="AA412" s="85"/>
      <c r="AB412" s="85"/>
      <c r="AC412" s="85"/>
      <c r="AD412" s="85"/>
      <c r="AE412" s="85"/>
      <c r="AF412" s="85"/>
      <c r="AG412" s="85"/>
      <c r="AH412" s="85"/>
    </row>
    <row r="413" spans="1:34" s="176" customFormat="1" ht="171" customHeight="1" x14ac:dyDescent="0.3">
      <c r="A413" s="81"/>
      <c r="B413" s="63" t="s">
        <v>1347</v>
      </c>
      <c r="C413" s="63" t="s">
        <v>224</v>
      </c>
      <c r="D413" s="64" t="s">
        <v>1149</v>
      </c>
      <c r="E413" s="64" t="s">
        <v>37</v>
      </c>
      <c r="F413" s="65">
        <v>107</v>
      </c>
      <c r="G413" s="65" t="s">
        <v>692</v>
      </c>
      <c r="H413" s="66" t="s">
        <v>1348</v>
      </c>
      <c r="I413" s="66" t="s">
        <v>1349</v>
      </c>
      <c r="J413" s="66" t="s">
        <v>1296</v>
      </c>
      <c r="K413" s="66" t="s">
        <v>1320</v>
      </c>
      <c r="L413" s="64" t="s">
        <v>1275</v>
      </c>
      <c r="M413" s="64">
        <v>1</v>
      </c>
      <c r="N413" s="67">
        <v>43009</v>
      </c>
      <c r="O413" s="67">
        <v>43159</v>
      </c>
      <c r="P413" s="68">
        <f t="shared" si="30"/>
        <v>21.4</v>
      </c>
      <c r="Q413" s="69"/>
      <c r="R413" s="70">
        <f t="shared" si="31"/>
        <v>0</v>
      </c>
      <c r="S413" s="68">
        <f t="shared" si="32"/>
        <v>0</v>
      </c>
      <c r="T413" s="68">
        <f t="shared" si="33"/>
        <v>0</v>
      </c>
      <c r="U413" s="68">
        <f t="shared" si="34"/>
        <v>0</v>
      </c>
      <c r="V413" s="71"/>
      <c r="W413" s="84"/>
      <c r="X413" s="85"/>
      <c r="Y413" s="85"/>
      <c r="Z413" s="85"/>
      <c r="AA413" s="85"/>
      <c r="AB413" s="85"/>
      <c r="AC413" s="85"/>
      <c r="AD413" s="85"/>
      <c r="AE413" s="85"/>
      <c r="AF413" s="85"/>
      <c r="AG413" s="85"/>
      <c r="AH413" s="85"/>
    </row>
    <row r="414" spans="1:34" s="176" customFormat="1" ht="171" customHeight="1" x14ac:dyDescent="0.3">
      <c r="A414" s="81"/>
      <c r="B414" s="63" t="s">
        <v>1347</v>
      </c>
      <c r="C414" s="63" t="s">
        <v>224</v>
      </c>
      <c r="D414" s="64" t="s">
        <v>1149</v>
      </c>
      <c r="E414" s="64" t="s">
        <v>37</v>
      </c>
      <c r="F414" s="65">
        <v>107</v>
      </c>
      <c r="G414" s="65" t="s">
        <v>692</v>
      </c>
      <c r="H414" s="66" t="s">
        <v>1348</v>
      </c>
      <c r="I414" s="66" t="s">
        <v>1349</v>
      </c>
      <c r="J414" s="66" t="s">
        <v>1296</v>
      </c>
      <c r="K414" s="66" t="s">
        <v>1321</v>
      </c>
      <c r="L414" s="64" t="s">
        <v>1292</v>
      </c>
      <c r="M414" s="64">
        <v>2</v>
      </c>
      <c r="N414" s="67">
        <v>42979</v>
      </c>
      <c r="O414" s="67">
        <v>43189</v>
      </c>
      <c r="P414" s="68">
        <f t="shared" si="30"/>
        <v>30</v>
      </c>
      <c r="Q414" s="69"/>
      <c r="R414" s="70">
        <f t="shared" si="31"/>
        <v>0</v>
      </c>
      <c r="S414" s="68">
        <f t="shared" si="32"/>
        <v>0</v>
      </c>
      <c r="T414" s="68">
        <f t="shared" si="33"/>
        <v>0</v>
      </c>
      <c r="U414" s="68">
        <f t="shared" si="34"/>
        <v>0</v>
      </c>
      <c r="V414" s="71"/>
      <c r="W414" s="84"/>
      <c r="X414" s="85"/>
      <c r="Y414" s="85"/>
      <c r="Z414" s="85"/>
      <c r="AA414" s="85"/>
      <c r="AB414" s="85"/>
      <c r="AC414" s="85"/>
      <c r="AD414" s="85"/>
      <c r="AE414" s="85"/>
      <c r="AF414" s="85"/>
      <c r="AG414" s="85"/>
      <c r="AH414" s="85"/>
    </row>
    <row r="415" spans="1:34" s="176" customFormat="1" ht="136.94999999999999" customHeight="1" x14ac:dyDescent="0.3">
      <c r="A415" s="81"/>
      <c r="B415" s="63" t="s">
        <v>1350</v>
      </c>
      <c r="C415" s="63" t="s">
        <v>224</v>
      </c>
      <c r="D415" s="64" t="s">
        <v>1149</v>
      </c>
      <c r="E415" s="64" t="s">
        <v>37</v>
      </c>
      <c r="F415" s="65">
        <v>108</v>
      </c>
      <c r="G415" s="65" t="s">
        <v>1351</v>
      </c>
      <c r="H415" s="66" t="s">
        <v>1352</v>
      </c>
      <c r="I415" s="66" t="s">
        <v>1353</v>
      </c>
      <c r="J415" s="66" t="s">
        <v>1296</v>
      </c>
      <c r="K415" s="66" t="s">
        <v>1320</v>
      </c>
      <c r="L415" s="64" t="s">
        <v>1275</v>
      </c>
      <c r="M415" s="64">
        <v>1</v>
      </c>
      <c r="N415" s="67">
        <v>43009</v>
      </c>
      <c r="O415" s="67">
        <v>43159</v>
      </c>
      <c r="P415" s="68">
        <f t="shared" si="30"/>
        <v>21.4</v>
      </c>
      <c r="Q415" s="69"/>
      <c r="R415" s="70">
        <f t="shared" si="31"/>
        <v>0</v>
      </c>
      <c r="S415" s="68">
        <f t="shared" si="32"/>
        <v>0</v>
      </c>
      <c r="T415" s="68">
        <f t="shared" si="33"/>
        <v>0</v>
      </c>
      <c r="U415" s="68">
        <f t="shared" si="34"/>
        <v>0</v>
      </c>
      <c r="V415" s="71"/>
      <c r="W415" s="84"/>
      <c r="X415" s="85"/>
      <c r="Y415" s="85"/>
      <c r="Z415" s="85"/>
      <c r="AA415" s="85"/>
      <c r="AB415" s="85"/>
      <c r="AC415" s="85"/>
      <c r="AD415" s="85"/>
      <c r="AE415" s="85"/>
      <c r="AF415" s="85"/>
      <c r="AG415" s="85"/>
      <c r="AH415" s="85"/>
    </row>
    <row r="416" spans="1:34" s="176" customFormat="1" ht="136.94999999999999" customHeight="1" x14ac:dyDescent="0.3">
      <c r="A416" s="81"/>
      <c r="B416" s="63" t="s">
        <v>1350</v>
      </c>
      <c r="C416" s="63" t="s">
        <v>224</v>
      </c>
      <c r="D416" s="64" t="s">
        <v>1149</v>
      </c>
      <c r="E416" s="64" t="s">
        <v>37</v>
      </c>
      <c r="F416" s="65">
        <v>108</v>
      </c>
      <c r="G416" s="65" t="s">
        <v>1351</v>
      </c>
      <c r="H416" s="66" t="s">
        <v>1352</v>
      </c>
      <c r="I416" s="66" t="s">
        <v>1353</v>
      </c>
      <c r="J416" s="66" t="s">
        <v>1296</v>
      </c>
      <c r="K416" s="66" t="s">
        <v>1321</v>
      </c>
      <c r="L416" s="64" t="s">
        <v>1292</v>
      </c>
      <c r="M416" s="64">
        <v>2</v>
      </c>
      <c r="N416" s="67">
        <v>42979</v>
      </c>
      <c r="O416" s="67">
        <v>43189</v>
      </c>
      <c r="P416" s="68">
        <f t="shared" si="30"/>
        <v>30</v>
      </c>
      <c r="Q416" s="69"/>
      <c r="R416" s="70">
        <f t="shared" si="31"/>
        <v>0</v>
      </c>
      <c r="S416" s="68">
        <f t="shared" si="32"/>
        <v>0</v>
      </c>
      <c r="T416" s="68">
        <f t="shared" si="33"/>
        <v>0</v>
      </c>
      <c r="U416" s="68">
        <f t="shared" si="34"/>
        <v>0</v>
      </c>
      <c r="V416" s="71"/>
      <c r="W416" s="84"/>
      <c r="X416" s="85"/>
      <c r="Y416" s="85"/>
      <c r="Z416" s="85"/>
      <c r="AA416" s="85"/>
      <c r="AB416" s="85"/>
      <c r="AC416" s="85"/>
      <c r="AD416" s="85"/>
      <c r="AE416" s="85"/>
      <c r="AF416" s="85"/>
      <c r="AG416" s="85"/>
      <c r="AH416" s="85"/>
    </row>
    <row r="417" spans="1:34" s="176" customFormat="1" ht="148.19999999999999" customHeight="1" x14ac:dyDescent="0.3">
      <c r="A417" s="81"/>
      <c r="B417" s="63" t="s">
        <v>1354</v>
      </c>
      <c r="C417" s="63" t="s">
        <v>224</v>
      </c>
      <c r="D417" s="64" t="s">
        <v>1149</v>
      </c>
      <c r="E417" s="64" t="s">
        <v>37</v>
      </c>
      <c r="F417" s="65">
        <v>109</v>
      </c>
      <c r="G417" s="65" t="s">
        <v>243</v>
      </c>
      <c r="H417" s="66" t="s">
        <v>1355</v>
      </c>
      <c r="I417" s="66" t="s">
        <v>1356</v>
      </c>
      <c r="J417" s="66" t="s">
        <v>1357</v>
      </c>
      <c r="K417" s="66" t="s">
        <v>1358</v>
      </c>
      <c r="L417" s="64" t="s">
        <v>1359</v>
      </c>
      <c r="M417" s="64">
        <v>4</v>
      </c>
      <c r="N417" s="67">
        <v>43009</v>
      </c>
      <c r="O417" s="67">
        <v>43343</v>
      </c>
      <c r="P417" s="68">
        <f t="shared" si="30"/>
        <v>47.7</v>
      </c>
      <c r="Q417" s="69"/>
      <c r="R417" s="70">
        <f t="shared" si="31"/>
        <v>0</v>
      </c>
      <c r="S417" s="68">
        <f t="shared" si="32"/>
        <v>0</v>
      </c>
      <c r="T417" s="68">
        <f t="shared" si="33"/>
        <v>0</v>
      </c>
      <c r="U417" s="68">
        <f t="shared" si="34"/>
        <v>0</v>
      </c>
      <c r="V417" s="71"/>
      <c r="W417" s="84"/>
      <c r="X417" s="85"/>
      <c r="Y417" s="85"/>
      <c r="Z417" s="85"/>
      <c r="AA417" s="85"/>
      <c r="AB417" s="85"/>
      <c r="AC417" s="85"/>
      <c r="AD417" s="85"/>
      <c r="AE417" s="85"/>
      <c r="AF417" s="85"/>
      <c r="AG417" s="85"/>
      <c r="AH417" s="85"/>
    </row>
    <row r="418" spans="1:34" s="176" customFormat="1" ht="148.19999999999999" customHeight="1" x14ac:dyDescent="0.3">
      <c r="A418" s="81"/>
      <c r="B418" s="63" t="s">
        <v>1354</v>
      </c>
      <c r="C418" s="63" t="s">
        <v>224</v>
      </c>
      <c r="D418" s="64" t="s">
        <v>1149</v>
      </c>
      <c r="E418" s="64" t="s">
        <v>37</v>
      </c>
      <c r="F418" s="65">
        <v>109</v>
      </c>
      <c r="G418" s="65" t="s">
        <v>243</v>
      </c>
      <c r="H418" s="66" t="s">
        <v>1355</v>
      </c>
      <c r="I418" s="66" t="s">
        <v>1356</v>
      </c>
      <c r="J418" s="66" t="s">
        <v>1357</v>
      </c>
      <c r="K418" s="66" t="s">
        <v>1360</v>
      </c>
      <c r="L418" s="64" t="s">
        <v>1359</v>
      </c>
      <c r="M418" s="64">
        <v>10</v>
      </c>
      <c r="N418" s="67">
        <v>43009</v>
      </c>
      <c r="O418" s="67">
        <v>43312</v>
      </c>
      <c r="P418" s="68">
        <f t="shared" si="30"/>
        <v>43.3</v>
      </c>
      <c r="Q418" s="69"/>
      <c r="R418" s="70">
        <f t="shared" si="31"/>
        <v>0</v>
      </c>
      <c r="S418" s="68">
        <f t="shared" si="32"/>
        <v>0</v>
      </c>
      <c r="T418" s="68">
        <f t="shared" si="33"/>
        <v>0</v>
      </c>
      <c r="U418" s="68">
        <f t="shared" si="34"/>
        <v>0</v>
      </c>
      <c r="V418" s="71"/>
      <c r="W418" s="84"/>
      <c r="X418" s="85"/>
      <c r="Y418" s="85"/>
      <c r="Z418" s="85"/>
      <c r="AA418" s="85"/>
      <c r="AB418" s="85"/>
      <c r="AC418" s="85"/>
      <c r="AD418" s="85"/>
      <c r="AE418" s="85"/>
      <c r="AF418" s="85"/>
      <c r="AG418" s="85"/>
      <c r="AH418" s="85"/>
    </row>
    <row r="419" spans="1:34" s="176" customFormat="1" ht="148.19999999999999" customHeight="1" x14ac:dyDescent="0.3">
      <c r="A419" s="81"/>
      <c r="B419" s="63" t="s">
        <v>1354</v>
      </c>
      <c r="C419" s="63" t="s">
        <v>224</v>
      </c>
      <c r="D419" s="64" t="s">
        <v>1149</v>
      </c>
      <c r="E419" s="64" t="s">
        <v>37</v>
      </c>
      <c r="F419" s="65">
        <v>109</v>
      </c>
      <c r="G419" s="65" t="s">
        <v>243</v>
      </c>
      <c r="H419" s="66" t="s">
        <v>1355</v>
      </c>
      <c r="I419" s="66" t="s">
        <v>1356</v>
      </c>
      <c r="J419" s="66" t="s">
        <v>1357</v>
      </c>
      <c r="K419" s="66" t="s">
        <v>1361</v>
      </c>
      <c r="L419" s="64" t="s">
        <v>1359</v>
      </c>
      <c r="M419" s="64">
        <v>3</v>
      </c>
      <c r="N419" s="67">
        <v>43009</v>
      </c>
      <c r="O419" s="67">
        <v>43100</v>
      </c>
      <c r="P419" s="68">
        <f t="shared" si="30"/>
        <v>13</v>
      </c>
      <c r="Q419" s="69"/>
      <c r="R419" s="70">
        <f t="shared" si="31"/>
        <v>0</v>
      </c>
      <c r="S419" s="68">
        <f t="shared" si="32"/>
        <v>0</v>
      </c>
      <c r="T419" s="68">
        <f t="shared" si="33"/>
        <v>0</v>
      </c>
      <c r="U419" s="68">
        <f t="shared" si="34"/>
        <v>0</v>
      </c>
      <c r="V419" s="71"/>
      <c r="W419" s="84"/>
      <c r="X419" s="85"/>
      <c r="Y419" s="85"/>
      <c r="Z419" s="85"/>
      <c r="AA419" s="85"/>
      <c r="AB419" s="85"/>
      <c r="AC419" s="85"/>
      <c r="AD419" s="85"/>
      <c r="AE419" s="85"/>
      <c r="AF419" s="85"/>
      <c r="AG419" s="85"/>
      <c r="AH419" s="85"/>
    </row>
    <row r="420" spans="1:34" s="176" customFormat="1" ht="91.2" customHeight="1" x14ac:dyDescent="0.3">
      <c r="A420" s="81"/>
      <c r="B420" s="63" t="s">
        <v>1362</v>
      </c>
      <c r="C420" s="63" t="s">
        <v>224</v>
      </c>
      <c r="D420" s="64" t="s">
        <v>1149</v>
      </c>
      <c r="E420" s="64" t="s">
        <v>37</v>
      </c>
      <c r="F420" s="65">
        <v>114</v>
      </c>
      <c r="G420" s="65" t="s">
        <v>179</v>
      </c>
      <c r="H420" s="66" t="s">
        <v>1363</v>
      </c>
      <c r="I420" s="66" t="s">
        <v>1364</v>
      </c>
      <c r="J420" s="66" t="s">
        <v>1365</v>
      </c>
      <c r="K420" s="66" t="s">
        <v>1366</v>
      </c>
      <c r="L420" s="64" t="s">
        <v>1285</v>
      </c>
      <c r="M420" s="64">
        <v>2</v>
      </c>
      <c r="N420" s="67">
        <v>42979</v>
      </c>
      <c r="O420" s="67">
        <v>43312</v>
      </c>
      <c r="P420" s="68">
        <f t="shared" si="30"/>
        <v>47.6</v>
      </c>
      <c r="Q420" s="69"/>
      <c r="R420" s="70">
        <f t="shared" si="31"/>
        <v>0</v>
      </c>
      <c r="S420" s="68">
        <f t="shared" si="32"/>
        <v>0</v>
      </c>
      <c r="T420" s="68">
        <f t="shared" si="33"/>
        <v>0</v>
      </c>
      <c r="U420" s="68">
        <f t="shared" si="34"/>
        <v>0</v>
      </c>
      <c r="V420" s="71"/>
      <c r="W420" s="84"/>
      <c r="X420" s="85"/>
      <c r="Y420" s="85"/>
      <c r="Z420" s="85"/>
      <c r="AA420" s="85"/>
      <c r="AB420" s="85"/>
      <c r="AC420" s="85"/>
      <c r="AD420" s="85"/>
      <c r="AE420" s="85"/>
      <c r="AF420" s="85"/>
      <c r="AG420" s="85"/>
      <c r="AH420" s="85"/>
    </row>
    <row r="421" spans="1:34" s="176" customFormat="1" ht="91.2" customHeight="1" x14ac:dyDescent="0.3">
      <c r="A421" s="81"/>
      <c r="B421" s="63" t="s">
        <v>1362</v>
      </c>
      <c r="C421" s="63" t="s">
        <v>224</v>
      </c>
      <c r="D421" s="64" t="s">
        <v>1149</v>
      </c>
      <c r="E421" s="64" t="s">
        <v>37</v>
      </c>
      <c r="F421" s="65">
        <v>114</v>
      </c>
      <c r="G421" s="65" t="s">
        <v>179</v>
      </c>
      <c r="H421" s="66" t="s">
        <v>1363</v>
      </c>
      <c r="I421" s="66" t="s">
        <v>1364</v>
      </c>
      <c r="J421" s="66" t="s">
        <v>1365</v>
      </c>
      <c r="K421" s="66" t="s">
        <v>1367</v>
      </c>
      <c r="L421" s="64" t="s">
        <v>1368</v>
      </c>
      <c r="M421" s="64">
        <v>1</v>
      </c>
      <c r="N421" s="67">
        <v>43009</v>
      </c>
      <c r="O421" s="67">
        <v>43039</v>
      </c>
      <c r="P421" s="68">
        <f t="shared" si="30"/>
        <v>4.3</v>
      </c>
      <c r="Q421" s="69"/>
      <c r="R421" s="70">
        <f t="shared" si="31"/>
        <v>0</v>
      </c>
      <c r="S421" s="68">
        <f t="shared" si="32"/>
        <v>0</v>
      </c>
      <c r="T421" s="68">
        <f t="shared" si="33"/>
        <v>0</v>
      </c>
      <c r="U421" s="68">
        <f t="shared" si="34"/>
        <v>0</v>
      </c>
      <c r="V421" s="71"/>
      <c r="W421" s="84"/>
      <c r="X421" s="85"/>
      <c r="Y421" s="85"/>
      <c r="Z421" s="85"/>
      <c r="AA421" s="85"/>
      <c r="AB421" s="85"/>
      <c r="AC421" s="85"/>
      <c r="AD421" s="85"/>
      <c r="AE421" s="85"/>
      <c r="AF421" s="85"/>
      <c r="AG421" s="85"/>
      <c r="AH421" s="85"/>
    </row>
    <row r="422" spans="1:34" s="176" customFormat="1" ht="91.2" customHeight="1" x14ac:dyDescent="0.3">
      <c r="A422" s="81"/>
      <c r="B422" s="63" t="s">
        <v>1362</v>
      </c>
      <c r="C422" s="63" t="s">
        <v>224</v>
      </c>
      <c r="D422" s="64" t="s">
        <v>1149</v>
      </c>
      <c r="E422" s="64" t="s">
        <v>37</v>
      </c>
      <c r="F422" s="65">
        <v>114</v>
      </c>
      <c r="G422" s="65" t="s">
        <v>179</v>
      </c>
      <c r="H422" s="66" t="s">
        <v>1363</v>
      </c>
      <c r="I422" s="66" t="s">
        <v>1364</v>
      </c>
      <c r="J422" s="66" t="s">
        <v>1365</v>
      </c>
      <c r="K422" s="66" t="s">
        <v>1369</v>
      </c>
      <c r="L422" s="64" t="s">
        <v>1180</v>
      </c>
      <c r="M422" s="64">
        <v>11</v>
      </c>
      <c r="N422" s="67">
        <v>43009</v>
      </c>
      <c r="O422" s="67">
        <v>43343</v>
      </c>
      <c r="P422" s="68">
        <f t="shared" si="30"/>
        <v>47.7</v>
      </c>
      <c r="Q422" s="69"/>
      <c r="R422" s="70">
        <f t="shared" si="31"/>
        <v>0</v>
      </c>
      <c r="S422" s="68">
        <f t="shared" si="32"/>
        <v>0</v>
      </c>
      <c r="T422" s="68">
        <f t="shared" si="33"/>
        <v>0</v>
      </c>
      <c r="U422" s="68">
        <f t="shared" si="34"/>
        <v>0</v>
      </c>
      <c r="V422" s="71"/>
      <c r="W422" s="84"/>
      <c r="X422" s="85"/>
      <c r="Y422" s="85"/>
      <c r="Z422" s="85"/>
      <c r="AA422" s="85"/>
      <c r="AB422" s="85"/>
      <c r="AC422" s="85"/>
      <c r="AD422" s="85"/>
      <c r="AE422" s="85"/>
      <c r="AF422" s="85"/>
      <c r="AG422" s="85"/>
      <c r="AH422" s="85"/>
    </row>
    <row r="423" spans="1:34" s="176" customFormat="1" ht="91.2" customHeight="1" x14ac:dyDescent="0.3">
      <c r="A423" s="81"/>
      <c r="B423" s="63" t="s">
        <v>1362</v>
      </c>
      <c r="C423" s="63" t="s">
        <v>224</v>
      </c>
      <c r="D423" s="64" t="s">
        <v>1149</v>
      </c>
      <c r="E423" s="64" t="s">
        <v>37</v>
      </c>
      <c r="F423" s="65">
        <v>114</v>
      </c>
      <c r="G423" s="65" t="s">
        <v>179</v>
      </c>
      <c r="H423" s="66" t="s">
        <v>1363</v>
      </c>
      <c r="I423" s="66" t="s">
        <v>1364</v>
      </c>
      <c r="J423" s="66" t="s">
        <v>1365</v>
      </c>
      <c r="K423" s="66" t="s">
        <v>1370</v>
      </c>
      <c r="L423" s="64" t="s">
        <v>1359</v>
      </c>
      <c r="M423" s="64">
        <v>1</v>
      </c>
      <c r="N423" s="67">
        <v>43009</v>
      </c>
      <c r="O423" s="67">
        <v>43343</v>
      </c>
      <c r="P423" s="68">
        <f t="shared" si="30"/>
        <v>47.7</v>
      </c>
      <c r="Q423" s="69"/>
      <c r="R423" s="70">
        <f t="shared" si="31"/>
        <v>0</v>
      </c>
      <c r="S423" s="68">
        <f t="shared" si="32"/>
        <v>0</v>
      </c>
      <c r="T423" s="68">
        <f t="shared" si="33"/>
        <v>0</v>
      </c>
      <c r="U423" s="68">
        <f t="shared" si="34"/>
        <v>0</v>
      </c>
      <c r="V423" s="71"/>
      <c r="W423" s="84"/>
      <c r="X423" s="85"/>
      <c r="Y423" s="85"/>
      <c r="Z423" s="85"/>
      <c r="AA423" s="85"/>
      <c r="AB423" s="85"/>
      <c r="AC423" s="85"/>
      <c r="AD423" s="85"/>
      <c r="AE423" s="85"/>
      <c r="AF423" s="85"/>
      <c r="AG423" s="85"/>
      <c r="AH423" s="85"/>
    </row>
    <row r="424" spans="1:34" s="176" customFormat="1" ht="91.2" customHeight="1" x14ac:dyDescent="0.3">
      <c r="A424" s="81"/>
      <c r="B424" s="63" t="s">
        <v>1362</v>
      </c>
      <c r="C424" s="63" t="s">
        <v>224</v>
      </c>
      <c r="D424" s="64" t="s">
        <v>1149</v>
      </c>
      <c r="E424" s="64" t="s">
        <v>37</v>
      </c>
      <c r="F424" s="65">
        <v>114</v>
      </c>
      <c r="G424" s="65" t="s">
        <v>179</v>
      </c>
      <c r="H424" s="66" t="s">
        <v>1363</v>
      </c>
      <c r="I424" s="66" t="s">
        <v>1364</v>
      </c>
      <c r="J424" s="66" t="s">
        <v>1365</v>
      </c>
      <c r="K424" s="66" t="s">
        <v>1371</v>
      </c>
      <c r="L424" s="64" t="s">
        <v>1191</v>
      </c>
      <c r="M424" s="64">
        <v>1</v>
      </c>
      <c r="N424" s="67">
        <v>42979</v>
      </c>
      <c r="O424" s="67">
        <v>43039</v>
      </c>
      <c r="P424" s="68">
        <f t="shared" si="30"/>
        <v>8.6</v>
      </c>
      <c r="Q424" s="69"/>
      <c r="R424" s="70">
        <f t="shared" si="31"/>
        <v>0</v>
      </c>
      <c r="S424" s="68">
        <f t="shared" si="32"/>
        <v>0</v>
      </c>
      <c r="T424" s="68">
        <f t="shared" si="33"/>
        <v>0</v>
      </c>
      <c r="U424" s="68">
        <f t="shared" si="34"/>
        <v>0</v>
      </c>
      <c r="V424" s="71"/>
      <c r="W424" s="84"/>
      <c r="X424" s="85"/>
      <c r="Y424" s="85"/>
      <c r="Z424" s="85"/>
      <c r="AA424" s="85"/>
      <c r="AB424" s="85"/>
      <c r="AC424" s="85"/>
      <c r="AD424" s="85"/>
      <c r="AE424" s="85"/>
      <c r="AF424" s="85"/>
      <c r="AG424" s="85"/>
      <c r="AH424" s="85"/>
    </row>
    <row r="425" spans="1:34" s="176" customFormat="1" ht="79.95" customHeight="1" x14ac:dyDescent="0.3">
      <c r="A425" s="81"/>
      <c r="B425" s="63" t="s">
        <v>1372</v>
      </c>
      <c r="C425" s="63" t="s">
        <v>224</v>
      </c>
      <c r="D425" s="64" t="s">
        <v>1149</v>
      </c>
      <c r="E425" s="64" t="s">
        <v>37</v>
      </c>
      <c r="F425" s="65">
        <v>115</v>
      </c>
      <c r="G425" s="65" t="s">
        <v>198</v>
      </c>
      <c r="H425" s="66" t="s">
        <v>1373</v>
      </c>
      <c r="I425" s="66" t="s">
        <v>1374</v>
      </c>
      <c r="J425" s="66" t="s">
        <v>1375</v>
      </c>
      <c r="K425" s="66" t="s">
        <v>1376</v>
      </c>
      <c r="L425" s="64" t="s">
        <v>1191</v>
      </c>
      <c r="M425" s="64">
        <v>1</v>
      </c>
      <c r="N425" s="67">
        <v>42979</v>
      </c>
      <c r="O425" s="67">
        <v>43039</v>
      </c>
      <c r="P425" s="68">
        <f t="shared" si="30"/>
        <v>8.6</v>
      </c>
      <c r="Q425" s="69"/>
      <c r="R425" s="70">
        <f t="shared" si="31"/>
        <v>0</v>
      </c>
      <c r="S425" s="68">
        <f t="shared" si="32"/>
        <v>0</v>
      </c>
      <c r="T425" s="68">
        <f t="shared" si="33"/>
        <v>0</v>
      </c>
      <c r="U425" s="68">
        <f t="shared" si="34"/>
        <v>0</v>
      </c>
      <c r="V425" s="71"/>
      <c r="W425" s="84"/>
      <c r="X425" s="85"/>
      <c r="Y425" s="85"/>
      <c r="Z425" s="85"/>
      <c r="AA425" s="85"/>
      <c r="AB425" s="85"/>
      <c r="AC425" s="85"/>
      <c r="AD425" s="85"/>
      <c r="AE425" s="85"/>
      <c r="AF425" s="85"/>
      <c r="AG425" s="85"/>
      <c r="AH425" s="85"/>
    </row>
    <row r="426" spans="1:34" s="176" customFormat="1" ht="79.95" customHeight="1" x14ac:dyDescent="0.3">
      <c r="A426" s="81"/>
      <c r="B426" s="63" t="s">
        <v>1372</v>
      </c>
      <c r="C426" s="63" t="s">
        <v>224</v>
      </c>
      <c r="D426" s="64" t="s">
        <v>1149</v>
      </c>
      <c r="E426" s="64" t="s">
        <v>37</v>
      </c>
      <c r="F426" s="65">
        <v>115</v>
      </c>
      <c r="G426" s="65" t="s">
        <v>198</v>
      </c>
      <c r="H426" s="66" t="s">
        <v>1373</v>
      </c>
      <c r="I426" s="66" t="s">
        <v>1374</v>
      </c>
      <c r="J426" s="66" t="s">
        <v>1375</v>
      </c>
      <c r="K426" s="66" t="s">
        <v>1377</v>
      </c>
      <c r="L426" s="64" t="s">
        <v>1378</v>
      </c>
      <c r="M426" s="64">
        <v>2</v>
      </c>
      <c r="N426" s="67">
        <v>42979</v>
      </c>
      <c r="O426" s="67">
        <v>43343</v>
      </c>
      <c r="P426" s="68">
        <f t="shared" si="30"/>
        <v>52</v>
      </c>
      <c r="Q426" s="69"/>
      <c r="R426" s="70">
        <f t="shared" si="31"/>
        <v>0</v>
      </c>
      <c r="S426" s="68">
        <f t="shared" si="32"/>
        <v>0</v>
      </c>
      <c r="T426" s="68">
        <f t="shared" si="33"/>
        <v>0</v>
      </c>
      <c r="U426" s="68">
        <f t="shared" si="34"/>
        <v>0</v>
      </c>
      <c r="V426" s="71"/>
      <c r="W426" s="84"/>
      <c r="X426" s="85"/>
      <c r="Y426" s="85"/>
      <c r="Z426" s="85"/>
      <c r="AA426" s="85"/>
      <c r="AB426" s="85"/>
      <c r="AC426" s="85"/>
      <c r="AD426" s="85"/>
      <c r="AE426" s="85"/>
      <c r="AF426" s="85"/>
      <c r="AG426" s="85"/>
      <c r="AH426" s="85"/>
    </row>
    <row r="427" spans="1:34" s="176" customFormat="1" ht="79.95" customHeight="1" x14ac:dyDescent="0.3">
      <c r="A427" s="81"/>
      <c r="B427" s="63" t="s">
        <v>1372</v>
      </c>
      <c r="C427" s="63" t="s">
        <v>224</v>
      </c>
      <c r="D427" s="64" t="s">
        <v>1149</v>
      </c>
      <c r="E427" s="64" t="s">
        <v>37</v>
      </c>
      <c r="F427" s="65">
        <v>115</v>
      </c>
      <c r="G427" s="65" t="s">
        <v>198</v>
      </c>
      <c r="H427" s="66" t="s">
        <v>1373</v>
      </c>
      <c r="I427" s="66" t="s">
        <v>1374</v>
      </c>
      <c r="J427" s="66" t="s">
        <v>1375</v>
      </c>
      <c r="K427" s="66" t="s">
        <v>1379</v>
      </c>
      <c r="L427" s="64" t="s">
        <v>1380</v>
      </c>
      <c r="M427" s="64">
        <v>2</v>
      </c>
      <c r="N427" s="67">
        <v>42979</v>
      </c>
      <c r="O427" s="67">
        <v>43343</v>
      </c>
      <c r="P427" s="68">
        <f t="shared" si="30"/>
        <v>52</v>
      </c>
      <c r="Q427" s="69"/>
      <c r="R427" s="70">
        <f t="shared" si="31"/>
        <v>0</v>
      </c>
      <c r="S427" s="68">
        <f t="shared" si="32"/>
        <v>0</v>
      </c>
      <c r="T427" s="68">
        <f t="shared" si="33"/>
        <v>0</v>
      </c>
      <c r="U427" s="68">
        <f t="shared" si="34"/>
        <v>0</v>
      </c>
      <c r="V427" s="71"/>
      <c r="W427" s="84"/>
      <c r="X427" s="85"/>
      <c r="Y427" s="85"/>
      <c r="Z427" s="85"/>
      <c r="AA427" s="85"/>
      <c r="AB427" s="85"/>
      <c r="AC427" s="85"/>
      <c r="AD427" s="85"/>
      <c r="AE427" s="85"/>
      <c r="AF427" s="85"/>
      <c r="AG427" s="85"/>
      <c r="AH427" s="85"/>
    </row>
    <row r="428" spans="1:34" s="176" customFormat="1" ht="79.95" customHeight="1" x14ac:dyDescent="0.3">
      <c r="A428" s="81"/>
      <c r="B428" s="63" t="s">
        <v>1372</v>
      </c>
      <c r="C428" s="63" t="s">
        <v>224</v>
      </c>
      <c r="D428" s="64" t="s">
        <v>1149</v>
      </c>
      <c r="E428" s="64" t="s">
        <v>37</v>
      </c>
      <c r="F428" s="65">
        <v>115</v>
      </c>
      <c r="G428" s="65" t="s">
        <v>198</v>
      </c>
      <c r="H428" s="66" t="s">
        <v>1373</v>
      </c>
      <c r="I428" s="66" t="s">
        <v>1374</v>
      </c>
      <c r="J428" s="66" t="s">
        <v>1375</v>
      </c>
      <c r="K428" s="66" t="s">
        <v>1381</v>
      </c>
      <c r="L428" s="64" t="s">
        <v>1180</v>
      </c>
      <c r="M428" s="64">
        <v>6</v>
      </c>
      <c r="N428" s="67">
        <v>42979</v>
      </c>
      <c r="O428" s="67">
        <v>43343</v>
      </c>
      <c r="P428" s="68">
        <f t="shared" si="30"/>
        <v>52</v>
      </c>
      <c r="Q428" s="69"/>
      <c r="R428" s="70">
        <f t="shared" si="31"/>
        <v>0</v>
      </c>
      <c r="S428" s="68">
        <f t="shared" si="32"/>
        <v>0</v>
      </c>
      <c r="T428" s="68">
        <f t="shared" si="33"/>
        <v>0</v>
      </c>
      <c r="U428" s="68">
        <f t="shared" si="34"/>
        <v>0</v>
      </c>
      <c r="V428" s="71"/>
      <c r="W428" s="84"/>
      <c r="X428" s="85"/>
      <c r="Y428" s="85"/>
      <c r="Z428" s="85"/>
      <c r="AA428" s="85"/>
      <c r="AB428" s="85"/>
      <c r="AC428" s="85"/>
      <c r="AD428" s="85"/>
      <c r="AE428" s="85"/>
      <c r="AF428" s="85"/>
      <c r="AG428" s="85"/>
      <c r="AH428" s="85"/>
    </row>
    <row r="429" spans="1:34" s="176" customFormat="1" ht="79.95" customHeight="1" x14ac:dyDescent="0.3">
      <c r="A429" s="81"/>
      <c r="B429" s="63" t="s">
        <v>1372</v>
      </c>
      <c r="C429" s="63" t="s">
        <v>224</v>
      </c>
      <c r="D429" s="64" t="s">
        <v>1149</v>
      </c>
      <c r="E429" s="64" t="s">
        <v>37</v>
      </c>
      <c r="F429" s="65">
        <v>115</v>
      </c>
      <c r="G429" s="65" t="s">
        <v>198</v>
      </c>
      <c r="H429" s="66" t="s">
        <v>1373</v>
      </c>
      <c r="I429" s="66" t="s">
        <v>1374</v>
      </c>
      <c r="J429" s="66" t="s">
        <v>1375</v>
      </c>
      <c r="K429" s="66" t="s">
        <v>1382</v>
      </c>
      <c r="L429" s="64" t="s">
        <v>1319</v>
      </c>
      <c r="M429" s="64">
        <v>1</v>
      </c>
      <c r="N429" s="67">
        <v>42979</v>
      </c>
      <c r="O429" s="67">
        <v>43039</v>
      </c>
      <c r="P429" s="68">
        <f t="shared" si="30"/>
        <v>8.6</v>
      </c>
      <c r="Q429" s="69"/>
      <c r="R429" s="70">
        <f t="shared" si="31"/>
        <v>0</v>
      </c>
      <c r="S429" s="68">
        <f t="shared" si="32"/>
        <v>0</v>
      </c>
      <c r="T429" s="68">
        <f t="shared" si="33"/>
        <v>0</v>
      </c>
      <c r="U429" s="68">
        <f t="shared" si="34"/>
        <v>0</v>
      </c>
      <c r="V429" s="71"/>
      <c r="W429" s="84"/>
      <c r="X429" s="85"/>
      <c r="Y429" s="85"/>
      <c r="Z429" s="85"/>
      <c r="AA429" s="85"/>
      <c r="AB429" s="85"/>
      <c r="AC429" s="85"/>
      <c r="AD429" s="85"/>
      <c r="AE429" s="85"/>
      <c r="AF429" s="85"/>
      <c r="AG429" s="85"/>
      <c r="AH429" s="85"/>
    </row>
    <row r="430" spans="1:34" s="176" customFormat="1" ht="79.95" customHeight="1" x14ac:dyDescent="0.3">
      <c r="A430" s="81"/>
      <c r="B430" s="63" t="s">
        <v>1372</v>
      </c>
      <c r="C430" s="63" t="s">
        <v>224</v>
      </c>
      <c r="D430" s="64" t="s">
        <v>1149</v>
      </c>
      <c r="E430" s="64" t="s">
        <v>37</v>
      </c>
      <c r="F430" s="65">
        <v>115</v>
      </c>
      <c r="G430" s="65" t="s">
        <v>198</v>
      </c>
      <c r="H430" s="66" t="s">
        <v>1373</v>
      </c>
      <c r="I430" s="66" t="s">
        <v>1374</v>
      </c>
      <c r="J430" s="66" t="s">
        <v>1375</v>
      </c>
      <c r="K430" s="66" t="s">
        <v>1383</v>
      </c>
      <c r="L430" s="64" t="s">
        <v>1384</v>
      </c>
      <c r="M430" s="64">
        <v>1</v>
      </c>
      <c r="N430" s="67">
        <v>42979</v>
      </c>
      <c r="O430" s="67">
        <v>43039</v>
      </c>
      <c r="P430" s="68">
        <f t="shared" si="30"/>
        <v>8.6</v>
      </c>
      <c r="Q430" s="69"/>
      <c r="R430" s="70">
        <f t="shared" si="31"/>
        <v>0</v>
      </c>
      <c r="S430" s="68">
        <f t="shared" si="32"/>
        <v>0</v>
      </c>
      <c r="T430" s="68">
        <f t="shared" si="33"/>
        <v>0</v>
      </c>
      <c r="U430" s="68">
        <f t="shared" si="34"/>
        <v>0</v>
      </c>
      <c r="V430" s="71"/>
      <c r="W430" s="84"/>
      <c r="X430" s="85"/>
      <c r="Y430" s="85"/>
      <c r="Z430" s="85"/>
      <c r="AA430" s="85"/>
      <c r="AB430" s="85"/>
      <c r="AC430" s="85"/>
      <c r="AD430" s="85"/>
      <c r="AE430" s="85"/>
      <c r="AF430" s="85"/>
      <c r="AG430" s="85"/>
      <c r="AH430" s="85"/>
    </row>
    <row r="431" spans="1:34" s="176" customFormat="1" ht="79.95" customHeight="1" x14ac:dyDescent="0.3">
      <c r="A431" s="81"/>
      <c r="B431" s="63" t="s">
        <v>1372</v>
      </c>
      <c r="C431" s="63" t="s">
        <v>224</v>
      </c>
      <c r="D431" s="64" t="s">
        <v>1149</v>
      </c>
      <c r="E431" s="64" t="s">
        <v>37</v>
      </c>
      <c r="F431" s="65">
        <v>115</v>
      </c>
      <c r="G431" s="65" t="s">
        <v>198</v>
      </c>
      <c r="H431" s="66" t="s">
        <v>1373</v>
      </c>
      <c r="I431" s="66" t="s">
        <v>1374</v>
      </c>
      <c r="J431" s="66" t="s">
        <v>1375</v>
      </c>
      <c r="K431" s="66" t="s">
        <v>1385</v>
      </c>
      <c r="L431" s="64" t="s">
        <v>1180</v>
      </c>
      <c r="M431" s="64">
        <v>1</v>
      </c>
      <c r="N431" s="67">
        <v>42979</v>
      </c>
      <c r="O431" s="67">
        <v>43039</v>
      </c>
      <c r="P431" s="68">
        <f t="shared" si="30"/>
        <v>8.6</v>
      </c>
      <c r="Q431" s="69"/>
      <c r="R431" s="70">
        <f t="shared" si="31"/>
        <v>0</v>
      </c>
      <c r="S431" s="68">
        <f t="shared" si="32"/>
        <v>0</v>
      </c>
      <c r="T431" s="68">
        <f t="shared" si="33"/>
        <v>0</v>
      </c>
      <c r="U431" s="68">
        <f t="shared" si="34"/>
        <v>0</v>
      </c>
      <c r="V431" s="71"/>
      <c r="W431" s="84"/>
      <c r="X431" s="85"/>
      <c r="Y431" s="85"/>
      <c r="Z431" s="85"/>
      <c r="AA431" s="85"/>
      <c r="AB431" s="85"/>
      <c r="AC431" s="85"/>
      <c r="AD431" s="85"/>
      <c r="AE431" s="85"/>
      <c r="AF431" s="85"/>
      <c r="AG431" s="85"/>
      <c r="AH431" s="85"/>
    </row>
    <row r="432" spans="1:34" s="176" customFormat="1" ht="79.95" customHeight="1" x14ac:dyDescent="0.3">
      <c r="A432" s="81"/>
      <c r="B432" s="63" t="s">
        <v>1372</v>
      </c>
      <c r="C432" s="63" t="s">
        <v>224</v>
      </c>
      <c r="D432" s="64" t="s">
        <v>1149</v>
      </c>
      <c r="E432" s="64" t="s">
        <v>37</v>
      </c>
      <c r="F432" s="65">
        <v>115</v>
      </c>
      <c r="G432" s="65" t="s">
        <v>198</v>
      </c>
      <c r="H432" s="66" t="s">
        <v>1373</v>
      </c>
      <c r="I432" s="66" t="s">
        <v>1374</v>
      </c>
      <c r="J432" s="66" t="s">
        <v>1375</v>
      </c>
      <c r="K432" s="66" t="s">
        <v>1386</v>
      </c>
      <c r="L432" s="64" t="s">
        <v>533</v>
      </c>
      <c r="M432" s="64">
        <v>2</v>
      </c>
      <c r="N432" s="67">
        <v>43040</v>
      </c>
      <c r="O432" s="67">
        <v>43312</v>
      </c>
      <c r="P432" s="68">
        <f t="shared" si="30"/>
        <v>38.9</v>
      </c>
      <c r="Q432" s="69"/>
      <c r="R432" s="70">
        <f t="shared" si="31"/>
        <v>0</v>
      </c>
      <c r="S432" s="68">
        <f t="shared" si="32"/>
        <v>0</v>
      </c>
      <c r="T432" s="68">
        <f t="shared" si="33"/>
        <v>0</v>
      </c>
      <c r="U432" s="68">
        <f t="shared" si="34"/>
        <v>0</v>
      </c>
      <c r="V432" s="71"/>
      <c r="W432" s="84"/>
      <c r="X432" s="85"/>
      <c r="Y432" s="85"/>
      <c r="Z432" s="85"/>
      <c r="AA432" s="85"/>
      <c r="AB432" s="85"/>
      <c r="AC432" s="85"/>
      <c r="AD432" s="85"/>
      <c r="AE432" s="85"/>
      <c r="AF432" s="85"/>
      <c r="AG432" s="85"/>
      <c r="AH432" s="85"/>
    </row>
    <row r="433" spans="1:34" s="176" customFormat="1" ht="125.4" customHeight="1" x14ac:dyDescent="0.3">
      <c r="A433" s="81"/>
      <c r="B433" s="63" t="s">
        <v>1387</v>
      </c>
      <c r="C433" s="63" t="s">
        <v>224</v>
      </c>
      <c r="D433" s="64" t="s">
        <v>1149</v>
      </c>
      <c r="E433" s="64" t="s">
        <v>37</v>
      </c>
      <c r="F433" s="65">
        <v>139</v>
      </c>
      <c r="G433" s="65" t="s">
        <v>1183</v>
      </c>
      <c r="H433" s="66" t="s">
        <v>1388</v>
      </c>
      <c r="I433" s="66" t="s">
        <v>1389</v>
      </c>
      <c r="J433" s="66" t="s">
        <v>1186</v>
      </c>
      <c r="K433" s="109" t="s">
        <v>1187</v>
      </c>
      <c r="L433" s="64" t="s">
        <v>1188</v>
      </c>
      <c r="M433" s="64">
        <v>3</v>
      </c>
      <c r="N433" s="67">
        <v>42979</v>
      </c>
      <c r="O433" s="67">
        <v>43343</v>
      </c>
      <c r="P433" s="68">
        <f t="shared" si="30"/>
        <v>52</v>
      </c>
      <c r="Q433" s="69"/>
      <c r="R433" s="70">
        <f t="shared" si="31"/>
        <v>0</v>
      </c>
      <c r="S433" s="68">
        <f t="shared" si="32"/>
        <v>0</v>
      </c>
      <c r="T433" s="68">
        <f t="shared" si="33"/>
        <v>0</v>
      </c>
      <c r="U433" s="68">
        <f t="shared" si="34"/>
        <v>0</v>
      </c>
      <c r="V433" s="71"/>
      <c r="W433" s="84"/>
      <c r="X433" s="85"/>
      <c r="Y433" s="85"/>
      <c r="Z433" s="85"/>
      <c r="AA433" s="85"/>
      <c r="AB433" s="85"/>
      <c r="AC433" s="85"/>
      <c r="AD433" s="85"/>
      <c r="AE433" s="85"/>
      <c r="AF433" s="85"/>
      <c r="AG433" s="85"/>
      <c r="AH433" s="85"/>
    </row>
    <row r="434" spans="1:34" s="176" customFormat="1" ht="125.4" customHeight="1" x14ac:dyDescent="0.3">
      <c r="A434" s="81"/>
      <c r="B434" s="63" t="s">
        <v>1387</v>
      </c>
      <c r="C434" s="63" t="s">
        <v>224</v>
      </c>
      <c r="D434" s="64" t="s">
        <v>1149</v>
      </c>
      <c r="E434" s="64" t="s">
        <v>37</v>
      </c>
      <c r="F434" s="65">
        <v>139</v>
      </c>
      <c r="G434" s="65" t="s">
        <v>1183</v>
      </c>
      <c r="H434" s="66" t="s">
        <v>1388</v>
      </c>
      <c r="I434" s="66" t="s">
        <v>1389</v>
      </c>
      <c r="J434" s="66" t="s">
        <v>1186</v>
      </c>
      <c r="K434" s="109" t="s">
        <v>1189</v>
      </c>
      <c r="L434" s="64" t="s">
        <v>1180</v>
      </c>
      <c r="M434" s="64">
        <v>10</v>
      </c>
      <c r="N434" s="67">
        <v>42979</v>
      </c>
      <c r="O434" s="67">
        <v>43343</v>
      </c>
      <c r="P434" s="68">
        <f t="shared" si="30"/>
        <v>52</v>
      </c>
      <c r="Q434" s="69"/>
      <c r="R434" s="70">
        <f t="shared" si="31"/>
        <v>0</v>
      </c>
      <c r="S434" s="68">
        <f t="shared" si="32"/>
        <v>0</v>
      </c>
      <c r="T434" s="68">
        <f t="shared" si="33"/>
        <v>0</v>
      </c>
      <c r="U434" s="68">
        <f t="shared" si="34"/>
        <v>0</v>
      </c>
      <c r="V434" s="71"/>
      <c r="W434" s="84"/>
      <c r="X434" s="85"/>
      <c r="Y434" s="85"/>
      <c r="Z434" s="85"/>
      <c r="AA434" s="85"/>
      <c r="AB434" s="85"/>
      <c r="AC434" s="85"/>
      <c r="AD434" s="85"/>
      <c r="AE434" s="85"/>
      <c r="AF434" s="85"/>
      <c r="AG434" s="85"/>
      <c r="AH434" s="85"/>
    </row>
    <row r="435" spans="1:34" s="176" customFormat="1" ht="125.4" customHeight="1" x14ac:dyDescent="0.3">
      <c r="A435" s="81"/>
      <c r="B435" s="63" t="s">
        <v>1387</v>
      </c>
      <c r="C435" s="63" t="s">
        <v>224</v>
      </c>
      <c r="D435" s="64" t="s">
        <v>1149</v>
      </c>
      <c r="E435" s="64" t="s">
        <v>37</v>
      </c>
      <c r="F435" s="65">
        <v>139</v>
      </c>
      <c r="G435" s="65" t="s">
        <v>1183</v>
      </c>
      <c r="H435" s="66" t="s">
        <v>1388</v>
      </c>
      <c r="I435" s="66" t="s">
        <v>1389</v>
      </c>
      <c r="J435" s="66" t="s">
        <v>1186</v>
      </c>
      <c r="K435" s="109" t="s">
        <v>1190</v>
      </c>
      <c r="L435" s="64" t="s">
        <v>1191</v>
      </c>
      <c r="M435" s="64">
        <v>1</v>
      </c>
      <c r="N435" s="67">
        <v>42979</v>
      </c>
      <c r="O435" s="67">
        <v>43039</v>
      </c>
      <c r="P435" s="68">
        <f t="shared" si="30"/>
        <v>8.6</v>
      </c>
      <c r="Q435" s="69"/>
      <c r="R435" s="70">
        <f t="shared" si="31"/>
        <v>0</v>
      </c>
      <c r="S435" s="68">
        <f t="shared" si="32"/>
        <v>0</v>
      </c>
      <c r="T435" s="68">
        <f t="shared" si="33"/>
        <v>0</v>
      </c>
      <c r="U435" s="68">
        <f t="shared" si="34"/>
        <v>0</v>
      </c>
      <c r="V435" s="71"/>
      <c r="W435" s="84"/>
      <c r="X435" s="85"/>
      <c r="Y435" s="85"/>
      <c r="Z435" s="85"/>
      <c r="AA435" s="85"/>
      <c r="AB435" s="85"/>
      <c r="AC435" s="85"/>
      <c r="AD435" s="85"/>
      <c r="AE435" s="85"/>
      <c r="AF435" s="85"/>
      <c r="AG435" s="85"/>
      <c r="AH435" s="85"/>
    </row>
    <row r="436" spans="1:34" s="176" customFormat="1" ht="125.4" customHeight="1" x14ac:dyDescent="0.3">
      <c r="A436" s="81"/>
      <c r="B436" s="63" t="s">
        <v>1387</v>
      </c>
      <c r="C436" s="63" t="s">
        <v>224</v>
      </c>
      <c r="D436" s="64" t="s">
        <v>1149</v>
      </c>
      <c r="E436" s="64" t="s">
        <v>37</v>
      </c>
      <c r="F436" s="65">
        <v>139</v>
      </c>
      <c r="G436" s="65" t="s">
        <v>1183</v>
      </c>
      <c r="H436" s="66" t="s">
        <v>1388</v>
      </c>
      <c r="I436" s="66" t="s">
        <v>1389</v>
      </c>
      <c r="J436" s="66" t="s">
        <v>1186</v>
      </c>
      <c r="K436" s="109" t="s">
        <v>1192</v>
      </c>
      <c r="L436" s="64" t="s">
        <v>1193</v>
      </c>
      <c r="M436" s="64">
        <v>4</v>
      </c>
      <c r="N436" s="67">
        <v>42979</v>
      </c>
      <c r="O436" s="67">
        <v>43343</v>
      </c>
      <c r="P436" s="68">
        <f t="shared" si="30"/>
        <v>52</v>
      </c>
      <c r="Q436" s="69"/>
      <c r="R436" s="70">
        <f t="shared" si="31"/>
        <v>0</v>
      </c>
      <c r="S436" s="68">
        <f t="shared" si="32"/>
        <v>0</v>
      </c>
      <c r="T436" s="68">
        <f t="shared" si="33"/>
        <v>0</v>
      </c>
      <c r="U436" s="68">
        <f t="shared" si="34"/>
        <v>0</v>
      </c>
      <c r="V436" s="71"/>
      <c r="W436" s="84"/>
      <c r="X436" s="85"/>
      <c r="Y436" s="85"/>
      <c r="Z436" s="85"/>
      <c r="AA436" s="85"/>
      <c r="AB436" s="85"/>
      <c r="AC436" s="85"/>
      <c r="AD436" s="85"/>
      <c r="AE436" s="85"/>
      <c r="AF436" s="85"/>
      <c r="AG436" s="85"/>
      <c r="AH436" s="85"/>
    </row>
    <row r="437" spans="1:34" s="176" customFormat="1" ht="91.2" customHeight="1" x14ac:dyDescent="0.3">
      <c r="A437" s="81"/>
      <c r="B437" s="63" t="s">
        <v>1390</v>
      </c>
      <c r="C437" s="63" t="s">
        <v>224</v>
      </c>
      <c r="D437" s="64" t="s">
        <v>1149</v>
      </c>
      <c r="E437" s="64" t="s">
        <v>37</v>
      </c>
      <c r="F437" s="65">
        <v>140</v>
      </c>
      <c r="G437" s="65" t="s">
        <v>1183</v>
      </c>
      <c r="H437" s="66" t="s">
        <v>1391</v>
      </c>
      <c r="I437" s="66" t="s">
        <v>1392</v>
      </c>
      <c r="J437" s="66" t="s">
        <v>1186</v>
      </c>
      <c r="K437" s="109" t="s">
        <v>1187</v>
      </c>
      <c r="L437" s="64" t="s">
        <v>1188</v>
      </c>
      <c r="M437" s="64">
        <v>3</v>
      </c>
      <c r="N437" s="67">
        <v>42979</v>
      </c>
      <c r="O437" s="67">
        <v>43343</v>
      </c>
      <c r="P437" s="68">
        <f t="shared" si="30"/>
        <v>52</v>
      </c>
      <c r="Q437" s="69"/>
      <c r="R437" s="70">
        <f t="shared" si="31"/>
        <v>0</v>
      </c>
      <c r="S437" s="68">
        <f t="shared" si="32"/>
        <v>0</v>
      </c>
      <c r="T437" s="68">
        <f t="shared" si="33"/>
        <v>0</v>
      </c>
      <c r="U437" s="68">
        <f t="shared" si="34"/>
        <v>0</v>
      </c>
      <c r="V437" s="71"/>
      <c r="W437" s="84"/>
      <c r="X437" s="85"/>
      <c r="Y437" s="85"/>
      <c r="Z437" s="85"/>
      <c r="AA437" s="85"/>
      <c r="AB437" s="85"/>
      <c r="AC437" s="85"/>
      <c r="AD437" s="85"/>
      <c r="AE437" s="85"/>
      <c r="AF437" s="85"/>
      <c r="AG437" s="85"/>
      <c r="AH437" s="85"/>
    </row>
    <row r="438" spans="1:34" s="176" customFormat="1" ht="91.2" customHeight="1" x14ac:dyDescent="0.3">
      <c r="A438" s="81"/>
      <c r="B438" s="63" t="s">
        <v>1390</v>
      </c>
      <c r="C438" s="63" t="s">
        <v>224</v>
      </c>
      <c r="D438" s="64" t="s">
        <v>1149</v>
      </c>
      <c r="E438" s="64" t="s">
        <v>37</v>
      </c>
      <c r="F438" s="65">
        <v>140</v>
      </c>
      <c r="G438" s="65" t="s">
        <v>1183</v>
      </c>
      <c r="H438" s="66" t="s">
        <v>1391</v>
      </c>
      <c r="I438" s="66" t="s">
        <v>1392</v>
      </c>
      <c r="J438" s="66" t="s">
        <v>1186</v>
      </c>
      <c r="K438" s="109" t="s">
        <v>1189</v>
      </c>
      <c r="L438" s="64" t="s">
        <v>1180</v>
      </c>
      <c r="M438" s="64">
        <v>10</v>
      </c>
      <c r="N438" s="67">
        <v>42979</v>
      </c>
      <c r="O438" s="67">
        <v>43343</v>
      </c>
      <c r="P438" s="68">
        <f t="shared" si="30"/>
        <v>52</v>
      </c>
      <c r="Q438" s="69"/>
      <c r="R438" s="70">
        <f t="shared" si="31"/>
        <v>0</v>
      </c>
      <c r="S438" s="68">
        <f t="shared" si="32"/>
        <v>0</v>
      </c>
      <c r="T438" s="68">
        <f t="shared" si="33"/>
        <v>0</v>
      </c>
      <c r="U438" s="68">
        <f t="shared" si="34"/>
        <v>0</v>
      </c>
      <c r="V438" s="71"/>
      <c r="W438" s="84"/>
      <c r="X438" s="85"/>
      <c r="Y438" s="85"/>
      <c r="Z438" s="85"/>
      <c r="AA438" s="85"/>
      <c r="AB438" s="85"/>
      <c r="AC438" s="85"/>
      <c r="AD438" s="85"/>
      <c r="AE438" s="85"/>
      <c r="AF438" s="85"/>
      <c r="AG438" s="85"/>
      <c r="AH438" s="85"/>
    </row>
    <row r="439" spans="1:34" s="176" customFormat="1" ht="91.2" customHeight="1" x14ac:dyDescent="0.3">
      <c r="A439" s="81"/>
      <c r="B439" s="63" t="s">
        <v>1390</v>
      </c>
      <c r="C439" s="63" t="s">
        <v>224</v>
      </c>
      <c r="D439" s="64" t="s">
        <v>1149</v>
      </c>
      <c r="E439" s="64" t="s">
        <v>37</v>
      </c>
      <c r="F439" s="65">
        <v>140</v>
      </c>
      <c r="G439" s="65" t="s">
        <v>1183</v>
      </c>
      <c r="H439" s="66" t="s">
        <v>1391</v>
      </c>
      <c r="I439" s="66" t="s">
        <v>1392</v>
      </c>
      <c r="J439" s="66" t="s">
        <v>1186</v>
      </c>
      <c r="K439" s="109" t="s">
        <v>1190</v>
      </c>
      <c r="L439" s="64" t="s">
        <v>1191</v>
      </c>
      <c r="M439" s="64">
        <v>1</v>
      </c>
      <c r="N439" s="67">
        <v>42979</v>
      </c>
      <c r="O439" s="67">
        <v>43039</v>
      </c>
      <c r="P439" s="68">
        <f t="shared" si="30"/>
        <v>8.6</v>
      </c>
      <c r="Q439" s="69"/>
      <c r="R439" s="70">
        <f t="shared" si="31"/>
        <v>0</v>
      </c>
      <c r="S439" s="68">
        <f t="shared" si="32"/>
        <v>0</v>
      </c>
      <c r="T439" s="68">
        <f t="shared" si="33"/>
        <v>0</v>
      </c>
      <c r="U439" s="68">
        <f t="shared" si="34"/>
        <v>0</v>
      </c>
      <c r="V439" s="71"/>
      <c r="W439" s="84"/>
      <c r="X439" s="85"/>
      <c r="Y439" s="85"/>
      <c r="Z439" s="85"/>
      <c r="AA439" s="85"/>
      <c r="AB439" s="85"/>
      <c r="AC439" s="85"/>
      <c r="AD439" s="85"/>
      <c r="AE439" s="85"/>
      <c r="AF439" s="85"/>
      <c r="AG439" s="85"/>
      <c r="AH439" s="85"/>
    </row>
    <row r="440" spans="1:34" s="176" customFormat="1" ht="91.2" customHeight="1" x14ac:dyDescent="0.3">
      <c r="A440" s="81"/>
      <c r="B440" s="63" t="s">
        <v>1390</v>
      </c>
      <c r="C440" s="63" t="s">
        <v>224</v>
      </c>
      <c r="D440" s="64" t="s">
        <v>1149</v>
      </c>
      <c r="E440" s="64" t="s">
        <v>37</v>
      </c>
      <c r="F440" s="65">
        <v>140</v>
      </c>
      <c r="G440" s="65" t="s">
        <v>1183</v>
      </c>
      <c r="H440" s="66" t="s">
        <v>1391</v>
      </c>
      <c r="I440" s="66" t="s">
        <v>1392</v>
      </c>
      <c r="J440" s="66" t="s">
        <v>1186</v>
      </c>
      <c r="K440" s="109" t="s">
        <v>1192</v>
      </c>
      <c r="L440" s="64" t="s">
        <v>1193</v>
      </c>
      <c r="M440" s="64">
        <v>4</v>
      </c>
      <c r="N440" s="67">
        <v>42979</v>
      </c>
      <c r="O440" s="67">
        <v>43343</v>
      </c>
      <c r="P440" s="68">
        <f t="shared" si="30"/>
        <v>52</v>
      </c>
      <c r="Q440" s="69"/>
      <c r="R440" s="70">
        <f t="shared" si="31"/>
        <v>0</v>
      </c>
      <c r="S440" s="68">
        <f t="shared" si="32"/>
        <v>0</v>
      </c>
      <c r="T440" s="68">
        <f t="shared" si="33"/>
        <v>0</v>
      </c>
      <c r="U440" s="68">
        <f t="shared" si="34"/>
        <v>0</v>
      </c>
      <c r="V440" s="71"/>
      <c r="W440" s="84"/>
      <c r="X440" s="85"/>
      <c r="Y440" s="85"/>
      <c r="Z440" s="85"/>
      <c r="AA440" s="85"/>
      <c r="AB440" s="85"/>
      <c r="AC440" s="85"/>
      <c r="AD440" s="85"/>
      <c r="AE440" s="85"/>
      <c r="AF440" s="85"/>
      <c r="AG440" s="85"/>
      <c r="AH440" s="85"/>
    </row>
    <row r="441" spans="1:34" s="176" customFormat="1" ht="102.6" customHeight="1" x14ac:dyDescent="0.3">
      <c r="A441" s="81"/>
      <c r="B441" s="63" t="s">
        <v>1393</v>
      </c>
      <c r="C441" s="63" t="s">
        <v>224</v>
      </c>
      <c r="D441" s="64" t="s">
        <v>1149</v>
      </c>
      <c r="E441" s="64" t="s">
        <v>37</v>
      </c>
      <c r="F441" s="65">
        <v>141</v>
      </c>
      <c r="G441" s="65" t="s">
        <v>1201</v>
      </c>
      <c r="H441" s="66" t="s">
        <v>1394</v>
      </c>
      <c r="I441" s="66" t="s">
        <v>1395</v>
      </c>
      <c r="J441" s="66" t="s">
        <v>1186</v>
      </c>
      <c r="K441" s="66" t="s">
        <v>1204</v>
      </c>
      <c r="L441" s="64" t="s">
        <v>1205</v>
      </c>
      <c r="M441" s="64">
        <v>1</v>
      </c>
      <c r="N441" s="67">
        <v>42979</v>
      </c>
      <c r="O441" s="67">
        <v>43100</v>
      </c>
      <c r="P441" s="68">
        <f t="shared" si="30"/>
        <v>17.3</v>
      </c>
      <c r="Q441" s="69"/>
      <c r="R441" s="70">
        <f t="shared" si="31"/>
        <v>0</v>
      </c>
      <c r="S441" s="68">
        <f t="shared" si="32"/>
        <v>0</v>
      </c>
      <c r="T441" s="68">
        <f t="shared" si="33"/>
        <v>0</v>
      </c>
      <c r="U441" s="68">
        <f t="shared" si="34"/>
        <v>0</v>
      </c>
      <c r="V441" s="71"/>
      <c r="W441" s="84"/>
      <c r="X441" s="85"/>
      <c r="Y441" s="85"/>
      <c r="Z441" s="85"/>
      <c r="AA441" s="85"/>
      <c r="AB441" s="85"/>
      <c r="AC441" s="85"/>
      <c r="AD441" s="85"/>
      <c r="AE441" s="85"/>
      <c r="AF441" s="85"/>
      <c r="AG441" s="85"/>
      <c r="AH441" s="85"/>
    </row>
    <row r="442" spans="1:34" s="176" customFormat="1" ht="102.6" customHeight="1" x14ac:dyDescent="0.3">
      <c r="A442" s="81"/>
      <c r="B442" s="63" t="s">
        <v>1393</v>
      </c>
      <c r="C442" s="63" t="s">
        <v>224</v>
      </c>
      <c r="D442" s="64" t="s">
        <v>1149</v>
      </c>
      <c r="E442" s="64" t="s">
        <v>37</v>
      </c>
      <c r="F442" s="65">
        <v>141</v>
      </c>
      <c r="G442" s="65" t="s">
        <v>1201</v>
      </c>
      <c r="H442" s="66" t="s">
        <v>1394</v>
      </c>
      <c r="I442" s="66" t="s">
        <v>1395</v>
      </c>
      <c r="J442" s="66" t="s">
        <v>1186</v>
      </c>
      <c r="K442" s="66" t="s">
        <v>1206</v>
      </c>
      <c r="L442" s="64" t="s">
        <v>1180</v>
      </c>
      <c r="M442" s="64">
        <v>4</v>
      </c>
      <c r="N442" s="67">
        <v>42979</v>
      </c>
      <c r="O442" s="67">
        <v>43343</v>
      </c>
      <c r="P442" s="68">
        <f t="shared" si="30"/>
        <v>52</v>
      </c>
      <c r="Q442" s="69"/>
      <c r="R442" s="70">
        <f t="shared" si="31"/>
        <v>0</v>
      </c>
      <c r="S442" s="68">
        <f t="shared" si="32"/>
        <v>0</v>
      </c>
      <c r="T442" s="68">
        <f t="shared" si="33"/>
        <v>0</v>
      </c>
      <c r="U442" s="68">
        <f t="shared" si="34"/>
        <v>0</v>
      </c>
      <c r="V442" s="71"/>
      <c r="W442" s="84"/>
      <c r="X442" s="85"/>
      <c r="Y442" s="85"/>
      <c r="Z442" s="85"/>
      <c r="AA442" s="85"/>
      <c r="AB442" s="85"/>
      <c r="AC442" s="85"/>
      <c r="AD442" s="85"/>
      <c r="AE442" s="85"/>
      <c r="AF442" s="85"/>
      <c r="AG442" s="85"/>
      <c r="AH442" s="85"/>
    </row>
    <row r="443" spans="1:34" s="176" customFormat="1" ht="102.6" customHeight="1" x14ac:dyDescent="0.3">
      <c r="A443" s="81"/>
      <c r="B443" s="63" t="s">
        <v>1393</v>
      </c>
      <c r="C443" s="63" t="s">
        <v>224</v>
      </c>
      <c r="D443" s="64" t="s">
        <v>1149</v>
      </c>
      <c r="E443" s="64" t="s">
        <v>37</v>
      </c>
      <c r="F443" s="65">
        <v>141</v>
      </c>
      <c r="G443" s="65" t="s">
        <v>1201</v>
      </c>
      <c r="H443" s="66" t="s">
        <v>1394</v>
      </c>
      <c r="I443" s="66" t="s">
        <v>1395</v>
      </c>
      <c r="J443" s="66" t="s">
        <v>1186</v>
      </c>
      <c r="K443" s="66" t="s">
        <v>1207</v>
      </c>
      <c r="L443" s="64" t="s">
        <v>1208</v>
      </c>
      <c r="M443" s="64">
        <v>4</v>
      </c>
      <c r="N443" s="67">
        <v>42979</v>
      </c>
      <c r="O443" s="67">
        <v>43343</v>
      </c>
      <c r="P443" s="68">
        <f t="shared" si="30"/>
        <v>52</v>
      </c>
      <c r="Q443" s="69"/>
      <c r="R443" s="70">
        <f t="shared" si="31"/>
        <v>0</v>
      </c>
      <c r="S443" s="68">
        <f t="shared" si="32"/>
        <v>0</v>
      </c>
      <c r="T443" s="68">
        <f t="shared" si="33"/>
        <v>0</v>
      </c>
      <c r="U443" s="68">
        <f t="shared" si="34"/>
        <v>0</v>
      </c>
      <c r="V443" s="71"/>
      <c r="W443" s="84"/>
      <c r="X443" s="85"/>
      <c r="Y443" s="85"/>
      <c r="Z443" s="85"/>
      <c r="AA443" s="85"/>
      <c r="AB443" s="85"/>
      <c r="AC443" s="85"/>
      <c r="AD443" s="85"/>
      <c r="AE443" s="85"/>
      <c r="AF443" s="85"/>
      <c r="AG443" s="85"/>
      <c r="AH443" s="85"/>
    </row>
    <row r="444" spans="1:34" s="176" customFormat="1" ht="102.6" customHeight="1" x14ac:dyDescent="0.3">
      <c r="A444" s="81"/>
      <c r="B444" s="63" t="s">
        <v>1396</v>
      </c>
      <c r="C444" s="63" t="s">
        <v>224</v>
      </c>
      <c r="D444" s="64" t="s">
        <v>1149</v>
      </c>
      <c r="E444" s="64" t="s">
        <v>37</v>
      </c>
      <c r="F444" s="65">
        <v>142</v>
      </c>
      <c r="G444" s="65" t="s">
        <v>1201</v>
      </c>
      <c r="H444" s="66" t="s">
        <v>1397</v>
      </c>
      <c r="I444" s="66" t="s">
        <v>1398</v>
      </c>
      <c r="J444" s="66" t="s">
        <v>1186</v>
      </c>
      <c r="K444" s="66" t="s">
        <v>1204</v>
      </c>
      <c r="L444" s="64" t="s">
        <v>1205</v>
      </c>
      <c r="M444" s="64">
        <v>1</v>
      </c>
      <c r="N444" s="67">
        <v>42979</v>
      </c>
      <c r="O444" s="67">
        <v>43100</v>
      </c>
      <c r="P444" s="68">
        <f t="shared" si="30"/>
        <v>17.3</v>
      </c>
      <c r="Q444" s="69"/>
      <c r="R444" s="70">
        <f t="shared" si="31"/>
        <v>0</v>
      </c>
      <c r="S444" s="68">
        <f t="shared" si="32"/>
        <v>0</v>
      </c>
      <c r="T444" s="68">
        <f t="shared" si="33"/>
        <v>0</v>
      </c>
      <c r="U444" s="68">
        <f t="shared" si="34"/>
        <v>0</v>
      </c>
      <c r="V444" s="71"/>
      <c r="W444" s="84"/>
      <c r="X444" s="85"/>
      <c r="Y444" s="85"/>
      <c r="Z444" s="85"/>
      <c r="AA444" s="85"/>
      <c r="AB444" s="85"/>
      <c r="AC444" s="85"/>
      <c r="AD444" s="85"/>
      <c r="AE444" s="85"/>
      <c r="AF444" s="85"/>
      <c r="AG444" s="85"/>
      <c r="AH444" s="85"/>
    </row>
    <row r="445" spans="1:34" s="175" customFormat="1" ht="102.6" customHeight="1" x14ac:dyDescent="0.2">
      <c r="A445" s="81"/>
      <c r="B445" s="63" t="s">
        <v>1396</v>
      </c>
      <c r="C445" s="63" t="s">
        <v>224</v>
      </c>
      <c r="D445" s="64" t="s">
        <v>1149</v>
      </c>
      <c r="E445" s="64" t="s">
        <v>37</v>
      </c>
      <c r="F445" s="65">
        <v>142</v>
      </c>
      <c r="G445" s="65" t="s">
        <v>1201</v>
      </c>
      <c r="H445" s="66" t="s">
        <v>1397</v>
      </c>
      <c r="I445" s="66" t="s">
        <v>1398</v>
      </c>
      <c r="J445" s="66" t="s">
        <v>1186</v>
      </c>
      <c r="K445" s="66" t="s">
        <v>1206</v>
      </c>
      <c r="L445" s="64" t="s">
        <v>1180</v>
      </c>
      <c r="M445" s="64">
        <v>4</v>
      </c>
      <c r="N445" s="67">
        <v>42979</v>
      </c>
      <c r="O445" s="67">
        <v>43343</v>
      </c>
      <c r="P445" s="68">
        <f t="shared" si="30"/>
        <v>52</v>
      </c>
      <c r="Q445" s="69"/>
      <c r="R445" s="70">
        <f t="shared" si="31"/>
        <v>0</v>
      </c>
      <c r="S445" s="68">
        <f t="shared" si="32"/>
        <v>0</v>
      </c>
      <c r="T445" s="68">
        <f t="shared" si="33"/>
        <v>0</v>
      </c>
      <c r="U445" s="68">
        <f t="shared" si="34"/>
        <v>0</v>
      </c>
      <c r="V445" s="71"/>
      <c r="W445" s="178"/>
    </row>
    <row r="446" spans="1:34" s="175" customFormat="1" ht="102.6" customHeight="1" x14ac:dyDescent="0.2">
      <c r="A446" s="81"/>
      <c r="B446" s="63" t="s">
        <v>1396</v>
      </c>
      <c r="C446" s="63" t="s">
        <v>224</v>
      </c>
      <c r="D446" s="64" t="s">
        <v>1149</v>
      </c>
      <c r="E446" s="64" t="s">
        <v>37</v>
      </c>
      <c r="F446" s="65">
        <v>142</v>
      </c>
      <c r="G446" s="65" t="s">
        <v>1201</v>
      </c>
      <c r="H446" s="66" t="s">
        <v>1397</v>
      </c>
      <c r="I446" s="66" t="s">
        <v>1398</v>
      </c>
      <c r="J446" s="66" t="s">
        <v>1186</v>
      </c>
      <c r="K446" s="66" t="s">
        <v>1207</v>
      </c>
      <c r="L446" s="64" t="s">
        <v>1208</v>
      </c>
      <c r="M446" s="64">
        <v>4</v>
      </c>
      <c r="N446" s="67">
        <v>42979</v>
      </c>
      <c r="O446" s="67">
        <v>43343</v>
      </c>
      <c r="P446" s="68">
        <f t="shared" si="30"/>
        <v>52</v>
      </c>
      <c r="Q446" s="69"/>
      <c r="R446" s="70">
        <f t="shared" si="31"/>
        <v>0</v>
      </c>
      <c r="S446" s="68">
        <f t="shared" si="32"/>
        <v>0</v>
      </c>
      <c r="T446" s="68">
        <f t="shared" si="33"/>
        <v>0</v>
      </c>
      <c r="U446" s="68">
        <f t="shared" si="34"/>
        <v>0</v>
      </c>
      <c r="V446" s="71"/>
      <c r="W446" s="178"/>
    </row>
    <row r="447" spans="1:34" s="60" customFormat="1" ht="205.2" customHeight="1" x14ac:dyDescent="0.3">
      <c r="A447" s="61"/>
      <c r="B447" s="62" t="s">
        <v>1399</v>
      </c>
      <c r="C447" s="62" t="s">
        <v>224</v>
      </c>
      <c r="D447" s="64" t="s">
        <v>1400</v>
      </c>
      <c r="E447" s="64" t="s">
        <v>37</v>
      </c>
      <c r="F447" s="65">
        <v>24</v>
      </c>
      <c r="G447" s="65" t="s">
        <v>646</v>
      </c>
      <c r="H447" s="63" t="s">
        <v>1401</v>
      </c>
      <c r="I447" s="63" t="s">
        <v>1402</v>
      </c>
      <c r="J447" s="66" t="s">
        <v>1403</v>
      </c>
      <c r="K447" s="66" t="s">
        <v>1404</v>
      </c>
      <c r="L447" s="64" t="s">
        <v>1405</v>
      </c>
      <c r="M447" s="64">
        <v>1</v>
      </c>
      <c r="N447" s="67">
        <v>42979</v>
      </c>
      <c r="O447" s="111">
        <v>43069</v>
      </c>
      <c r="P447" s="68">
        <f t="shared" si="30"/>
        <v>12.9</v>
      </c>
      <c r="Q447" s="69"/>
      <c r="R447" s="70">
        <f t="shared" si="31"/>
        <v>0</v>
      </c>
      <c r="S447" s="68">
        <f t="shared" si="32"/>
        <v>0</v>
      </c>
      <c r="T447" s="68">
        <f t="shared" si="33"/>
        <v>0</v>
      </c>
      <c r="U447" s="68">
        <f t="shared" si="34"/>
        <v>0</v>
      </c>
      <c r="V447" s="71"/>
      <c r="W447" s="58"/>
      <c r="X447" s="59"/>
      <c r="Y447" s="59"/>
      <c r="Z447" s="59"/>
      <c r="AA447" s="59"/>
      <c r="AB447" s="59"/>
      <c r="AC447" s="59"/>
      <c r="AD447" s="59"/>
      <c r="AE447" s="59"/>
      <c r="AF447" s="59"/>
      <c r="AG447" s="59"/>
    </row>
    <row r="448" spans="1:34" s="60" customFormat="1" ht="262.2" customHeight="1" x14ac:dyDescent="0.3">
      <c r="A448" s="61"/>
      <c r="B448" s="62" t="s">
        <v>1406</v>
      </c>
      <c r="C448" s="62" t="s">
        <v>224</v>
      </c>
      <c r="D448" s="64" t="s">
        <v>1400</v>
      </c>
      <c r="E448" s="64" t="s">
        <v>37</v>
      </c>
      <c r="F448" s="65">
        <v>32</v>
      </c>
      <c r="G448" s="65" t="s">
        <v>1407</v>
      </c>
      <c r="H448" s="63" t="s">
        <v>1408</v>
      </c>
      <c r="I448" s="63" t="s">
        <v>1409</v>
      </c>
      <c r="J448" s="66" t="s">
        <v>1410</v>
      </c>
      <c r="K448" s="66" t="s">
        <v>1411</v>
      </c>
      <c r="L448" s="64" t="s">
        <v>1412</v>
      </c>
      <c r="M448" s="64">
        <v>1</v>
      </c>
      <c r="N448" s="67">
        <v>42979</v>
      </c>
      <c r="O448" s="111">
        <v>43008</v>
      </c>
      <c r="P448" s="68">
        <f t="shared" si="30"/>
        <v>4.0999999999999996</v>
      </c>
      <c r="Q448" s="69"/>
      <c r="R448" s="70">
        <f t="shared" si="31"/>
        <v>0</v>
      </c>
      <c r="S448" s="68">
        <f t="shared" si="32"/>
        <v>0</v>
      </c>
      <c r="T448" s="68">
        <f t="shared" si="33"/>
        <v>0</v>
      </c>
      <c r="U448" s="68">
        <f t="shared" si="34"/>
        <v>0</v>
      </c>
      <c r="V448" s="71"/>
      <c r="W448" s="58"/>
      <c r="X448" s="59"/>
      <c r="Y448" s="59"/>
      <c r="Z448" s="59"/>
      <c r="AA448" s="59"/>
      <c r="AB448" s="59"/>
      <c r="AC448" s="59"/>
      <c r="AD448" s="59"/>
      <c r="AE448" s="59"/>
      <c r="AF448" s="59"/>
      <c r="AG448" s="59"/>
    </row>
    <row r="449" spans="1:34" s="60" customFormat="1" ht="262.2" customHeight="1" x14ac:dyDescent="0.3">
      <c r="A449" s="61"/>
      <c r="B449" s="62" t="s">
        <v>1406</v>
      </c>
      <c r="C449" s="62" t="s">
        <v>224</v>
      </c>
      <c r="D449" s="64" t="s">
        <v>1400</v>
      </c>
      <c r="E449" s="64" t="s">
        <v>37</v>
      </c>
      <c r="F449" s="65">
        <v>32</v>
      </c>
      <c r="G449" s="65" t="s">
        <v>1407</v>
      </c>
      <c r="H449" s="63" t="s">
        <v>1408</v>
      </c>
      <c r="I449" s="63" t="s">
        <v>1409</v>
      </c>
      <c r="J449" s="66" t="s">
        <v>1410</v>
      </c>
      <c r="K449" s="66" t="s">
        <v>1413</v>
      </c>
      <c r="L449" s="64" t="s">
        <v>1414</v>
      </c>
      <c r="M449" s="64">
        <v>1</v>
      </c>
      <c r="N449" s="67">
        <v>43023</v>
      </c>
      <c r="O449" s="111">
        <v>43250</v>
      </c>
      <c r="P449" s="68">
        <f t="shared" si="30"/>
        <v>32.4</v>
      </c>
      <c r="Q449" s="69"/>
      <c r="R449" s="70">
        <f t="shared" si="31"/>
        <v>0</v>
      </c>
      <c r="S449" s="68">
        <f t="shared" si="32"/>
        <v>0</v>
      </c>
      <c r="T449" s="68">
        <f t="shared" si="33"/>
        <v>0</v>
      </c>
      <c r="U449" s="68">
        <f t="shared" si="34"/>
        <v>0</v>
      </c>
      <c r="V449" s="71"/>
      <c r="W449" s="58"/>
      <c r="X449" s="59"/>
      <c r="Y449" s="59"/>
      <c r="Z449" s="59"/>
      <c r="AA449" s="59"/>
      <c r="AB449" s="59"/>
      <c r="AC449" s="59"/>
      <c r="AD449" s="59"/>
      <c r="AE449" s="59"/>
      <c r="AF449" s="59"/>
      <c r="AG449" s="59"/>
    </row>
    <row r="450" spans="1:34" s="60" customFormat="1" ht="114" customHeight="1" x14ac:dyDescent="0.3">
      <c r="A450" s="179"/>
      <c r="B450" s="62" t="s">
        <v>1415</v>
      </c>
      <c r="C450" s="62" t="s">
        <v>224</v>
      </c>
      <c r="D450" s="64" t="s">
        <v>1400</v>
      </c>
      <c r="E450" s="64" t="s">
        <v>37</v>
      </c>
      <c r="F450" s="65">
        <v>67</v>
      </c>
      <c r="G450" s="65" t="s">
        <v>1183</v>
      </c>
      <c r="H450" s="63" t="s">
        <v>1416</v>
      </c>
      <c r="I450" s="63" t="s">
        <v>1417</v>
      </c>
      <c r="J450" s="66" t="s">
        <v>1418</v>
      </c>
      <c r="K450" s="66" t="s">
        <v>1419</v>
      </c>
      <c r="L450" s="64" t="s">
        <v>1420</v>
      </c>
      <c r="M450" s="112">
        <v>1</v>
      </c>
      <c r="N450" s="67">
        <v>42979</v>
      </c>
      <c r="O450" s="111">
        <v>43251</v>
      </c>
      <c r="P450" s="68">
        <f t="shared" si="30"/>
        <v>38.9</v>
      </c>
      <c r="Q450" s="69"/>
      <c r="R450" s="70">
        <f t="shared" si="31"/>
        <v>0</v>
      </c>
      <c r="S450" s="68">
        <f t="shared" si="32"/>
        <v>0</v>
      </c>
      <c r="T450" s="68">
        <f t="shared" si="33"/>
        <v>0</v>
      </c>
      <c r="U450" s="68">
        <f t="shared" si="34"/>
        <v>0</v>
      </c>
      <c r="V450" s="71"/>
      <c r="W450" s="58"/>
      <c r="X450" s="59"/>
      <c r="Y450" s="59"/>
      <c r="Z450" s="59"/>
      <c r="AA450" s="59"/>
      <c r="AB450" s="59"/>
      <c r="AC450" s="59"/>
      <c r="AD450" s="59"/>
      <c r="AE450" s="59"/>
      <c r="AF450" s="59"/>
      <c r="AG450" s="59"/>
    </row>
    <row r="451" spans="1:34" s="60" customFormat="1" ht="114" customHeight="1" x14ac:dyDescent="0.3">
      <c r="A451" s="179"/>
      <c r="B451" s="62" t="s">
        <v>1415</v>
      </c>
      <c r="C451" s="62" t="s">
        <v>224</v>
      </c>
      <c r="D451" s="64" t="s">
        <v>1400</v>
      </c>
      <c r="E451" s="64" t="s">
        <v>37</v>
      </c>
      <c r="F451" s="65">
        <v>67</v>
      </c>
      <c r="G451" s="65" t="s">
        <v>1183</v>
      </c>
      <c r="H451" s="63" t="s">
        <v>1416</v>
      </c>
      <c r="I451" s="63" t="s">
        <v>1417</v>
      </c>
      <c r="J451" s="66" t="s">
        <v>1418</v>
      </c>
      <c r="K451" s="66" t="s">
        <v>1421</v>
      </c>
      <c r="L451" s="64" t="s">
        <v>1422</v>
      </c>
      <c r="M451" s="64">
        <v>5</v>
      </c>
      <c r="N451" s="67">
        <v>42979</v>
      </c>
      <c r="O451" s="67">
        <v>43343</v>
      </c>
      <c r="P451" s="68">
        <f t="shared" si="30"/>
        <v>52</v>
      </c>
      <c r="Q451" s="69"/>
      <c r="R451" s="70">
        <f t="shared" si="31"/>
        <v>0</v>
      </c>
      <c r="S451" s="68">
        <f t="shared" si="32"/>
        <v>0</v>
      </c>
      <c r="T451" s="68">
        <f t="shared" si="33"/>
        <v>0</v>
      </c>
      <c r="U451" s="68">
        <f t="shared" si="34"/>
        <v>0</v>
      </c>
      <c r="V451" s="71"/>
      <c r="W451" s="58"/>
      <c r="X451" s="59"/>
      <c r="Y451" s="59"/>
      <c r="Z451" s="59"/>
      <c r="AA451" s="59"/>
      <c r="AB451" s="59"/>
      <c r="AC451" s="59"/>
      <c r="AD451" s="59"/>
      <c r="AE451" s="59"/>
      <c r="AF451" s="59"/>
      <c r="AG451" s="59"/>
    </row>
    <row r="452" spans="1:34" s="60" customFormat="1" ht="114" customHeight="1" x14ac:dyDescent="0.3">
      <c r="A452" s="103"/>
      <c r="B452" s="62" t="s">
        <v>1423</v>
      </c>
      <c r="C452" s="62" t="s">
        <v>224</v>
      </c>
      <c r="D452" s="64" t="s">
        <v>1400</v>
      </c>
      <c r="E452" s="64" t="s">
        <v>37</v>
      </c>
      <c r="F452" s="65">
        <v>68</v>
      </c>
      <c r="G452" s="65" t="s">
        <v>1183</v>
      </c>
      <c r="H452" s="63" t="s">
        <v>1424</v>
      </c>
      <c r="I452" s="66" t="s">
        <v>1425</v>
      </c>
      <c r="J452" s="66" t="s">
        <v>1418</v>
      </c>
      <c r="K452" s="66" t="s">
        <v>1419</v>
      </c>
      <c r="L452" s="64" t="s">
        <v>1420</v>
      </c>
      <c r="M452" s="112">
        <v>1</v>
      </c>
      <c r="N452" s="67">
        <v>42979</v>
      </c>
      <c r="O452" s="111">
        <v>43251</v>
      </c>
      <c r="P452" s="68">
        <f t="shared" si="30"/>
        <v>38.9</v>
      </c>
      <c r="Q452" s="69"/>
      <c r="R452" s="70">
        <f t="shared" si="31"/>
        <v>0</v>
      </c>
      <c r="S452" s="68">
        <f t="shared" si="32"/>
        <v>0</v>
      </c>
      <c r="T452" s="68">
        <f t="shared" si="33"/>
        <v>0</v>
      </c>
      <c r="U452" s="68">
        <f t="shared" si="34"/>
        <v>0</v>
      </c>
      <c r="V452" s="71"/>
      <c r="W452" s="58"/>
      <c r="X452" s="59"/>
      <c r="Y452" s="59"/>
      <c r="Z452" s="59"/>
      <c r="AA452" s="59"/>
      <c r="AB452" s="59"/>
      <c r="AC452" s="59"/>
      <c r="AD452" s="59"/>
      <c r="AE452" s="59"/>
      <c r="AF452" s="59"/>
      <c r="AG452" s="59"/>
    </row>
    <row r="453" spans="1:34" s="60" customFormat="1" ht="114" customHeight="1" x14ac:dyDescent="0.3">
      <c r="A453" s="103"/>
      <c r="B453" s="62" t="s">
        <v>1423</v>
      </c>
      <c r="C453" s="62" t="s">
        <v>224</v>
      </c>
      <c r="D453" s="64" t="s">
        <v>1400</v>
      </c>
      <c r="E453" s="64" t="s">
        <v>37</v>
      </c>
      <c r="F453" s="65">
        <v>68</v>
      </c>
      <c r="G453" s="65" t="s">
        <v>1183</v>
      </c>
      <c r="H453" s="63" t="s">
        <v>1424</v>
      </c>
      <c r="I453" s="66" t="s">
        <v>1425</v>
      </c>
      <c r="J453" s="66" t="s">
        <v>1418</v>
      </c>
      <c r="K453" s="66" t="s">
        <v>1421</v>
      </c>
      <c r="L453" s="64" t="s">
        <v>1422</v>
      </c>
      <c r="M453" s="64">
        <v>5</v>
      </c>
      <c r="N453" s="67">
        <v>42979</v>
      </c>
      <c r="O453" s="67">
        <v>43343</v>
      </c>
      <c r="P453" s="68">
        <f t="shared" si="30"/>
        <v>52</v>
      </c>
      <c r="Q453" s="69"/>
      <c r="R453" s="70">
        <f t="shared" si="31"/>
        <v>0</v>
      </c>
      <c r="S453" s="68">
        <f t="shared" si="32"/>
        <v>0</v>
      </c>
      <c r="T453" s="68">
        <f t="shared" si="33"/>
        <v>0</v>
      </c>
      <c r="U453" s="68">
        <f t="shared" si="34"/>
        <v>0</v>
      </c>
      <c r="V453" s="71"/>
      <c r="W453" s="58"/>
      <c r="X453" s="59"/>
      <c r="Y453" s="59"/>
      <c r="Z453" s="59"/>
      <c r="AA453" s="59"/>
      <c r="AB453" s="59"/>
      <c r="AC453" s="59"/>
      <c r="AD453" s="59"/>
      <c r="AE453" s="59"/>
      <c r="AF453" s="59"/>
      <c r="AG453" s="59"/>
    </row>
    <row r="454" spans="1:34" s="60" customFormat="1" ht="182.4" customHeight="1" x14ac:dyDescent="0.3">
      <c r="A454" s="61"/>
      <c r="B454" s="62" t="s">
        <v>1426</v>
      </c>
      <c r="C454" s="62" t="s">
        <v>224</v>
      </c>
      <c r="D454" s="64" t="s">
        <v>1400</v>
      </c>
      <c r="E454" s="64" t="s">
        <v>37</v>
      </c>
      <c r="F454" s="65">
        <v>69</v>
      </c>
      <c r="G454" s="65" t="s">
        <v>1183</v>
      </c>
      <c r="H454" s="63" t="s">
        <v>1427</v>
      </c>
      <c r="I454" s="66" t="s">
        <v>1428</v>
      </c>
      <c r="J454" s="66" t="s">
        <v>1418</v>
      </c>
      <c r="K454" s="66" t="s">
        <v>1419</v>
      </c>
      <c r="L454" s="64" t="s">
        <v>1420</v>
      </c>
      <c r="M454" s="112">
        <v>1</v>
      </c>
      <c r="N454" s="67">
        <v>42979</v>
      </c>
      <c r="O454" s="111">
        <v>43251</v>
      </c>
      <c r="P454" s="68">
        <f t="shared" si="30"/>
        <v>38.9</v>
      </c>
      <c r="Q454" s="69"/>
      <c r="R454" s="70">
        <f t="shared" si="31"/>
        <v>0</v>
      </c>
      <c r="S454" s="68">
        <f t="shared" si="32"/>
        <v>0</v>
      </c>
      <c r="T454" s="68">
        <f t="shared" si="33"/>
        <v>0</v>
      </c>
      <c r="U454" s="68">
        <f t="shared" si="34"/>
        <v>0</v>
      </c>
      <c r="V454" s="71"/>
      <c r="W454" s="58"/>
      <c r="X454" s="59"/>
      <c r="Y454" s="59"/>
      <c r="Z454" s="59"/>
      <c r="AA454" s="59"/>
      <c r="AB454" s="59"/>
      <c r="AC454" s="59"/>
      <c r="AD454" s="59"/>
      <c r="AE454" s="59"/>
      <c r="AF454" s="59"/>
      <c r="AG454" s="59"/>
    </row>
    <row r="455" spans="1:34" s="60" customFormat="1" ht="182.4" customHeight="1" x14ac:dyDescent="0.3">
      <c r="A455" s="61"/>
      <c r="B455" s="62" t="s">
        <v>1426</v>
      </c>
      <c r="C455" s="62" t="s">
        <v>224</v>
      </c>
      <c r="D455" s="64" t="s">
        <v>1400</v>
      </c>
      <c r="E455" s="64" t="s">
        <v>37</v>
      </c>
      <c r="F455" s="65">
        <v>69</v>
      </c>
      <c r="G455" s="65" t="s">
        <v>1183</v>
      </c>
      <c r="H455" s="63" t="s">
        <v>1427</v>
      </c>
      <c r="I455" s="66" t="s">
        <v>1428</v>
      </c>
      <c r="J455" s="66" t="s">
        <v>1418</v>
      </c>
      <c r="K455" s="66" t="s">
        <v>1421</v>
      </c>
      <c r="L455" s="64" t="s">
        <v>1422</v>
      </c>
      <c r="M455" s="64">
        <v>5</v>
      </c>
      <c r="N455" s="67">
        <v>42979</v>
      </c>
      <c r="O455" s="67">
        <v>43343</v>
      </c>
      <c r="P455" s="68">
        <f t="shared" si="30"/>
        <v>52</v>
      </c>
      <c r="Q455" s="69"/>
      <c r="R455" s="70">
        <f t="shared" si="31"/>
        <v>0</v>
      </c>
      <c r="S455" s="68">
        <f t="shared" si="32"/>
        <v>0</v>
      </c>
      <c r="T455" s="68">
        <f t="shared" si="33"/>
        <v>0</v>
      </c>
      <c r="U455" s="68">
        <f t="shared" si="34"/>
        <v>0</v>
      </c>
      <c r="V455" s="71"/>
      <c r="W455" s="58"/>
      <c r="X455" s="59"/>
      <c r="Y455" s="59"/>
      <c r="Z455" s="59"/>
      <c r="AA455" s="59"/>
      <c r="AB455" s="59"/>
      <c r="AC455" s="59"/>
      <c r="AD455" s="59"/>
      <c r="AE455" s="59"/>
      <c r="AF455" s="59"/>
      <c r="AG455" s="59"/>
    </row>
    <row r="456" spans="1:34" s="60" customFormat="1" ht="102.6" customHeight="1" x14ac:dyDescent="0.3">
      <c r="A456" s="179"/>
      <c r="B456" s="62" t="s">
        <v>1429</v>
      </c>
      <c r="C456" s="62" t="s">
        <v>224</v>
      </c>
      <c r="D456" s="64" t="s">
        <v>1400</v>
      </c>
      <c r="E456" s="64" t="s">
        <v>37</v>
      </c>
      <c r="F456" s="65">
        <v>70</v>
      </c>
      <c r="G456" s="65" t="s">
        <v>1201</v>
      </c>
      <c r="H456" s="66" t="s">
        <v>1430</v>
      </c>
      <c r="I456" s="66" t="s">
        <v>1431</v>
      </c>
      <c r="J456" s="66" t="s">
        <v>1432</v>
      </c>
      <c r="K456" s="66" t="s">
        <v>1433</v>
      </c>
      <c r="L456" s="64" t="s">
        <v>1420</v>
      </c>
      <c r="M456" s="112">
        <v>1</v>
      </c>
      <c r="N456" s="67">
        <v>42979</v>
      </c>
      <c r="O456" s="111">
        <v>43251</v>
      </c>
      <c r="P456" s="68">
        <f t="shared" si="30"/>
        <v>38.9</v>
      </c>
      <c r="Q456" s="69"/>
      <c r="R456" s="70">
        <f t="shared" si="31"/>
        <v>0</v>
      </c>
      <c r="S456" s="68">
        <f t="shared" si="32"/>
        <v>0</v>
      </c>
      <c r="T456" s="68">
        <f t="shared" si="33"/>
        <v>0</v>
      </c>
      <c r="U456" s="68">
        <f t="shared" si="34"/>
        <v>0</v>
      </c>
      <c r="V456" s="71"/>
      <c r="W456" s="58"/>
      <c r="X456" s="59"/>
      <c r="Y456" s="59"/>
      <c r="Z456" s="59"/>
      <c r="AA456" s="59"/>
      <c r="AB456" s="59"/>
      <c r="AC456" s="59"/>
      <c r="AD456" s="59"/>
      <c r="AE456" s="59"/>
      <c r="AF456" s="59"/>
      <c r="AG456" s="59"/>
    </row>
    <row r="457" spans="1:34" s="60" customFormat="1" ht="102.6" customHeight="1" x14ac:dyDescent="0.3">
      <c r="A457" s="179"/>
      <c r="B457" s="62" t="s">
        <v>1429</v>
      </c>
      <c r="C457" s="62" t="s">
        <v>224</v>
      </c>
      <c r="D457" s="64" t="s">
        <v>1400</v>
      </c>
      <c r="E457" s="64" t="s">
        <v>37</v>
      </c>
      <c r="F457" s="65">
        <v>70</v>
      </c>
      <c r="G457" s="65" t="s">
        <v>1201</v>
      </c>
      <c r="H457" s="66" t="s">
        <v>1430</v>
      </c>
      <c r="I457" s="66" t="s">
        <v>1431</v>
      </c>
      <c r="J457" s="66" t="s">
        <v>1432</v>
      </c>
      <c r="K457" s="66" t="s">
        <v>1434</v>
      </c>
      <c r="L457" s="64" t="s">
        <v>175</v>
      </c>
      <c r="M457" s="64">
        <v>1</v>
      </c>
      <c r="N457" s="67">
        <v>42979</v>
      </c>
      <c r="O457" s="67">
        <v>43039</v>
      </c>
      <c r="P457" s="68">
        <f t="shared" si="30"/>
        <v>8.6</v>
      </c>
      <c r="Q457" s="69"/>
      <c r="R457" s="70">
        <f t="shared" si="31"/>
        <v>0</v>
      </c>
      <c r="S457" s="68">
        <f t="shared" si="32"/>
        <v>0</v>
      </c>
      <c r="T457" s="68">
        <f t="shared" si="33"/>
        <v>0</v>
      </c>
      <c r="U457" s="68">
        <f t="shared" si="34"/>
        <v>0</v>
      </c>
      <c r="V457" s="71"/>
      <c r="W457" s="58"/>
      <c r="X457" s="59"/>
      <c r="Y457" s="59"/>
      <c r="Z457" s="59"/>
      <c r="AA457" s="59"/>
      <c r="AB457" s="59"/>
      <c r="AC457" s="59"/>
      <c r="AD457" s="59"/>
      <c r="AE457" s="59"/>
      <c r="AF457" s="59"/>
      <c r="AG457" s="59"/>
      <c r="AH457" s="59"/>
    </row>
    <row r="458" spans="1:34" s="60" customFormat="1" ht="102.6" customHeight="1" x14ac:dyDescent="0.3">
      <c r="A458" s="179"/>
      <c r="B458" s="62" t="s">
        <v>1429</v>
      </c>
      <c r="C458" s="62" t="s">
        <v>224</v>
      </c>
      <c r="D458" s="64" t="s">
        <v>1400</v>
      </c>
      <c r="E458" s="64" t="s">
        <v>37</v>
      </c>
      <c r="F458" s="65">
        <v>70</v>
      </c>
      <c r="G458" s="65" t="s">
        <v>1201</v>
      </c>
      <c r="H458" s="66" t="s">
        <v>1430</v>
      </c>
      <c r="I458" s="66" t="s">
        <v>1431</v>
      </c>
      <c r="J458" s="66" t="s">
        <v>1432</v>
      </c>
      <c r="K458" s="66" t="s">
        <v>1435</v>
      </c>
      <c r="L458" s="64" t="s">
        <v>1436</v>
      </c>
      <c r="M458" s="64">
        <v>3</v>
      </c>
      <c r="N458" s="67">
        <v>42979</v>
      </c>
      <c r="O458" s="67">
        <v>43343</v>
      </c>
      <c r="P458" s="68">
        <f t="shared" si="30"/>
        <v>52</v>
      </c>
      <c r="Q458" s="69"/>
      <c r="R458" s="70">
        <f t="shared" si="31"/>
        <v>0</v>
      </c>
      <c r="S458" s="68">
        <f t="shared" si="32"/>
        <v>0</v>
      </c>
      <c r="T458" s="68">
        <f t="shared" si="33"/>
        <v>0</v>
      </c>
      <c r="U458" s="68">
        <f t="shared" si="34"/>
        <v>0</v>
      </c>
      <c r="V458" s="71"/>
      <c r="W458" s="58"/>
      <c r="X458" s="59"/>
      <c r="Y458" s="59"/>
      <c r="Z458" s="59"/>
      <c r="AA458" s="59"/>
      <c r="AB458" s="59"/>
      <c r="AC458" s="59"/>
      <c r="AD458" s="59"/>
      <c r="AE458" s="59"/>
      <c r="AF458" s="59"/>
      <c r="AG458" s="59"/>
      <c r="AH458" s="59"/>
    </row>
    <row r="459" spans="1:34" s="60" customFormat="1" ht="102.6" customHeight="1" x14ac:dyDescent="0.3">
      <c r="A459" s="81"/>
      <c r="B459" s="62" t="s">
        <v>1437</v>
      </c>
      <c r="C459" s="62" t="s">
        <v>224</v>
      </c>
      <c r="D459" s="64" t="s">
        <v>1400</v>
      </c>
      <c r="E459" s="64" t="s">
        <v>37</v>
      </c>
      <c r="F459" s="65">
        <v>71</v>
      </c>
      <c r="G459" s="65" t="s">
        <v>1201</v>
      </c>
      <c r="H459" s="66" t="s">
        <v>1438</v>
      </c>
      <c r="I459" s="66" t="s">
        <v>1211</v>
      </c>
      <c r="J459" s="66" t="s">
        <v>1432</v>
      </c>
      <c r="K459" s="66" t="s">
        <v>1433</v>
      </c>
      <c r="L459" s="64" t="s">
        <v>1420</v>
      </c>
      <c r="M459" s="112">
        <v>1</v>
      </c>
      <c r="N459" s="67">
        <v>42979</v>
      </c>
      <c r="O459" s="111">
        <v>43251</v>
      </c>
      <c r="P459" s="68">
        <f t="shared" si="30"/>
        <v>38.9</v>
      </c>
      <c r="Q459" s="69"/>
      <c r="R459" s="70">
        <f t="shared" si="31"/>
        <v>0</v>
      </c>
      <c r="S459" s="68">
        <f t="shared" si="32"/>
        <v>0</v>
      </c>
      <c r="T459" s="68">
        <f t="shared" si="33"/>
        <v>0</v>
      </c>
      <c r="U459" s="68">
        <f t="shared" si="34"/>
        <v>0</v>
      </c>
      <c r="V459" s="71"/>
      <c r="W459" s="58"/>
      <c r="X459" s="59"/>
      <c r="Y459" s="59"/>
      <c r="Z459" s="59"/>
      <c r="AA459" s="59"/>
      <c r="AB459" s="59"/>
      <c r="AC459" s="59"/>
      <c r="AD459" s="59"/>
      <c r="AE459" s="59"/>
      <c r="AF459" s="59"/>
      <c r="AG459" s="59"/>
    </row>
    <row r="460" spans="1:34" s="60" customFormat="1" ht="102.6" customHeight="1" x14ac:dyDescent="0.3">
      <c r="A460" s="81"/>
      <c r="B460" s="62" t="s">
        <v>1437</v>
      </c>
      <c r="C460" s="62" t="s">
        <v>224</v>
      </c>
      <c r="D460" s="64" t="s">
        <v>1400</v>
      </c>
      <c r="E460" s="64" t="s">
        <v>37</v>
      </c>
      <c r="F460" s="65">
        <v>71</v>
      </c>
      <c r="G460" s="65" t="s">
        <v>1201</v>
      </c>
      <c r="H460" s="66" t="s">
        <v>1438</v>
      </c>
      <c r="I460" s="66" t="s">
        <v>1211</v>
      </c>
      <c r="J460" s="66" t="s">
        <v>1432</v>
      </c>
      <c r="K460" s="66" t="s">
        <v>1434</v>
      </c>
      <c r="L460" s="64" t="s">
        <v>175</v>
      </c>
      <c r="M460" s="64">
        <v>1</v>
      </c>
      <c r="N460" s="67">
        <v>42979</v>
      </c>
      <c r="O460" s="67">
        <v>43039</v>
      </c>
      <c r="P460" s="68">
        <f t="shared" ref="P460:P523" si="35">ROUND(((O460-N460)/7),1)</f>
        <v>8.6</v>
      </c>
      <c r="Q460" s="69"/>
      <c r="R460" s="70">
        <f t="shared" ref="R460:R523" si="36">IF(Q460=0,0,+Q460/M460)</f>
        <v>0</v>
      </c>
      <c r="S460" s="68">
        <f t="shared" ref="S460:S523" si="37">ROUND((P460*R460),1)</f>
        <v>0</v>
      </c>
      <c r="T460" s="68">
        <f t="shared" ref="T460:T523" si="38">IF(O460&lt;=$D$7,S460,0)</f>
        <v>0</v>
      </c>
      <c r="U460" s="68">
        <f t="shared" ref="U460:U523" si="39">IF($D$7&gt;=O460,P460,0)</f>
        <v>0</v>
      </c>
      <c r="V460" s="71"/>
      <c r="W460" s="58"/>
      <c r="X460" s="59"/>
      <c r="Y460" s="59"/>
      <c r="Z460" s="59"/>
      <c r="AA460" s="59"/>
      <c r="AB460" s="59"/>
      <c r="AC460" s="59"/>
      <c r="AD460" s="59"/>
      <c r="AE460" s="59"/>
      <c r="AF460" s="59"/>
      <c r="AG460" s="59"/>
    </row>
    <row r="461" spans="1:34" s="60" customFormat="1" ht="102.6" customHeight="1" x14ac:dyDescent="0.3">
      <c r="A461" s="81"/>
      <c r="B461" s="62" t="s">
        <v>1437</v>
      </c>
      <c r="C461" s="62" t="s">
        <v>224</v>
      </c>
      <c r="D461" s="64" t="s">
        <v>1400</v>
      </c>
      <c r="E461" s="64" t="s">
        <v>37</v>
      </c>
      <c r="F461" s="65">
        <v>71</v>
      </c>
      <c r="G461" s="65" t="s">
        <v>1201</v>
      </c>
      <c r="H461" s="66" t="s">
        <v>1438</v>
      </c>
      <c r="I461" s="66" t="s">
        <v>1211</v>
      </c>
      <c r="J461" s="66" t="s">
        <v>1432</v>
      </c>
      <c r="K461" s="66" t="s">
        <v>1435</v>
      </c>
      <c r="L461" s="64" t="s">
        <v>1436</v>
      </c>
      <c r="M461" s="64">
        <v>3</v>
      </c>
      <c r="N461" s="67">
        <v>42979</v>
      </c>
      <c r="O461" s="67">
        <v>43343</v>
      </c>
      <c r="P461" s="68">
        <f t="shared" si="35"/>
        <v>52</v>
      </c>
      <c r="Q461" s="69"/>
      <c r="R461" s="70">
        <f t="shared" si="36"/>
        <v>0</v>
      </c>
      <c r="S461" s="68">
        <f t="shared" si="37"/>
        <v>0</v>
      </c>
      <c r="T461" s="68">
        <f t="shared" si="38"/>
        <v>0</v>
      </c>
      <c r="U461" s="68">
        <f t="shared" si="39"/>
        <v>0</v>
      </c>
      <c r="V461" s="71"/>
      <c r="W461" s="58"/>
      <c r="X461" s="59"/>
      <c r="Y461" s="59"/>
      <c r="Z461" s="59"/>
      <c r="AA461" s="59"/>
      <c r="AB461" s="59"/>
      <c r="AC461" s="59"/>
      <c r="AD461" s="59"/>
      <c r="AE461" s="59"/>
      <c r="AF461" s="59"/>
      <c r="AG461" s="59"/>
    </row>
    <row r="462" spans="1:34" s="60" customFormat="1" ht="102.6" customHeight="1" x14ac:dyDescent="0.3">
      <c r="A462" s="81"/>
      <c r="B462" s="62" t="s">
        <v>1439</v>
      </c>
      <c r="C462" s="62" t="s">
        <v>224</v>
      </c>
      <c r="D462" s="64" t="s">
        <v>1400</v>
      </c>
      <c r="E462" s="64" t="s">
        <v>37</v>
      </c>
      <c r="F462" s="65">
        <v>72</v>
      </c>
      <c r="G462" s="65" t="s">
        <v>1201</v>
      </c>
      <c r="H462" s="66" t="s">
        <v>1440</v>
      </c>
      <c r="I462" s="66" t="s">
        <v>1441</v>
      </c>
      <c r="J462" s="66" t="s">
        <v>1432</v>
      </c>
      <c r="K462" s="66" t="s">
        <v>1433</v>
      </c>
      <c r="L462" s="64" t="s">
        <v>1420</v>
      </c>
      <c r="M462" s="112">
        <v>1</v>
      </c>
      <c r="N462" s="67">
        <v>42979</v>
      </c>
      <c r="O462" s="111">
        <v>43251</v>
      </c>
      <c r="P462" s="68">
        <f t="shared" si="35"/>
        <v>38.9</v>
      </c>
      <c r="Q462" s="69"/>
      <c r="R462" s="70">
        <f t="shared" si="36"/>
        <v>0</v>
      </c>
      <c r="S462" s="68">
        <f t="shared" si="37"/>
        <v>0</v>
      </c>
      <c r="T462" s="68">
        <f t="shared" si="38"/>
        <v>0</v>
      </c>
      <c r="U462" s="68">
        <f t="shared" si="39"/>
        <v>0</v>
      </c>
      <c r="V462" s="71"/>
      <c r="W462" s="58"/>
      <c r="X462" s="59"/>
      <c r="Y462" s="59"/>
      <c r="Z462" s="59"/>
      <c r="AA462" s="59"/>
      <c r="AB462" s="59"/>
      <c r="AC462" s="59"/>
      <c r="AD462" s="59"/>
      <c r="AE462" s="59"/>
      <c r="AF462" s="59"/>
      <c r="AG462" s="59"/>
    </row>
    <row r="463" spans="1:34" s="60" customFormat="1" ht="102.6" customHeight="1" x14ac:dyDescent="0.3">
      <c r="A463" s="81"/>
      <c r="B463" s="62" t="s">
        <v>1439</v>
      </c>
      <c r="C463" s="62" t="s">
        <v>224</v>
      </c>
      <c r="D463" s="64" t="s">
        <v>1400</v>
      </c>
      <c r="E463" s="64" t="s">
        <v>37</v>
      </c>
      <c r="F463" s="65">
        <v>72</v>
      </c>
      <c r="G463" s="65" t="s">
        <v>1201</v>
      </c>
      <c r="H463" s="66" t="s">
        <v>1440</v>
      </c>
      <c r="I463" s="66" t="s">
        <v>1441</v>
      </c>
      <c r="J463" s="66" t="s">
        <v>1432</v>
      </c>
      <c r="K463" s="66" t="s">
        <v>1434</v>
      </c>
      <c r="L463" s="64" t="s">
        <v>175</v>
      </c>
      <c r="M463" s="64">
        <v>1</v>
      </c>
      <c r="N463" s="67">
        <v>42979</v>
      </c>
      <c r="O463" s="67">
        <v>43039</v>
      </c>
      <c r="P463" s="68">
        <f t="shared" si="35"/>
        <v>8.6</v>
      </c>
      <c r="Q463" s="69"/>
      <c r="R463" s="70">
        <f t="shared" si="36"/>
        <v>0</v>
      </c>
      <c r="S463" s="68">
        <f t="shared" si="37"/>
        <v>0</v>
      </c>
      <c r="T463" s="68">
        <f t="shared" si="38"/>
        <v>0</v>
      </c>
      <c r="U463" s="68">
        <f t="shared" si="39"/>
        <v>0</v>
      </c>
      <c r="V463" s="71"/>
      <c r="W463" s="58"/>
      <c r="X463" s="59"/>
      <c r="Y463" s="59"/>
      <c r="Z463" s="59"/>
      <c r="AA463" s="59"/>
      <c r="AB463" s="59"/>
      <c r="AC463" s="59"/>
      <c r="AD463" s="59"/>
      <c r="AE463" s="59"/>
      <c r="AF463" s="59"/>
      <c r="AG463" s="59"/>
    </row>
    <row r="464" spans="1:34" s="60" customFormat="1" ht="102.6" customHeight="1" x14ac:dyDescent="0.3">
      <c r="A464" s="81"/>
      <c r="B464" s="62" t="s">
        <v>1439</v>
      </c>
      <c r="C464" s="62" t="s">
        <v>224</v>
      </c>
      <c r="D464" s="64" t="s">
        <v>1400</v>
      </c>
      <c r="E464" s="64" t="s">
        <v>37</v>
      </c>
      <c r="F464" s="65">
        <v>72</v>
      </c>
      <c r="G464" s="65" t="s">
        <v>1201</v>
      </c>
      <c r="H464" s="66" t="s">
        <v>1440</v>
      </c>
      <c r="I464" s="66" t="s">
        <v>1441</v>
      </c>
      <c r="J464" s="66" t="s">
        <v>1432</v>
      </c>
      <c r="K464" s="66" t="s">
        <v>1435</v>
      </c>
      <c r="L464" s="64" t="s">
        <v>1436</v>
      </c>
      <c r="M464" s="64">
        <v>3</v>
      </c>
      <c r="N464" s="67">
        <v>42979</v>
      </c>
      <c r="O464" s="67">
        <v>43343</v>
      </c>
      <c r="P464" s="68">
        <f t="shared" si="35"/>
        <v>52</v>
      </c>
      <c r="Q464" s="69"/>
      <c r="R464" s="70">
        <f t="shared" si="36"/>
        <v>0</v>
      </c>
      <c r="S464" s="68">
        <f t="shared" si="37"/>
        <v>0</v>
      </c>
      <c r="T464" s="68">
        <f t="shared" si="38"/>
        <v>0</v>
      </c>
      <c r="U464" s="68">
        <f t="shared" si="39"/>
        <v>0</v>
      </c>
      <c r="V464" s="71"/>
      <c r="W464" s="58"/>
      <c r="X464" s="59"/>
      <c r="Y464" s="59"/>
      <c r="Z464" s="59"/>
      <c r="AA464" s="59"/>
      <c r="AB464" s="59"/>
      <c r="AC464" s="59"/>
      <c r="AD464" s="59"/>
      <c r="AE464" s="59"/>
      <c r="AF464" s="59"/>
      <c r="AG464" s="59"/>
    </row>
    <row r="465" spans="1:33" s="60" customFormat="1" ht="125.4" customHeight="1" x14ac:dyDescent="0.3">
      <c r="A465" s="81"/>
      <c r="B465" s="62" t="s">
        <v>1442</v>
      </c>
      <c r="C465" s="62" t="s">
        <v>224</v>
      </c>
      <c r="D465" s="64" t="s">
        <v>1400</v>
      </c>
      <c r="E465" s="64" t="s">
        <v>37</v>
      </c>
      <c r="F465" s="65">
        <v>73</v>
      </c>
      <c r="G465" s="65" t="s">
        <v>1201</v>
      </c>
      <c r="H465" s="66" t="s">
        <v>1443</v>
      </c>
      <c r="I465" s="66" t="s">
        <v>1444</v>
      </c>
      <c r="J465" s="66" t="s">
        <v>1432</v>
      </c>
      <c r="K465" s="66" t="s">
        <v>1433</v>
      </c>
      <c r="L465" s="64" t="s">
        <v>1420</v>
      </c>
      <c r="M465" s="112">
        <v>1</v>
      </c>
      <c r="N465" s="67">
        <v>42979</v>
      </c>
      <c r="O465" s="111">
        <v>43251</v>
      </c>
      <c r="P465" s="68">
        <f t="shared" si="35"/>
        <v>38.9</v>
      </c>
      <c r="Q465" s="69"/>
      <c r="R465" s="70">
        <f t="shared" si="36"/>
        <v>0</v>
      </c>
      <c r="S465" s="68">
        <f t="shared" si="37"/>
        <v>0</v>
      </c>
      <c r="T465" s="68">
        <f t="shared" si="38"/>
        <v>0</v>
      </c>
      <c r="U465" s="68">
        <f t="shared" si="39"/>
        <v>0</v>
      </c>
      <c r="V465" s="71"/>
      <c r="W465" s="58"/>
      <c r="X465" s="59"/>
      <c r="Y465" s="59"/>
      <c r="Z465" s="59"/>
      <c r="AA465" s="59"/>
      <c r="AB465" s="59"/>
      <c r="AC465" s="59"/>
      <c r="AD465" s="59"/>
      <c r="AE465" s="59"/>
      <c r="AF465" s="59"/>
      <c r="AG465" s="59"/>
    </row>
    <row r="466" spans="1:33" s="60" customFormat="1" ht="125.4" customHeight="1" x14ac:dyDescent="0.3">
      <c r="A466" s="81"/>
      <c r="B466" s="62" t="s">
        <v>1442</v>
      </c>
      <c r="C466" s="62" t="s">
        <v>224</v>
      </c>
      <c r="D466" s="64" t="s">
        <v>1400</v>
      </c>
      <c r="E466" s="64" t="s">
        <v>37</v>
      </c>
      <c r="F466" s="65">
        <v>73</v>
      </c>
      <c r="G466" s="65" t="s">
        <v>1201</v>
      </c>
      <c r="H466" s="66" t="s">
        <v>1443</v>
      </c>
      <c r="I466" s="66" t="s">
        <v>1444</v>
      </c>
      <c r="J466" s="66" t="s">
        <v>1432</v>
      </c>
      <c r="K466" s="66" t="s">
        <v>1434</v>
      </c>
      <c r="L466" s="64" t="s">
        <v>175</v>
      </c>
      <c r="M466" s="64">
        <v>1</v>
      </c>
      <c r="N466" s="67">
        <v>42979</v>
      </c>
      <c r="O466" s="67">
        <v>43039</v>
      </c>
      <c r="P466" s="68">
        <f t="shared" si="35"/>
        <v>8.6</v>
      </c>
      <c r="Q466" s="69"/>
      <c r="R466" s="70">
        <f t="shared" si="36"/>
        <v>0</v>
      </c>
      <c r="S466" s="68">
        <f t="shared" si="37"/>
        <v>0</v>
      </c>
      <c r="T466" s="68">
        <f t="shared" si="38"/>
        <v>0</v>
      </c>
      <c r="U466" s="68">
        <f t="shared" si="39"/>
        <v>0</v>
      </c>
      <c r="V466" s="71"/>
      <c r="W466" s="58"/>
      <c r="X466" s="59"/>
      <c r="Y466" s="59"/>
      <c r="Z466" s="59"/>
      <c r="AA466" s="59"/>
      <c r="AB466" s="59"/>
      <c r="AC466" s="59"/>
      <c r="AD466" s="59"/>
      <c r="AE466" s="59"/>
      <c r="AF466" s="59"/>
      <c r="AG466" s="59"/>
    </row>
    <row r="467" spans="1:33" s="60" customFormat="1" ht="125.4" customHeight="1" x14ac:dyDescent="0.3">
      <c r="A467" s="81"/>
      <c r="B467" s="62" t="s">
        <v>1442</v>
      </c>
      <c r="C467" s="62" t="s">
        <v>224</v>
      </c>
      <c r="D467" s="64" t="s">
        <v>1400</v>
      </c>
      <c r="E467" s="64" t="s">
        <v>37</v>
      </c>
      <c r="F467" s="65">
        <v>73</v>
      </c>
      <c r="G467" s="65" t="s">
        <v>1201</v>
      </c>
      <c r="H467" s="66" t="s">
        <v>1443</v>
      </c>
      <c r="I467" s="66" t="s">
        <v>1444</v>
      </c>
      <c r="J467" s="66" t="s">
        <v>1432</v>
      </c>
      <c r="K467" s="66" t="s">
        <v>1435</v>
      </c>
      <c r="L467" s="64" t="s">
        <v>1436</v>
      </c>
      <c r="M467" s="64">
        <v>3</v>
      </c>
      <c r="N467" s="67">
        <v>42979</v>
      </c>
      <c r="O467" s="67">
        <v>43343</v>
      </c>
      <c r="P467" s="68">
        <f t="shared" si="35"/>
        <v>52</v>
      </c>
      <c r="Q467" s="69"/>
      <c r="R467" s="70">
        <f t="shared" si="36"/>
        <v>0</v>
      </c>
      <c r="S467" s="68">
        <f t="shared" si="37"/>
        <v>0</v>
      </c>
      <c r="T467" s="68">
        <f t="shared" si="38"/>
        <v>0</v>
      </c>
      <c r="U467" s="68">
        <f t="shared" si="39"/>
        <v>0</v>
      </c>
      <c r="V467" s="71"/>
      <c r="W467" s="58"/>
      <c r="X467" s="59"/>
      <c r="Y467" s="59"/>
      <c r="Z467" s="59"/>
      <c r="AA467" s="59"/>
      <c r="AB467" s="59"/>
      <c r="AC467" s="59"/>
      <c r="AD467" s="59"/>
      <c r="AE467" s="59"/>
      <c r="AF467" s="59"/>
      <c r="AG467" s="59"/>
    </row>
    <row r="468" spans="1:33" s="60" customFormat="1" ht="114" customHeight="1" x14ac:dyDescent="0.3">
      <c r="A468" s="81"/>
      <c r="B468" s="62" t="s">
        <v>1406</v>
      </c>
      <c r="C468" s="62" t="s">
        <v>224</v>
      </c>
      <c r="D468" s="64" t="s">
        <v>1400</v>
      </c>
      <c r="E468" s="64" t="s">
        <v>37</v>
      </c>
      <c r="F468" s="65">
        <v>74</v>
      </c>
      <c r="G468" s="65" t="s">
        <v>1201</v>
      </c>
      <c r="H468" s="66" t="s">
        <v>1445</v>
      </c>
      <c r="I468" s="66" t="s">
        <v>1220</v>
      </c>
      <c r="J468" s="66" t="s">
        <v>1432</v>
      </c>
      <c r="K468" s="66" t="s">
        <v>1433</v>
      </c>
      <c r="L468" s="64" t="s">
        <v>1420</v>
      </c>
      <c r="M468" s="112">
        <v>1</v>
      </c>
      <c r="N468" s="67">
        <v>42979</v>
      </c>
      <c r="O468" s="111">
        <v>43251</v>
      </c>
      <c r="P468" s="68">
        <f t="shared" si="35"/>
        <v>38.9</v>
      </c>
      <c r="Q468" s="69"/>
      <c r="R468" s="70">
        <f t="shared" si="36"/>
        <v>0</v>
      </c>
      <c r="S468" s="68">
        <f t="shared" si="37"/>
        <v>0</v>
      </c>
      <c r="T468" s="68">
        <f t="shared" si="38"/>
        <v>0</v>
      </c>
      <c r="U468" s="68">
        <f t="shared" si="39"/>
        <v>0</v>
      </c>
      <c r="V468" s="71"/>
      <c r="W468" s="58"/>
      <c r="X468" s="59"/>
      <c r="Y468" s="59"/>
      <c r="Z468" s="59"/>
      <c r="AA468" s="59"/>
      <c r="AB468" s="59"/>
      <c r="AC468" s="59"/>
      <c r="AD468" s="59"/>
      <c r="AE468" s="59"/>
      <c r="AF468" s="59"/>
      <c r="AG468" s="59"/>
    </row>
    <row r="469" spans="1:33" s="60" customFormat="1" ht="114" customHeight="1" x14ac:dyDescent="0.3">
      <c r="A469" s="81"/>
      <c r="B469" s="62" t="s">
        <v>1406</v>
      </c>
      <c r="C469" s="62" t="s">
        <v>224</v>
      </c>
      <c r="D469" s="64" t="s">
        <v>1400</v>
      </c>
      <c r="E469" s="64" t="s">
        <v>37</v>
      </c>
      <c r="F469" s="65">
        <v>74</v>
      </c>
      <c r="G469" s="65" t="s">
        <v>1201</v>
      </c>
      <c r="H469" s="66" t="s">
        <v>1445</v>
      </c>
      <c r="I469" s="66" t="s">
        <v>1220</v>
      </c>
      <c r="J469" s="66" t="s">
        <v>1432</v>
      </c>
      <c r="K469" s="66" t="s">
        <v>1434</v>
      </c>
      <c r="L469" s="64" t="s">
        <v>175</v>
      </c>
      <c r="M469" s="64">
        <v>1</v>
      </c>
      <c r="N469" s="67">
        <v>42979</v>
      </c>
      <c r="O469" s="67">
        <v>43039</v>
      </c>
      <c r="P469" s="68">
        <f t="shared" si="35"/>
        <v>8.6</v>
      </c>
      <c r="Q469" s="69"/>
      <c r="R469" s="70">
        <f t="shared" si="36"/>
        <v>0</v>
      </c>
      <c r="S469" s="68">
        <f t="shared" si="37"/>
        <v>0</v>
      </c>
      <c r="T469" s="68">
        <f t="shared" si="38"/>
        <v>0</v>
      </c>
      <c r="U469" s="68">
        <f t="shared" si="39"/>
        <v>0</v>
      </c>
      <c r="V469" s="71"/>
      <c r="W469" s="58"/>
      <c r="X469" s="59"/>
      <c r="Y469" s="59"/>
      <c r="Z469" s="59"/>
      <c r="AA469" s="59"/>
      <c r="AB469" s="59"/>
      <c r="AC469" s="59"/>
      <c r="AD469" s="59"/>
      <c r="AE469" s="59"/>
      <c r="AF469" s="59"/>
      <c r="AG469" s="59"/>
    </row>
    <row r="470" spans="1:33" s="60" customFormat="1" ht="114" customHeight="1" x14ac:dyDescent="0.3">
      <c r="A470" s="81"/>
      <c r="B470" s="62" t="s">
        <v>1406</v>
      </c>
      <c r="C470" s="62" t="s">
        <v>224</v>
      </c>
      <c r="D470" s="64" t="s">
        <v>1400</v>
      </c>
      <c r="E470" s="64" t="s">
        <v>37</v>
      </c>
      <c r="F470" s="65">
        <v>74</v>
      </c>
      <c r="G470" s="65" t="s">
        <v>1201</v>
      </c>
      <c r="H470" s="66" t="s">
        <v>1445</v>
      </c>
      <c r="I470" s="66" t="s">
        <v>1220</v>
      </c>
      <c r="J470" s="66" t="s">
        <v>1432</v>
      </c>
      <c r="K470" s="66" t="s">
        <v>1435</v>
      </c>
      <c r="L470" s="64" t="s">
        <v>1436</v>
      </c>
      <c r="M470" s="64">
        <v>3</v>
      </c>
      <c r="N470" s="67">
        <v>42979</v>
      </c>
      <c r="O470" s="67">
        <v>43343</v>
      </c>
      <c r="P470" s="68">
        <f t="shared" si="35"/>
        <v>52</v>
      </c>
      <c r="Q470" s="69"/>
      <c r="R470" s="70">
        <f t="shared" si="36"/>
        <v>0</v>
      </c>
      <c r="S470" s="68">
        <f t="shared" si="37"/>
        <v>0</v>
      </c>
      <c r="T470" s="68">
        <f t="shared" si="38"/>
        <v>0</v>
      </c>
      <c r="U470" s="68">
        <f t="shared" si="39"/>
        <v>0</v>
      </c>
      <c r="V470" s="71"/>
      <c r="W470" s="58"/>
      <c r="X470" s="59"/>
      <c r="Y470" s="59"/>
      <c r="Z470" s="59"/>
      <c r="AA470" s="59"/>
      <c r="AB470" s="59"/>
      <c r="AC470" s="59"/>
      <c r="AD470" s="59"/>
      <c r="AE470" s="59"/>
      <c r="AF470" s="59"/>
      <c r="AG470" s="59"/>
    </row>
    <row r="471" spans="1:33" s="60" customFormat="1" ht="102.6" customHeight="1" x14ac:dyDescent="0.3">
      <c r="A471" s="81"/>
      <c r="B471" s="62" t="s">
        <v>1446</v>
      </c>
      <c r="C471" s="62" t="s">
        <v>224</v>
      </c>
      <c r="D471" s="64" t="s">
        <v>1400</v>
      </c>
      <c r="E471" s="64" t="s">
        <v>37</v>
      </c>
      <c r="F471" s="65">
        <v>75</v>
      </c>
      <c r="G471" s="65" t="s">
        <v>1201</v>
      </c>
      <c r="H471" s="66" t="s">
        <v>1447</v>
      </c>
      <c r="I471" s="66" t="s">
        <v>1448</v>
      </c>
      <c r="J471" s="66" t="s">
        <v>1432</v>
      </c>
      <c r="K471" s="66" t="s">
        <v>1433</v>
      </c>
      <c r="L471" s="64" t="s">
        <v>1420</v>
      </c>
      <c r="M471" s="112">
        <v>1</v>
      </c>
      <c r="N471" s="67">
        <v>42979</v>
      </c>
      <c r="O471" s="111">
        <v>43251</v>
      </c>
      <c r="P471" s="68">
        <f t="shared" si="35"/>
        <v>38.9</v>
      </c>
      <c r="Q471" s="69"/>
      <c r="R471" s="70">
        <f t="shared" si="36"/>
        <v>0</v>
      </c>
      <c r="S471" s="68">
        <f t="shared" si="37"/>
        <v>0</v>
      </c>
      <c r="T471" s="68">
        <f t="shared" si="38"/>
        <v>0</v>
      </c>
      <c r="U471" s="68">
        <f t="shared" si="39"/>
        <v>0</v>
      </c>
      <c r="V471" s="71"/>
      <c r="W471" s="58"/>
      <c r="X471" s="59"/>
      <c r="Y471" s="59"/>
      <c r="Z471" s="59"/>
      <c r="AA471" s="59"/>
      <c r="AB471" s="59"/>
      <c r="AC471" s="59"/>
      <c r="AD471" s="59"/>
      <c r="AE471" s="59"/>
      <c r="AF471" s="59"/>
      <c r="AG471" s="59"/>
    </row>
    <row r="472" spans="1:33" s="60" customFormat="1" ht="102.6" customHeight="1" x14ac:dyDescent="0.3">
      <c r="A472" s="81"/>
      <c r="B472" s="62" t="s">
        <v>1446</v>
      </c>
      <c r="C472" s="62" t="s">
        <v>224</v>
      </c>
      <c r="D472" s="64" t="s">
        <v>1400</v>
      </c>
      <c r="E472" s="64" t="s">
        <v>37</v>
      </c>
      <c r="F472" s="65">
        <v>75</v>
      </c>
      <c r="G472" s="65" t="s">
        <v>1201</v>
      </c>
      <c r="H472" s="66" t="s">
        <v>1447</v>
      </c>
      <c r="I472" s="66" t="s">
        <v>1448</v>
      </c>
      <c r="J472" s="66" t="s">
        <v>1432</v>
      </c>
      <c r="K472" s="66" t="s">
        <v>1434</v>
      </c>
      <c r="L472" s="64" t="s">
        <v>175</v>
      </c>
      <c r="M472" s="64">
        <v>1</v>
      </c>
      <c r="N472" s="67">
        <v>42979</v>
      </c>
      <c r="O472" s="67">
        <v>43039</v>
      </c>
      <c r="P472" s="68">
        <f t="shared" si="35"/>
        <v>8.6</v>
      </c>
      <c r="Q472" s="69"/>
      <c r="R472" s="70">
        <f t="shared" si="36"/>
        <v>0</v>
      </c>
      <c r="S472" s="68">
        <f t="shared" si="37"/>
        <v>0</v>
      </c>
      <c r="T472" s="68">
        <f t="shared" si="38"/>
        <v>0</v>
      </c>
      <c r="U472" s="68">
        <f t="shared" si="39"/>
        <v>0</v>
      </c>
      <c r="V472" s="71"/>
      <c r="W472" s="58"/>
      <c r="X472" s="59"/>
      <c r="Y472" s="59"/>
      <c r="Z472" s="59"/>
      <c r="AA472" s="59"/>
      <c r="AB472" s="59"/>
      <c r="AC472" s="59"/>
      <c r="AD472" s="59"/>
      <c r="AE472" s="59"/>
      <c r="AF472" s="59"/>
      <c r="AG472" s="59"/>
    </row>
    <row r="473" spans="1:33" s="60" customFormat="1" ht="102.6" customHeight="1" x14ac:dyDescent="0.3">
      <c r="A473" s="81"/>
      <c r="B473" s="62" t="s">
        <v>1446</v>
      </c>
      <c r="C473" s="62" t="s">
        <v>224</v>
      </c>
      <c r="D473" s="64" t="s">
        <v>1400</v>
      </c>
      <c r="E473" s="64" t="s">
        <v>37</v>
      </c>
      <c r="F473" s="65">
        <v>75</v>
      </c>
      <c r="G473" s="65" t="s">
        <v>1201</v>
      </c>
      <c r="H473" s="66" t="s">
        <v>1447</v>
      </c>
      <c r="I473" s="66" t="s">
        <v>1448</v>
      </c>
      <c r="J473" s="66" t="s">
        <v>1432</v>
      </c>
      <c r="K473" s="66" t="s">
        <v>1435</v>
      </c>
      <c r="L473" s="64" t="s">
        <v>1436</v>
      </c>
      <c r="M473" s="64">
        <v>3</v>
      </c>
      <c r="N473" s="67">
        <v>42979</v>
      </c>
      <c r="O473" s="67">
        <v>43343</v>
      </c>
      <c r="P473" s="68">
        <f t="shared" si="35"/>
        <v>52</v>
      </c>
      <c r="Q473" s="69"/>
      <c r="R473" s="70">
        <f t="shared" si="36"/>
        <v>0</v>
      </c>
      <c r="S473" s="68">
        <f t="shared" si="37"/>
        <v>0</v>
      </c>
      <c r="T473" s="68">
        <f t="shared" si="38"/>
        <v>0</v>
      </c>
      <c r="U473" s="68">
        <f t="shared" si="39"/>
        <v>0</v>
      </c>
      <c r="V473" s="71"/>
      <c r="W473" s="58"/>
      <c r="X473" s="59"/>
      <c r="Y473" s="59"/>
      <c r="Z473" s="59"/>
      <c r="AA473" s="59"/>
      <c r="AB473" s="59"/>
      <c r="AC473" s="59"/>
      <c r="AD473" s="59"/>
      <c r="AE473" s="59"/>
      <c r="AF473" s="59"/>
      <c r="AG473" s="59"/>
    </row>
    <row r="474" spans="1:33" s="60" customFormat="1" ht="102.6" customHeight="1" x14ac:dyDescent="0.3">
      <c r="A474" s="81"/>
      <c r="B474" s="62" t="s">
        <v>1449</v>
      </c>
      <c r="C474" s="62" t="s">
        <v>224</v>
      </c>
      <c r="D474" s="64" t="s">
        <v>1400</v>
      </c>
      <c r="E474" s="64" t="s">
        <v>37</v>
      </c>
      <c r="F474" s="65">
        <v>76</v>
      </c>
      <c r="G474" s="65" t="s">
        <v>1201</v>
      </c>
      <c r="H474" s="66" t="s">
        <v>1450</v>
      </c>
      <c r="I474" s="66" t="s">
        <v>1226</v>
      </c>
      <c r="J474" s="66" t="s">
        <v>1432</v>
      </c>
      <c r="K474" s="66" t="s">
        <v>1433</v>
      </c>
      <c r="L474" s="64" t="s">
        <v>1420</v>
      </c>
      <c r="M474" s="112">
        <v>1</v>
      </c>
      <c r="N474" s="67">
        <v>42979</v>
      </c>
      <c r="O474" s="111">
        <v>43251</v>
      </c>
      <c r="P474" s="68">
        <f t="shared" si="35"/>
        <v>38.9</v>
      </c>
      <c r="Q474" s="69"/>
      <c r="R474" s="70">
        <f t="shared" si="36"/>
        <v>0</v>
      </c>
      <c r="S474" s="68">
        <f t="shared" si="37"/>
        <v>0</v>
      </c>
      <c r="T474" s="68">
        <f t="shared" si="38"/>
        <v>0</v>
      </c>
      <c r="U474" s="68">
        <f t="shared" si="39"/>
        <v>0</v>
      </c>
      <c r="V474" s="71"/>
      <c r="W474" s="58"/>
      <c r="X474" s="59"/>
      <c r="Y474" s="59"/>
      <c r="Z474" s="59"/>
      <c r="AA474" s="59"/>
      <c r="AB474" s="59"/>
      <c r="AC474" s="59"/>
      <c r="AD474" s="59"/>
      <c r="AE474" s="59"/>
      <c r="AF474" s="59"/>
      <c r="AG474" s="59"/>
    </row>
    <row r="475" spans="1:33" s="60" customFormat="1" ht="102.6" customHeight="1" x14ac:dyDescent="0.3">
      <c r="A475" s="81"/>
      <c r="B475" s="62" t="s">
        <v>1449</v>
      </c>
      <c r="C475" s="62" t="s">
        <v>224</v>
      </c>
      <c r="D475" s="64" t="s">
        <v>1400</v>
      </c>
      <c r="E475" s="64" t="s">
        <v>37</v>
      </c>
      <c r="F475" s="65">
        <v>76</v>
      </c>
      <c r="G475" s="65" t="s">
        <v>1201</v>
      </c>
      <c r="H475" s="66" t="s">
        <v>1450</v>
      </c>
      <c r="I475" s="66" t="s">
        <v>1226</v>
      </c>
      <c r="J475" s="66" t="s">
        <v>1432</v>
      </c>
      <c r="K475" s="66" t="s">
        <v>1434</v>
      </c>
      <c r="L475" s="64" t="s">
        <v>175</v>
      </c>
      <c r="M475" s="64">
        <v>1</v>
      </c>
      <c r="N475" s="67">
        <v>42979</v>
      </c>
      <c r="O475" s="67">
        <v>43039</v>
      </c>
      <c r="P475" s="68">
        <f t="shared" si="35"/>
        <v>8.6</v>
      </c>
      <c r="Q475" s="69"/>
      <c r="R475" s="70">
        <f t="shared" si="36"/>
        <v>0</v>
      </c>
      <c r="S475" s="68">
        <f t="shared" si="37"/>
        <v>0</v>
      </c>
      <c r="T475" s="68">
        <f t="shared" si="38"/>
        <v>0</v>
      </c>
      <c r="U475" s="68">
        <f t="shared" si="39"/>
        <v>0</v>
      </c>
      <c r="V475" s="71"/>
      <c r="W475" s="58"/>
      <c r="X475" s="59"/>
      <c r="Y475" s="59"/>
      <c r="Z475" s="59"/>
      <c r="AA475" s="59"/>
      <c r="AB475" s="59"/>
      <c r="AC475" s="59"/>
      <c r="AD475" s="59"/>
      <c r="AE475" s="59"/>
      <c r="AF475" s="59"/>
      <c r="AG475" s="59"/>
    </row>
    <row r="476" spans="1:33" s="60" customFormat="1" ht="102.6" customHeight="1" x14ac:dyDescent="0.3">
      <c r="A476" s="81"/>
      <c r="B476" s="62" t="s">
        <v>1449</v>
      </c>
      <c r="C476" s="62" t="s">
        <v>224</v>
      </c>
      <c r="D476" s="64" t="s">
        <v>1400</v>
      </c>
      <c r="E476" s="64" t="s">
        <v>37</v>
      </c>
      <c r="F476" s="65">
        <v>76</v>
      </c>
      <c r="G476" s="65" t="s">
        <v>1201</v>
      </c>
      <c r="H476" s="66" t="s">
        <v>1450</v>
      </c>
      <c r="I476" s="66" t="s">
        <v>1226</v>
      </c>
      <c r="J476" s="66" t="s">
        <v>1432</v>
      </c>
      <c r="K476" s="66" t="s">
        <v>1435</v>
      </c>
      <c r="L476" s="64" t="s">
        <v>1436</v>
      </c>
      <c r="M476" s="64">
        <v>3</v>
      </c>
      <c r="N476" s="67">
        <v>42979</v>
      </c>
      <c r="O476" s="67">
        <v>43343</v>
      </c>
      <c r="P476" s="68">
        <f t="shared" si="35"/>
        <v>52</v>
      </c>
      <c r="Q476" s="69"/>
      <c r="R476" s="70">
        <f t="shared" si="36"/>
        <v>0</v>
      </c>
      <c r="S476" s="68">
        <f t="shared" si="37"/>
        <v>0</v>
      </c>
      <c r="T476" s="68">
        <f t="shared" si="38"/>
        <v>0</v>
      </c>
      <c r="U476" s="68">
        <f t="shared" si="39"/>
        <v>0</v>
      </c>
      <c r="V476" s="71"/>
      <c r="W476" s="58"/>
      <c r="X476" s="59"/>
      <c r="Y476" s="59"/>
      <c r="Z476" s="59"/>
      <c r="AA476" s="59"/>
      <c r="AB476" s="59"/>
      <c r="AC476" s="59"/>
      <c r="AD476" s="59"/>
      <c r="AE476" s="59"/>
      <c r="AF476" s="59"/>
      <c r="AG476" s="59"/>
    </row>
    <row r="477" spans="1:33" s="60" customFormat="1" ht="114" customHeight="1" x14ac:dyDescent="0.3">
      <c r="A477" s="81"/>
      <c r="B477" s="62" t="s">
        <v>1451</v>
      </c>
      <c r="C477" s="62" t="s">
        <v>224</v>
      </c>
      <c r="D477" s="64" t="s">
        <v>1400</v>
      </c>
      <c r="E477" s="64" t="s">
        <v>37</v>
      </c>
      <c r="F477" s="65">
        <v>77</v>
      </c>
      <c r="G477" s="65" t="s">
        <v>1201</v>
      </c>
      <c r="H477" s="66" t="s">
        <v>1452</v>
      </c>
      <c r="I477" s="66" t="s">
        <v>1229</v>
      </c>
      <c r="J477" s="66" t="s">
        <v>1432</v>
      </c>
      <c r="K477" s="66" t="s">
        <v>1433</v>
      </c>
      <c r="L477" s="64" t="s">
        <v>1420</v>
      </c>
      <c r="M477" s="112">
        <v>1</v>
      </c>
      <c r="N477" s="67">
        <v>42979</v>
      </c>
      <c r="O477" s="111">
        <v>43251</v>
      </c>
      <c r="P477" s="68">
        <f t="shared" si="35"/>
        <v>38.9</v>
      </c>
      <c r="Q477" s="69"/>
      <c r="R477" s="70">
        <f t="shared" si="36"/>
        <v>0</v>
      </c>
      <c r="S477" s="68">
        <f t="shared" si="37"/>
        <v>0</v>
      </c>
      <c r="T477" s="68">
        <f t="shared" si="38"/>
        <v>0</v>
      </c>
      <c r="U477" s="68">
        <f t="shared" si="39"/>
        <v>0</v>
      </c>
      <c r="V477" s="71"/>
      <c r="W477" s="58"/>
      <c r="X477" s="59"/>
      <c r="Y477" s="59"/>
      <c r="Z477" s="59"/>
      <c r="AA477" s="59"/>
      <c r="AB477" s="59"/>
      <c r="AC477" s="59"/>
      <c r="AD477" s="59"/>
      <c r="AE477" s="59"/>
      <c r="AF477" s="59"/>
      <c r="AG477" s="59"/>
    </row>
    <row r="478" spans="1:33" s="60" customFormat="1" ht="114" customHeight="1" x14ac:dyDescent="0.3">
      <c r="A478" s="81"/>
      <c r="B478" s="62" t="s">
        <v>1451</v>
      </c>
      <c r="C478" s="62" t="s">
        <v>224</v>
      </c>
      <c r="D478" s="64" t="s">
        <v>1400</v>
      </c>
      <c r="E478" s="64" t="s">
        <v>37</v>
      </c>
      <c r="F478" s="65">
        <v>77</v>
      </c>
      <c r="G478" s="65" t="s">
        <v>1201</v>
      </c>
      <c r="H478" s="66" t="s">
        <v>1452</v>
      </c>
      <c r="I478" s="66" t="s">
        <v>1229</v>
      </c>
      <c r="J478" s="66" t="s">
        <v>1432</v>
      </c>
      <c r="K478" s="66" t="s">
        <v>1434</v>
      </c>
      <c r="L478" s="64" t="s">
        <v>175</v>
      </c>
      <c r="M478" s="64">
        <v>1</v>
      </c>
      <c r="N478" s="67">
        <v>42979</v>
      </c>
      <c r="O478" s="67">
        <v>43039</v>
      </c>
      <c r="P478" s="68">
        <f t="shared" si="35"/>
        <v>8.6</v>
      </c>
      <c r="Q478" s="69"/>
      <c r="R478" s="70">
        <f t="shared" si="36"/>
        <v>0</v>
      </c>
      <c r="S478" s="68">
        <f t="shared" si="37"/>
        <v>0</v>
      </c>
      <c r="T478" s="68">
        <f t="shared" si="38"/>
        <v>0</v>
      </c>
      <c r="U478" s="68">
        <f t="shared" si="39"/>
        <v>0</v>
      </c>
      <c r="V478" s="71"/>
      <c r="W478" s="58"/>
      <c r="X478" s="59"/>
      <c r="Y478" s="59"/>
      <c r="Z478" s="59"/>
      <c r="AA478" s="59"/>
      <c r="AB478" s="59"/>
      <c r="AC478" s="59"/>
      <c r="AD478" s="59"/>
      <c r="AE478" s="59"/>
      <c r="AF478" s="59"/>
      <c r="AG478" s="59"/>
    </row>
    <row r="479" spans="1:33" s="60" customFormat="1" ht="114" customHeight="1" x14ac:dyDescent="0.3">
      <c r="A479" s="81"/>
      <c r="B479" s="62" t="s">
        <v>1451</v>
      </c>
      <c r="C479" s="62" t="s">
        <v>224</v>
      </c>
      <c r="D479" s="64" t="s">
        <v>1400</v>
      </c>
      <c r="E479" s="64" t="s">
        <v>37</v>
      </c>
      <c r="F479" s="65">
        <v>77</v>
      </c>
      <c r="G479" s="65" t="s">
        <v>1201</v>
      </c>
      <c r="H479" s="66" t="s">
        <v>1452</v>
      </c>
      <c r="I479" s="66" t="s">
        <v>1229</v>
      </c>
      <c r="J479" s="66" t="s">
        <v>1432</v>
      </c>
      <c r="K479" s="66" t="s">
        <v>1435</v>
      </c>
      <c r="L479" s="64" t="s">
        <v>1436</v>
      </c>
      <c r="M479" s="64">
        <v>3</v>
      </c>
      <c r="N479" s="67">
        <v>42979</v>
      </c>
      <c r="O479" s="67">
        <v>43343</v>
      </c>
      <c r="P479" s="68">
        <f t="shared" si="35"/>
        <v>52</v>
      </c>
      <c r="Q479" s="69"/>
      <c r="R479" s="70">
        <f t="shared" si="36"/>
        <v>0</v>
      </c>
      <c r="S479" s="68">
        <f t="shared" si="37"/>
        <v>0</v>
      </c>
      <c r="T479" s="68">
        <f t="shared" si="38"/>
        <v>0</v>
      </c>
      <c r="U479" s="68">
        <f t="shared" si="39"/>
        <v>0</v>
      </c>
      <c r="V479" s="71"/>
      <c r="W479" s="58"/>
      <c r="X479" s="59"/>
      <c r="Y479" s="59"/>
      <c r="Z479" s="59"/>
      <c r="AA479" s="59"/>
      <c r="AB479" s="59"/>
      <c r="AC479" s="59"/>
      <c r="AD479" s="59"/>
      <c r="AE479" s="59"/>
      <c r="AF479" s="59"/>
      <c r="AG479" s="59"/>
    </row>
    <row r="480" spans="1:33" s="60" customFormat="1" ht="102.6" customHeight="1" x14ac:dyDescent="0.3">
      <c r="A480" s="81"/>
      <c r="B480" s="62" t="s">
        <v>1453</v>
      </c>
      <c r="C480" s="62" t="s">
        <v>224</v>
      </c>
      <c r="D480" s="64" t="s">
        <v>1400</v>
      </c>
      <c r="E480" s="64" t="s">
        <v>37</v>
      </c>
      <c r="F480" s="65">
        <v>78</v>
      </c>
      <c r="G480" s="65" t="s">
        <v>1201</v>
      </c>
      <c r="H480" s="66" t="s">
        <v>1454</v>
      </c>
      <c r="I480" s="66" t="s">
        <v>1455</v>
      </c>
      <c r="J480" s="66" t="s">
        <v>1432</v>
      </c>
      <c r="K480" s="66" t="s">
        <v>1433</v>
      </c>
      <c r="L480" s="64" t="s">
        <v>1420</v>
      </c>
      <c r="M480" s="112">
        <v>1</v>
      </c>
      <c r="N480" s="67">
        <v>42979</v>
      </c>
      <c r="O480" s="111">
        <v>43251</v>
      </c>
      <c r="P480" s="68">
        <f t="shared" si="35"/>
        <v>38.9</v>
      </c>
      <c r="Q480" s="69"/>
      <c r="R480" s="70">
        <f t="shared" si="36"/>
        <v>0</v>
      </c>
      <c r="S480" s="68">
        <f t="shared" si="37"/>
        <v>0</v>
      </c>
      <c r="T480" s="68">
        <f t="shared" si="38"/>
        <v>0</v>
      </c>
      <c r="U480" s="68">
        <f t="shared" si="39"/>
        <v>0</v>
      </c>
      <c r="V480" s="71"/>
      <c r="W480" s="58"/>
      <c r="X480" s="59"/>
      <c r="Y480" s="59"/>
      <c r="Z480" s="59"/>
      <c r="AA480" s="59"/>
      <c r="AB480" s="59"/>
      <c r="AC480" s="59"/>
      <c r="AD480" s="59"/>
      <c r="AE480" s="59"/>
      <c r="AF480" s="59"/>
      <c r="AG480" s="59"/>
    </row>
    <row r="481" spans="1:33" s="60" customFormat="1" ht="102.6" customHeight="1" x14ac:dyDescent="0.3">
      <c r="A481" s="81"/>
      <c r="B481" s="62" t="s">
        <v>1453</v>
      </c>
      <c r="C481" s="62" t="s">
        <v>224</v>
      </c>
      <c r="D481" s="64" t="s">
        <v>1400</v>
      </c>
      <c r="E481" s="64" t="s">
        <v>37</v>
      </c>
      <c r="F481" s="65">
        <v>78</v>
      </c>
      <c r="G481" s="65" t="s">
        <v>1201</v>
      </c>
      <c r="H481" s="66" t="s">
        <v>1454</v>
      </c>
      <c r="I481" s="66" t="s">
        <v>1455</v>
      </c>
      <c r="J481" s="66" t="s">
        <v>1432</v>
      </c>
      <c r="K481" s="66" t="s">
        <v>1434</v>
      </c>
      <c r="L481" s="64" t="s">
        <v>175</v>
      </c>
      <c r="M481" s="64">
        <v>1</v>
      </c>
      <c r="N481" s="67">
        <v>42979</v>
      </c>
      <c r="O481" s="67">
        <v>43039</v>
      </c>
      <c r="P481" s="68">
        <f t="shared" si="35"/>
        <v>8.6</v>
      </c>
      <c r="Q481" s="69"/>
      <c r="R481" s="70">
        <f t="shared" si="36"/>
        <v>0</v>
      </c>
      <c r="S481" s="68">
        <f t="shared" si="37"/>
        <v>0</v>
      </c>
      <c r="T481" s="68">
        <f t="shared" si="38"/>
        <v>0</v>
      </c>
      <c r="U481" s="68">
        <f t="shared" si="39"/>
        <v>0</v>
      </c>
      <c r="V481" s="71"/>
      <c r="W481" s="58"/>
      <c r="X481" s="59"/>
      <c r="Y481" s="59"/>
      <c r="Z481" s="59"/>
      <c r="AA481" s="59"/>
      <c r="AB481" s="59"/>
      <c r="AC481" s="59"/>
      <c r="AD481" s="59"/>
      <c r="AE481" s="59"/>
      <c r="AF481" s="59"/>
      <c r="AG481" s="59"/>
    </row>
    <row r="482" spans="1:33" s="60" customFormat="1" ht="102.6" customHeight="1" x14ac:dyDescent="0.3">
      <c r="A482" s="81"/>
      <c r="B482" s="62" t="s">
        <v>1453</v>
      </c>
      <c r="C482" s="62" t="s">
        <v>224</v>
      </c>
      <c r="D482" s="64" t="s">
        <v>1400</v>
      </c>
      <c r="E482" s="64" t="s">
        <v>37</v>
      </c>
      <c r="F482" s="65">
        <v>78</v>
      </c>
      <c r="G482" s="65" t="s">
        <v>1201</v>
      </c>
      <c r="H482" s="66" t="s">
        <v>1454</v>
      </c>
      <c r="I482" s="66" t="s">
        <v>1455</v>
      </c>
      <c r="J482" s="66" t="s">
        <v>1432</v>
      </c>
      <c r="K482" s="66" t="s">
        <v>1435</v>
      </c>
      <c r="L482" s="64" t="s">
        <v>1436</v>
      </c>
      <c r="M482" s="64">
        <v>3</v>
      </c>
      <c r="N482" s="67">
        <v>42979</v>
      </c>
      <c r="O482" s="67">
        <v>43343</v>
      </c>
      <c r="P482" s="68">
        <f t="shared" si="35"/>
        <v>52</v>
      </c>
      <c r="Q482" s="69"/>
      <c r="R482" s="70">
        <f t="shared" si="36"/>
        <v>0</v>
      </c>
      <c r="S482" s="68">
        <f t="shared" si="37"/>
        <v>0</v>
      </c>
      <c r="T482" s="68">
        <f t="shared" si="38"/>
        <v>0</v>
      </c>
      <c r="U482" s="68">
        <f t="shared" si="39"/>
        <v>0</v>
      </c>
      <c r="V482" s="71"/>
      <c r="W482" s="58"/>
      <c r="X482" s="59"/>
      <c r="Y482" s="59"/>
      <c r="Z482" s="59"/>
      <c r="AA482" s="59"/>
      <c r="AB482" s="59"/>
      <c r="AC482" s="59"/>
      <c r="AD482" s="59"/>
      <c r="AE482" s="59"/>
      <c r="AF482" s="59"/>
      <c r="AG482" s="59"/>
    </row>
    <row r="483" spans="1:33" s="60" customFormat="1" ht="102.6" customHeight="1" x14ac:dyDescent="0.3">
      <c r="A483" s="81"/>
      <c r="B483" s="62" t="s">
        <v>1456</v>
      </c>
      <c r="C483" s="62" t="s">
        <v>224</v>
      </c>
      <c r="D483" s="64" t="s">
        <v>1400</v>
      </c>
      <c r="E483" s="64" t="s">
        <v>37</v>
      </c>
      <c r="F483" s="65">
        <v>79</v>
      </c>
      <c r="G483" s="65" t="s">
        <v>1201</v>
      </c>
      <c r="H483" s="66" t="s">
        <v>1457</v>
      </c>
      <c r="I483" s="66" t="s">
        <v>1458</v>
      </c>
      <c r="J483" s="66" t="s">
        <v>1432</v>
      </c>
      <c r="K483" s="66" t="s">
        <v>1433</v>
      </c>
      <c r="L483" s="64" t="s">
        <v>1420</v>
      </c>
      <c r="M483" s="112">
        <v>1</v>
      </c>
      <c r="N483" s="67">
        <v>42979</v>
      </c>
      <c r="O483" s="111">
        <v>43251</v>
      </c>
      <c r="P483" s="68">
        <f t="shared" si="35"/>
        <v>38.9</v>
      </c>
      <c r="Q483" s="69"/>
      <c r="R483" s="70">
        <f t="shared" si="36"/>
        <v>0</v>
      </c>
      <c r="S483" s="68">
        <f t="shared" si="37"/>
        <v>0</v>
      </c>
      <c r="T483" s="68">
        <f t="shared" si="38"/>
        <v>0</v>
      </c>
      <c r="U483" s="68">
        <f t="shared" si="39"/>
        <v>0</v>
      </c>
      <c r="V483" s="71"/>
      <c r="W483" s="58"/>
      <c r="X483" s="59"/>
      <c r="Y483" s="59"/>
      <c r="Z483" s="59"/>
      <c r="AA483" s="59"/>
      <c r="AB483" s="59"/>
      <c r="AC483" s="59"/>
      <c r="AD483" s="59"/>
      <c r="AE483" s="59"/>
      <c r="AF483" s="59"/>
      <c r="AG483" s="59"/>
    </row>
    <row r="484" spans="1:33" s="60" customFormat="1" ht="102.6" customHeight="1" x14ac:dyDescent="0.3">
      <c r="A484" s="81"/>
      <c r="B484" s="62" t="s">
        <v>1456</v>
      </c>
      <c r="C484" s="62" t="s">
        <v>224</v>
      </c>
      <c r="D484" s="64" t="s">
        <v>1400</v>
      </c>
      <c r="E484" s="64" t="s">
        <v>37</v>
      </c>
      <c r="F484" s="65">
        <v>79</v>
      </c>
      <c r="G484" s="65" t="s">
        <v>1201</v>
      </c>
      <c r="H484" s="66" t="s">
        <v>1457</v>
      </c>
      <c r="I484" s="66" t="s">
        <v>1458</v>
      </c>
      <c r="J484" s="66" t="s">
        <v>1432</v>
      </c>
      <c r="K484" s="66" t="s">
        <v>1434</v>
      </c>
      <c r="L484" s="64" t="s">
        <v>175</v>
      </c>
      <c r="M484" s="64">
        <v>1</v>
      </c>
      <c r="N484" s="67">
        <v>42979</v>
      </c>
      <c r="O484" s="67">
        <v>43039</v>
      </c>
      <c r="P484" s="68">
        <f t="shared" si="35"/>
        <v>8.6</v>
      </c>
      <c r="Q484" s="69"/>
      <c r="R484" s="70">
        <f t="shared" si="36"/>
        <v>0</v>
      </c>
      <c r="S484" s="68">
        <f t="shared" si="37"/>
        <v>0</v>
      </c>
      <c r="T484" s="68">
        <f t="shared" si="38"/>
        <v>0</v>
      </c>
      <c r="U484" s="68">
        <f t="shared" si="39"/>
        <v>0</v>
      </c>
      <c r="V484" s="71"/>
      <c r="W484" s="58"/>
      <c r="X484" s="59"/>
      <c r="Y484" s="59"/>
      <c r="Z484" s="59"/>
      <c r="AA484" s="59"/>
      <c r="AB484" s="59"/>
      <c r="AC484" s="59"/>
      <c r="AD484" s="59"/>
      <c r="AE484" s="59"/>
      <c r="AF484" s="59"/>
      <c r="AG484" s="59"/>
    </row>
    <row r="485" spans="1:33" s="60" customFormat="1" ht="102.6" customHeight="1" x14ac:dyDescent="0.3">
      <c r="A485" s="81"/>
      <c r="B485" s="62" t="s">
        <v>1456</v>
      </c>
      <c r="C485" s="62" t="s">
        <v>224</v>
      </c>
      <c r="D485" s="64" t="s">
        <v>1400</v>
      </c>
      <c r="E485" s="64" t="s">
        <v>37</v>
      </c>
      <c r="F485" s="65">
        <v>79</v>
      </c>
      <c r="G485" s="65" t="s">
        <v>1201</v>
      </c>
      <c r="H485" s="66" t="s">
        <v>1457</v>
      </c>
      <c r="I485" s="66" t="s">
        <v>1458</v>
      </c>
      <c r="J485" s="66" t="s">
        <v>1432</v>
      </c>
      <c r="K485" s="66" t="s">
        <v>1435</v>
      </c>
      <c r="L485" s="64" t="s">
        <v>1436</v>
      </c>
      <c r="M485" s="64">
        <v>3</v>
      </c>
      <c r="N485" s="67">
        <v>42979</v>
      </c>
      <c r="O485" s="67">
        <v>43343</v>
      </c>
      <c r="P485" s="68">
        <f t="shared" si="35"/>
        <v>52</v>
      </c>
      <c r="Q485" s="69"/>
      <c r="R485" s="70">
        <f t="shared" si="36"/>
        <v>0</v>
      </c>
      <c r="S485" s="68">
        <f t="shared" si="37"/>
        <v>0</v>
      </c>
      <c r="T485" s="68">
        <f t="shared" si="38"/>
        <v>0</v>
      </c>
      <c r="U485" s="68">
        <f t="shared" si="39"/>
        <v>0</v>
      </c>
      <c r="V485" s="71"/>
      <c r="W485" s="58"/>
      <c r="X485" s="59"/>
      <c r="Y485" s="59"/>
      <c r="Z485" s="59"/>
      <c r="AA485" s="59"/>
      <c r="AB485" s="59"/>
      <c r="AC485" s="59"/>
      <c r="AD485" s="59"/>
      <c r="AE485" s="59"/>
      <c r="AF485" s="59"/>
      <c r="AG485" s="59"/>
    </row>
    <row r="486" spans="1:33" s="60" customFormat="1" ht="102.6" customHeight="1" x14ac:dyDescent="0.3">
      <c r="A486" s="180"/>
      <c r="B486" s="62" t="s">
        <v>1459</v>
      </c>
      <c r="C486" s="62" t="s">
        <v>224</v>
      </c>
      <c r="D486" s="64" t="s">
        <v>1400</v>
      </c>
      <c r="E486" s="64" t="s">
        <v>37</v>
      </c>
      <c r="F486" s="65">
        <v>80</v>
      </c>
      <c r="G486" s="65" t="s">
        <v>1201</v>
      </c>
      <c r="H486" s="66" t="s">
        <v>1460</v>
      </c>
      <c r="I486" s="66" t="s">
        <v>1238</v>
      </c>
      <c r="J486" s="66" t="s">
        <v>1432</v>
      </c>
      <c r="K486" s="66" t="s">
        <v>1433</v>
      </c>
      <c r="L486" s="64" t="s">
        <v>1420</v>
      </c>
      <c r="M486" s="112">
        <v>1</v>
      </c>
      <c r="N486" s="67">
        <v>42979</v>
      </c>
      <c r="O486" s="111">
        <v>43251</v>
      </c>
      <c r="P486" s="68">
        <f t="shared" si="35"/>
        <v>38.9</v>
      </c>
      <c r="Q486" s="69"/>
      <c r="R486" s="70">
        <f t="shared" si="36"/>
        <v>0</v>
      </c>
      <c r="S486" s="68">
        <f t="shared" si="37"/>
        <v>0</v>
      </c>
      <c r="T486" s="68">
        <f t="shared" si="38"/>
        <v>0</v>
      </c>
      <c r="U486" s="68">
        <f t="shared" si="39"/>
        <v>0</v>
      </c>
      <c r="V486" s="71"/>
      <c r="W486" s="58"/>
      <c r="X486" s="59"/>
      <c r="Y486" s="59"/>
      <c r="Z486" s="59"/>
      <c r="AA486" s="59"/>
      <c r="AB486" s="59"/>
      <c r="AC486" s="59"/>
      <c r="AD486" s="59"/>
      <c r="AE486" s="59"/>
      <c r="AF486" s="59"/>
      <c r="AG486" s="59"/>
    </row>
    <row r="487" spans="1:33" s="60" customFormat="1" ht="102.6" customHeight="1" x14ac:dyDescent="0.3">
      <c r="A487" s="180"/>
      <c r="B487" s="62" t="s">
        <v>1459</v>
      </c>
      <c r="C487" s="62" t="s">
        <v>224</v>
      </c>
      <c r="D487" s="64" t="s">
        <v>1400</v>
      </c>
      <c r="E487" s="64" t="s">
        <v>37</v>
      </c>
      <c r="F487" s="65">
        <v>80</v>
      </c>
      <c r="G487" s="65" t="s">
        <v>1201</v>
      </c>
      <c r="H487" s="66" t="s">
        <v>1460</v>
      </c>
      <c r="I487" s="66" t="s">
        <v>1238</v>
      </c>
      <c r="J487" s="66" t="s">
        <v>1432</v>
      </c>
      <c r="K487" s="66" t="s">
        <v>1434</v>
      </c>
      <c r="L487" s="64" t="s">
        <v>175</v>
      </c>
      <c r="M487" s="64">
        <v>1</v>
      </c>
      <c r="N487" s="67">
        <v>42979</v>
      </c>
      <c r="O487" s="67">
        <v>43039</v>
      </c>
      <c r="P487" s="68">
        <f t="shared" si="35"/>
        <v>8.6</v>
      </c>
      <c r="Q487" s="69"/>
      <c r="R487" s="70">
        <f t="shared" si="36"/>
        <v>0</v>
      </c>
      <c r="S487" s="68">
        <f t="shared" si="37"/>
        <v>0</v>
      </c>
      <c r="T487" s="68">
        <f t="shared" si="38"/>
        <v>0</v>
      </c>
      <c r="U487" s="68">
        <f t="shared" si="39"/>
        <v>0</v>
      </c>
      <c r="V487" s="71"/>
      <c r="W487" s="58"/>
      <c r="X487" s="59"/>
      <c r="Y487" s="59"/>
      <c r="Z487" s="59"/>
      <c r="AA487" s="59"/>
      <c r="AB487" s="59"/>
      <c r="AC487" s="59"/>
      <c r="AD487" s="59"/>
      <c r="AE487" s="59"/>
      <c r="AF487" s="59"/>
      <c r="AG487" s="59"/>
    </row>
    <row r="488" spans="1:33" s="60" customFormat="1" ht="102.6" customHeight="1" x14ac:dyDescent="0.3">
      <c r="A488" s="180"/>
      <c r="B488" s="62" t="s">
        <v>1459</v>
      </c>
      <c r="C488" s="62" t="s">
        <v>224</v>
      </c>
      <c r="D488" s="64" t="s">
        <v>1400</v>
      </c>
      <c r="E488" s="64" t="s">
        <v>37</v>
      </c>
      <c r="F488" s="65">
        <v>80</v>
      </c>
      <c r="G488" s="65" t="s">
        <v>1201</v>
      </c>
      <c r="H488" s="66" t="s">
        <v>1460</v>
      </c>
      <c r="I488" s="66" t="s">
        <v>1238</v>
      </c>
      <c r="J488" s="66" t="s">
        <v>1432</v>
      </c>
      <c r="K488" s="66" t="s">
        <v>1435</v>
      </c>
      <c r="L488" s="64" t="s">
        <v>1436</v>
      </c>
      <c r="M488" s="64">
        <v>3</v>
      </c>
      <c r="N488" s="67">
        <v>42979</v>
      </c>
      <c r="O488" s="67">
        <v>43343</v>
      </c>
      <c r="P488" s="68">
        <f t="shared" si="35"/>
        <v>52</v>
      </c>
      <c r="Q488" s="69"/>
      <c r="R488" s="70">
        <f t="shared" si="36"/>
        <v>0</v>
      </c>
      <c r="S488" s="68">
        <f t="shared" si="37"/>
        <v>0</v>
      </c>
      <c r="T488" s="68">
        <f t="shared" si="38"/>
        <v>0</v>
      </c>
      <c r="U488" s="68">
        <f t="shared" si="39"/>
        <v>0</v>
      </c>
      <c r="V488" s="71"/>
      <c r="W488" s="58"/>
      <c r="X488" s="59"/>
      <c r="Y488" s="59"/>
      <c r="Z488" s="59"/>
      <c r="AA488" s="59"/>
      <c r="AB488" s="59"/>
      <c r="AC488" s="59"/>
      <c r="AD488" s="59"/>
      <c r="AE488" s="59"/>
      <c r="AF488" s="59"/>
      <c r="AG488" s="59"/>
    </row>
    <row r="489" spans="1:33" s="60" customFormat="1" ht="102.6" customHeight="1" x14ac:dyDescent="0.3">
      <c r="A489" s="180"/>
      <c r="B489" s="62" t="s">
        <v>1459</v>
      </c>
      <c r="C489" s="62" t="s">
        <v>224</v>
      </c>
      <c r="D489" s="64" t="s">
        <v>1400</v>
      </c>
      <c r="E489" s="64" t="s">
        <v>37</v>
      </c>
      <c r="F489" s="65">
        <v>81</v>
      </c>
      <c r="G489" s="65" t="s">
        <v>1201</v>
      </c>
      <c r="H489" s="66" t="s">
        <v>1461</v>
      </c>
      <c r="I489" s="66" t="s">
        <v>1241</v>
      </c>
      <c r="J489" s="66" t="s">
        <v>1432</v>
      </c>
      <c r="K489" s="66" t="s">
        <v>1433</v>
      </c>
      <c r="L489" s="64" t="s">
        <v>1420</v>
      </c>
      <c r="M489" s="112">
        <v>1</v>
      </c>
      <c r="N489" s="67">
        <v>42979</v>
      </c>
      <c r="O489" s="111">
        <v>43251</v>
      </c>
      <c r="P489" s="68">
        <f t="shared" si="35"/>
        <v>38.9</v>
      </c>
      <c r="Q489" s="69"/>
      <c r="R489" s="70">
        <f t="shared" si="36"/>
        <v>0</v>
      </c>
      <c r="S489" s="68">
        <f t="shared" si="37"/>
        <v>0</v>
      </c>
      <c r="T489" s="68">
        <f t="shared" si="38"/>
        <v>0</v>
      </c>
      <c r="U489" s="68">
        <f t="shared" si="39"/>
        <v>0</v>
      </c>
      <c r="V489" s="71"/>
      <c r="W489" s="58"/>
      <c r="X489" s="59"/>
      <c r="Y489" s="59"/>
      <c r="Z489" s="59"/>
      <c r="AA489" s="59"/>
      <c r="AB489" s="59"/>
      <c r="AC489" s="59"/>
      <c r="AD489" s="59"/>
      <c r="AE489" s="59"/>
      <c r="AF489" s="59"/>
      <c r="AG489" s="59"/>
    </row>
    <row r="490" spans="1:33" s="60" customFormat="1" ht="102.6" customHeight="1" x14ac:dyDescent="0.3">
      <c r="A490" s="180"/>
      <c r="B490" s="62" t="s">
        <v>1459</v>
      </c>
      <c r="C490" s="62" t="s">
        <v>224</v>
      </c>
      <c r="D490" s="64" t="s">
        <v>1400</v>
      </c>
      <c r="E490" s="64" t="s">
        <v>37</v>
      </c>
      <c r="F490" s="65">
        <v>81</v>
      </c>
      <c r="G490" s="65" t="s">
        <v>1201</v>
      </c>
      <c r="H490" s="66" t="s">
        <v>1461</v>
      </c>
      <c r="I490" s="66" t="s">
        <v>1241</v>
      </c>
      <c r="J490" s="66" t="s">
        <v>1432</v>
      </c>
      <c r="K490" s="66" t="s">
        <v>1434</v>
      </c>
      <c r="L490" s="64" t="s">
        <v>175</v>
      </c>
      <c r="M490" s="64">
        <v>1</v>
      </c>
      <c r="N490" s="67">
        <v>42979</v>
      </c>
      <c r="O490" s="67">
        <v>43039</v>
      </c>
      <c r="P490" s="68">
        <f t="shared" si="35"/>
        <v>8.6</v>
      </c>
      <c r="Q490" s="69"/>
      <c r="R490" s="70">
        <f t="shared" si="36"/>
        <v>0</v>
      </c>
      <c r="S490" s="68">
        <f t="shared" si="37"/>
        <v>0</v>
      </c>
      <c r="T490" s="68">
        <f t="shared" si="38"/>
        <v>0</v>
      </c>
      <c r="U490" s="68">
        <f t="shared" si="39"/>
        <v>0</v>
      </c>
      <c r="V490" s="71"/>
      <c r="W490" s="58"/>
      <c r="X490" s="59"/>
      <c r="Y490" s="59"/>
      <c r="Z490" s="59"/>
      <c r="AA490" s="59"/>
      <c r="AB490" s="59"/>
      <c r="AC490" s="59"/>
      <c r="AD490" s="59"/>
      <c r="AE490" s="59"/>
      <c r="AF490" s="59"/>
      <c r="AG490" s="59"/>
    </row>
    <row r="491" spans="1:33" s="60" customFormat="1" ht="102.6" customHeight="1" x14ac:dyDescent="0.3">
      <c r="A491" s="180"/>
      <c r="B491" s="62" t="s">
        <v>1459</v>
      </c>
      <c r="C491" s="62" t="s">
        <v>224</v>
      </c>
      <c r="D491" s="64" t="s">
        <v>1400</v>
      </c>
      <c r="E491" s="64" t="s">
        <v>37</v>
      </c>
      <c r="F491" s="65">
        <v>81</v>
      </c>
      <c r="G491" s="65" t="s">
        <v>1201</v>
      </c>
      <c r="H491" s="66" t="s">
        <v>1461</v>
      </c>
      <c r="I491" s="66" t="s">
        <v>1241</v>
      </c>
      <c r="J491" s="66" t="s">
        <v>1432</v>
      </c>
      <c r="K491" s="66" t="s">
        <v>1435</v>
      </c>
      <c r="L491" s="64" t="s">
        <v>1436</v>
      </c>
      <c r="M491" s="64">
        <v>3</v>
      </c>
      <c r="N491" s="67">
        <v>42979</v>
      </c>
      <c r="O491" s="67">
        <v>43343</v>
      </c>
      <c r="P491" s="68">
        <f t="shared" si="35"/>
        <v>52</v>
      </c>
      <c r="Q491" s="69"/>
      <c r="R491" s="70">
        <f t="shared" si="36"/>
        <v>0</v>
      </c>
      <c r="S491" s="68">
        <f t="shared" si="37"/>
        <v>0</v>
      </c>
      <c r="T491" s="68">
        <f t="shared" si="38"/>
        <v>0</v>
      </c>
      <c r="U491" s="68">
        <f t="shared" si="39"/>
        <v>0</v>
      </c>
      <c r="V491" s="71"/>
      <c r="W491" s="58"/>
      <c r="X491" s="59"/>
      <c r="Y491" s="59"/>
      <c r="Z491" s="59"/>
      <c r="AA491" s="59"/>
      <c r="AB491" s="59"/>
      <c r="AC491" s="59"/>
      <c r="AD491" s="59"/>
      <c r="AE491" s="59"/>
      <c r="AF491" s="59"/>
      <c r="AG491" s="59"/>
    </row>
    <row r="492" spans="1:33" s="60" customFormat="1" ht="148.19999999999999" customHeight="1" x14ac:dyDescent="0.3">
      <c r="A492" s="180"/>
      <c r="B492" s="62" t="s">
        <v>1459</v>
      </c>
      <c r="C492" s="62" t="s">
        <v>224</v>
      </c>
      <c r="D492" s="64" t="s">
        <v>1400</v>
      </c>
      <c r="E492" s="64" t="s">
        <v>37</v>
      </c>
      <c r="F492" s="65">
        <v>82</v>
      </c>
      <c r="G492" s="65" t="s">
        <v>1201</v>
      </c>
      <c r="H492" s="66" t="s">
        <v>1462</v>
      </c>
      <c r="I492" s="66" t="s">
        <v>1463</v>
      </c>
      <c r="J492" s="66" t="s">
        <v>1432</v>
      </c>
      <c r="K492" s="66" t="s">
        <v>1433</v>
      </c>
      <c r="L492" s="64" t="s">
        <v>1420</v>
      </c>
      <c r="M492" s="112">
        <v>1</v>
      </c>
      <c r="N492" s="67">
        <v>42979</v>
      </c>
      <c r="O492" s="111">
        <v>43251</v>
      </c>
      <c r="P492" s="68">
        <f t="shared" si="35"/>
        <v>38.9</v>
      </c>
      <c r="Q492" s="69"/>
      <c r="R492" s="70">
        <f t="shared" si="36"/>
        <v>0</v>
      </c>
      <c r="S492" s="68">
        <f t="shared" si="37"/>
        <v>0</v>
      </c>
      <c r="T492" s="68">
        <f t="shared" si="38"/>
        <v>0</v>
      </c>
      <c r="U492" s="68">
        <f t="shared" si="39"/>
        <v>0</v>
      </c>
      <c r="V492" s="71"/>
      <c r="W492" s="58"/>
      <c r="X492" s="59"/>
      <c r="Y492" s="59"/>
      <c r="Z492" s="59"/>
      <c r="AA492" s="59"/>
      <c r="AB492" s="59"/>
      <c r="AC492" s="59"/>
      <c r="AD492" s="59"/>
      <c r="AE492" s="59"/>
      <c r="AF492" s="59"/>
      <c r="AG492" s="59"/>
    </row>
    <row r="493" spans="1:33" s="60" customFormat="1" ht="148.19999999999999" customHeight="1" x14ac:dyDescent="0.3">
      <c r="A493" s="180"/>
      <c r="B493" s="62" t="s">
        <v>1459</v>
      </c>
      <c r="C493" s="62" t="s">
        <v>224</v>
      </c>
      <c r="D493" s="64" t="s">
        <v>1400</v>
      </c>
      <c r="E493" s="64" t="s">
        <v>37</v>
      </c>
      <c r="F493" s="65">
        <v>82</v>
      </c>
      <c r="G493" s="65" t="s">
        <v>1201</v>
      </c>
      <c r="H493" s="66" t="s">
        <v>1462</v>
      </c>
      <c r="I493" s="66" t="s">
        <v>1463</v>
      </c>
      <c r="J493" s="66" t="s">
        <v>1432</v>
      </c>
      <c r="K493" s="66" t="s">
        <v>1434</v>
      </c>
      <c r="L493" s="64" t="s">
        <v>175</v>
      </c>
      <c r="M493" s="64">
        <v>1</v>
      </c>
      <c r="N493" s="67">
        <v>42979</v>
      </c>
      <c r="O493" s="67">
        <v>43039</v>
      </c>
      <c r="P493" s="68">
        <f t="shared" si="35"/>
        <v>8.6</v>
      </c>
      <c r="Q493" s="69"/>
      <c r="R493" s="70">
        <f t="shared" si="36"/>
        <v>0</v>
      </c>
      <c r="S493" s="68">
        <f t="shared" si="37"/>
        <v>0</v>
      </c>
      <c r="T493" s="68">
        <f t="shared" si="38"/>
        <v>0</v>
      </c>
      <c r="U493" s="68">
        <f t="shared" si="39"/>
        <v>0</v>
      </c>
      <c r="V493" s="71"/>
      <c r="W493" s="58"/>
      <c r="X493" s="59"/>
      <c r="Y493" s="59"/>
      <c r="Z493" s="59"/>
      <c r="AA493" s="59"/>
      <c r="AB493" s="59"/>
      <c r="AC493" s="59"/>
      <c r="AD493" s="59"/>
      <c r="AE493" s="59"/>
      <c r="AF493" s="59"/>
      <c r="AG493" s="59"/>
    </row>
    <row r="494" spans="1:33" s="60" customFormat="1" ht="148.19999999999999" customHeight="1" x14ac:dyDescent="0.3">
      <c r="A494" s="180"/>
      <c r="B494" s="62" t="s">
        <v>1459</v>
      </c>
      <c r="C494" s="62" t="s">
        <v>224</v>
      </c>
      <c r="D494" s="64" t="s">
        <v>1400</v>
      </c>
      <c r="E494" s="64" t="s">
        <v>37</v>
      </c>
      <c r="F494" s="65">
        <v>82</v>
      </c>
      <c r="G494" s="65" t="s">
        <v>1201</v>
      </c>
      <c r="H494" s="66" t="s">
        <v>1462</v>
      </c>
      <c r="I494" s="66" t="s">
        <v>1463</v>
      </c>
      <c r="J494" s="66" t="s">
        <v>1432</v>
      </c>
      <c r="K494" s="66" t="s">
        <v>1435</v>
      </c>
      <c r="L494" s="64" t="s">
        <v>1436</v>
      </c>
      <c r="M494" s="64">
        <v>3</v>
      </c>
      <c r="N494" s="67">
        <v>42979</v>
      </c>
      <c r="O494" s="67">
        <v>43343</v>
      </c>
      <c r="P494" s="68">
        <f t="shared" si="35"/>
        <v>52</v>
      </c>
      <c r="Q494" s="69"/>
      <c r="R494" s="70">
        <f t="shared" si="36"/>
        <v>0</v>
      </c>
      <c r="S494" s="68">
        <f t="shared" si="37"/>
        <v>0</v>
      </c>
      <c r="T494" s="68">
        <f t="shared" si="38"/>
        <v>0</v>
      </c>
      <c r="U494" s="68">
        <f t="shared" si="39"/>
        <v>0</v>
      </c>
      <c r="V494" s="71"/>
      <c r="W494" s="58"/>
      <c r="X494" s="59"/>
      <c r="Y494" s="59"/>
      <c r="Z494" s="59"/>
      <c r="AA494" s="59"/>
      <c r="AB494" s="59"/>
      <c r="AC494" s="59"/>
      <c r="AD494" s="59"/>
      <c r="AE494" s="59"/>
      <c r="AF494" s="59"/>
      <c r="AG494" s="59"/>
    </row>
    <row r="495" spans="1:33" s="60" customFormat="1" ht="148.19999999999999" customHeight="1" x14ac:dyDescent="0.3">
      <c r="A495" s="180"/>
      <c r="B495" s="62" t="s">
        <v>1464</v>
      </c>
      <c r="C495" s="62" t="s">
        <v>224</v>
      </c>
      <c r="D495" s="64" t="s">
        <v>1400</v>
      </c>
      <c r="E495" s="64" t="s">
        <v>37</v>
      </c>
      <c r="F495" s="65">
        <v>83</v>
      </c>
      <c r="G495" s="65" t="s">
        <v>1201</v>
      </c>
      <c r="H495" s="66" t="s">
        <v>1465</v>
      </c>
      <c r="I495" s="66" t="s">
        <v>1466</v>
      </c>
      <c r="J495" s="66" t="s">
        <v>1432</v>
      </c>
      <c r="K495" s="66" t="s">
        <v>1433</v>
      </c>
      <c r="L495" s="64" t="s">
        <v>1420</v>
      </c>
      <c r="M495" s="112">
        <v>1</v>
      </c>
      <c r="N495" s="67">
        <v>42979</v>
      </c>
      <c r="O495" s="111">
        <v>43251</v>
      </c>
      <c r="P495" s="68">
        <f t="shared" si="35"/>
        <v>38.9</v>
      </c>
      <c r="Q495" s="69"/>
      <c r="R495" s="70">
        <f t="shared" si="36"/>
        <v>0</v>
      </c>
      <c r="S495" s="68">
        <f t="shared" si="37"/>
        <v>0</v>
      </c>
      <c r="T495" s="68">
        <f t="shared" si="38"/>
        <v>0</v>
      </c>
      <c r="U495" s="68">
        <f t="shared" si="39"/>
        <v>0</v>
      </c>
      <c r="V495" s="71"/>
      <c r="W495" s="58"/>
      <c r="X495" s="59"/>
      <c r="Y495" s="59"/>
      <c r="Z495" s="59"/>
      <c r="AA495" s="59"/>
      <c r="AB495" s="59"/>
      <c r="AC495" s="59"/>
      <c r="AD495" s="59"/>
      <c r="AE495" s="59"/>
      <c r="AF495" s="59"/>
      <c r="AG495" s="59"/>
    </row>
    <row r="496" spans="1:33" s="60" customFormat="1" ht="148.19999999999999" customHeight="1" x14ac:dyDescent="0.3">
      <c r="A496" s="180"/>
      <c r="B496" s="62" t="s">
        <v>1464</v>
      </c>
      <c r="C496" s="62" t="s">
        <v>224</v>
      </c>
      <c r="D496" s="64" t="s">
        <v>1400</v>
      </c>
      <c r="E496" s="64" t="s">
        <v>37</v>
      </c>
      <c r="F496" s="65">
        <v>83</v>
      </c>
      <c r="G496" s="65" t="s">
        <v>1201</v>
      </c>
      <c r="H496" s="66" t="s">
        <v>1465</v>
      </c>
      <c r="I496" s="66" t="s">
        <v>1466</v>
      </c>
      <c r="J496" s="66" t="s">
        <v>1432</v>
      </c>
      <c r="K496" s="66" t="s">
        <v>1434</v>
      </c>
      <c r="L496" s="64" t="s">
        <v>175</v>
      </c>
      <c r="M496" s="64">
        <v>1</v>
      </c>
      <c r="N496" s="67">
        <v>42979</v>
      </c>
      <c r="O496" s="67">
        <v>43039</v>
      </c>
      <c r="P496" s="68">
        <f t="shared" si="35"/>
        <v>8.6</v>
      </c>
      <c r="Q496" s="69"/>
      <c r="R496" s="70">
        <f t="shared" si="36"/>
        <v>0</v>
      </c>
      <c r="S496" s="68">
        <f t="shared" si="37"/>
        <v>0</v>
      </c>
      <c r="T496" s="68">
        <f t="shared" si="38"/>
        <v>0</v>
      </c>
      <c r="U496" s="68">
        <f t="shared" si="39"/>
        <v>0</v>
      </c>
      <c r="V496" s="71"/>
      <c r="W496" s="58"/>
      <c r="X496" s="59"/>
      <c r="Y496" s="59"/>
      <c r="Z496" s="59"/>
      <c r="AA496" s="59"/>
      <c r="AB496" s="59"/>
      <c r="AC496" s="59"/>
      <c r="AD496" s="59"/>
      <c r="AE496" s="59"/>
      <c r="AF496" s="59"/>
      <c r="AG496" s="59"/>
    </row>
    <row r="497" spans="1:35" s="60" customFormat="1" ht="148.19999999999999" customHeight="1" x14ac:dyDescent="0.3">
      <c r="A497" s="180"/>
      <c r="B497" s="62" t="s">
        <v>1464</v>
      </c>
      <c r="C497" s="62" t="s">
        <v>224</v>
      </c>
      <c r="D497" s="64" t="s">
        <v>1400</v>
      </c>
      <c r="E497" s="64" t="s">
        <v>37</v>
      </c>
      <c r="F497" s="65">
        <v>83</v>
      </c>
      <c r="G497" s="65" t="s">
        <v>1201</v>
      </c>
      <c r="H497" s="66" t="s">
        <v>1465</v>
      </c>
      <c r="I497" s="66" t="s">
        <v>1466</v>
      </c>
      <c r="J497" s="66" t="s">
        <v>1432</v>
      </c>
      <c r="K497" s="66" t="s">
        <v>1435</v>
      </c>
      <c r="L497" s="64" t="s">
        <v>1436</v>
      </c>
      <c r="M497" s="64">
        <v>3</v>
      </c>
      <c r="N497" s="67">
        <v>42979</v>
      </c>
      <c r="O497" s="67">
        <v>43343</v>
      </c>
      <c r="P497" s="68">
        <f t="shared" si="35"/>
        <v>52</v>
      </c>
      <c r="Q497" s="69"/>
      <c r="R497" s="70">
        <f t="shared" si="36"/>
        <v>0</v>
      </c>
      <c r="S497" s="68">
        <f t="shared" si="37"/>
        <v>0</v>
      </c>
      <c r="T497" s="68">
        <f t="shared" si="38"/>
        <v>0</v>
      </c>
      <c r="U497" s="68">
        <f t="shared" si="39"/>
        <v>0</v>
      </c>
      <c r="V497" s="71"/>
      <c r="W497" s="58"/>
      <c r="X497" s="59"/>
      <c r="Y497" s="59"/>
      <c r="Z497" s="59"/>
      <c r="AA497" s="59"/>
      <c r="AB497" s="59"/>
      <c r="AC497" s="59"/>
      <c r="AD497" s="59"/>
      <c r="AE497" s="59"/>
      <c r="AF497" s="59"/>
      <c r="AG497" s="59"/>
    </row>
    <row r="498" spans="1:35" s="60" customFormat="1" ht="148.19999999999999" customHeight="1" x14ac:dyDescent="0.3">
      <c r="A498" s="180"/>
      <c r="B498" s="62" t="s">
        <v>1467</v>
      </c>
      <c r="C498" s="62" t="s">
        <v>224</v>
      </c>
      <c r="D498" s="64" t="s">
        <v>1400</v>
      </c>
      <c r="E498" s="64" t="s">
        <v>37</v>
      </c>
      <c r="F498" s="65">
        <v>84</v>
      </c>
      <c r="G498" s="65" t="s">
        <v>1201</v>
      </c>
      <c r="H498" s="66" t="s">
        <v>1468</v>
      </c>
      <c r="I498" s="66" t="s">
        <v>1469</v>
      </c>
      <c r="J498" s="66" t="s">
        <v>1432</v>
      </c>
      <c r="K498" s="66" t="s">
        <v>1433</v>
      </c>
      <c r="L498" s="64" t="s">
        <v>1420</v>
      </c>
      <c r="M498" s="112">
        <v>1</v>
      </c>
      <c r="N498" s="67">
        <v>42979</v>
      </c>
      <c r="O498" s="111">
        <v>43251</v>
      </c>
      <c r="P498" s="68">
        <f t="shared" si="35"/>
        <v>38.9</v>
      </c>
      <c r="Q498" s="69"/>
      <c r="R498" s="70">
        <f t="shared" si="36"/>
        <v>0</v>
      </c>
      <c r="S498" s="68">
        <f t="shared" si="37"/>
        <v>0</v>
      </c>
      <c r="T498" s="68">
        <f t="shared" si="38"/>
        <v>0</v>
      </c>
      <c r="U498" s="68">
        <f t="shared" si="39"/>
        <v>0</v>
      </c>
      <c r="V498" s="71"/>
      <c r="W498" s="58"/>
      <c r="X498" s="59"/>
      <c r="Y498" s="59"/>
      <c r="Z498" s="59"/>
      <c r="AA498" s="59"/>
      <c r="AB498" s="59"/>
      <c r="AC498" s="59"/>
      <c r="AD498" s="59"/>
      <c r="AE498" s="59"/>
      <c r="AF498" s="59"/>
      <c r="AG498" s="59"/>
    </row>
    <row r="499" spans="1:35" s="60" customFormat="1" ht="148.19999999999999" customHeight="1" x14ac:dyDescent="0.3">
      <c r="A499" s="180"/>
      <c r="B499" s="62" t="s">
        <v>1467</v>
      </c>
      <c r="C499" s="62" t="s">
        <v>224</v>
      </c>
      <c r="D499" s="64" t="s">
        <v>1400</v>
      </c>
      <c r="E499" s="64" t="s">
        <v>37</v>
      </c>
      <c r="F499" s="65">
        <v>84</v>
      </c>
      <c r="G499" s="65" t="s">
        <v>1201</v>
      </c>
      <c r="H499" s="66" t="s">
        <v>1468</v>
      </c>
      <c r="I499" s="66" t="s">
        <v>1469</v>
      </c>
      <c r="J499" s="66" t="s">
        <v>1432</v>
      </c>
      <c r="K499" s="66" t="s">
        <v>1434</v>
      </c>
      <c r="L499" s="64" t="s">
        <v>175</v>
      </c>
      <c r="M499" s="64">
        <v>1</v>
      </c>
      <c r="N499" s="67">
        <v>42979</v>
      </c>
      <c r="O499" s="67">
        <v>43039</v>
      </c>
      <c r="P499" s="68">
        <f t="shared" si="35"/>
        <v>8.6</v>
      </c>
      <c r="Q499" s="69"/>
      <c r="R499" s="70">
        <f t="shared" si="36"/>
        <v>0</v>
      </c>
      <c r="S499" s="68">
        <f t="shared" si="37"/>
        <v>0</v>
      </c>
      <c r="T499" s="68">
        <f t="shared" si="38"/>
        <v>0</v>
      </c>
      <c r="U499" s="68">
        <f t="shared" si="39"/>
        <v>0</v>
      </c>
      <c r="V499" s="71"/>
      <c r="W499" s="58"/>
      <c r="X499" s="59"/>
      <c r="Y499" s="59"/>
      <c r="Z499" s="59"/>
      <c r="AA499" s="59"/>
      <c r="AB499" s="59"/>
      <c r="AC499" s="59"/>
      <c r="AD499" s="59"/>
      <c r="AE499" s="59"/>
      <c r="AF499" s="59"/>
      <c r="AG499" s="59"/>
    </row>
    <row r="500" spans="1:35" s="60" customFormat="1" ht="148.19999999999999" customHeight="1" x14ac:dyDescent="0.3">
      <c r="A500" s="180"/>
      <c r="B500" s="62" t="s">
        <v>1467</v>
      </c>
      <c r="C500" s="62" t="s">
        <v>224</v>
      </c>
      <c r="D500" s="64" t="s">
        <v>1400</v>
      </c>
      <c r="E500" s="64" t="s">
        <v>37</v>
      </c>
      <c r="F500" s="65">
        <v>84</v>
      </c>
      <c r="G500" s="65" t="s">
        <v>1201</v>
      </c>
      <c r="H500" s="66" t="s">
        <v>1468</v>
      </c>
      <c r="I500" s="66" t="s">
        <v>1469</v>
      </c>
      <c r="J500" s="66" t="s">
        <v>1432</v>
      </c>
      <c r="K500" s="66" t="s">
        <v>1435</v>
      </c>
      <c r="L500" s="64" t="s">
        <v>1436</v>
      </c>
      <c r="M500" s="64">
        <v>3</v>
      </c>
      <c r="N500" s="67">
        <v>42979</v>
      </c>
      <c r="O500" s="67">
        <v>43343</v>
      </c>
      <c r="P500" s="68">
        <f t="shared" si="35"/>
        <v>52</v>
      </c>
      <c r="Q500" s="69"/>
      <c r="R500" s="70">
        <f t="shared" si="36"/>
        <v>0</v>
      </c>
      <c r="S500" s="68">
        <f t="shared" si="37"/>
        <v>0</v>
      </c>
      <c r="T500" s="68">
        <f t="shared" si="38"/>
        <v>0</v>
      </c>
      <c r="U500" s="68">
        <f t="shared" si="39"/>
        <v>0</v>
      </c>
      <c r="V500" s="71"/>
      <c r="W500" s="58"/>
      <c r="X500" s="59"/>
      <c r="Y500" s="59"/>
      <c r="Z500" s="59"/>
      <c r="AA500" s="59"/>
      <c r="AB500" s="59"/>
      <c r="AC500" s="59"/>
      <c r="AD500" s="59"/>
      <c r="AE500" s="59"/>
      <c r="AF500" s="59"/>
      <c r="AG500" s="59"/>
    </row>
    <row r="501" spans="1:35" s="60" customFormat="1" ht="182.4" customHeight="1" x14ac:dyDescent="0.3">
      <c r="A501" s="180"/>
      <c r="B501" s="62" t="s">
        <v>1470</v>
      </c>
      <c r="C501" s="62" t="s">
        <v>224</v>
      </c>
      <c r="D501" s="64" t="s">
        <v>1400</v>
      </c>
      <c r="E501" s="64" t="s">
        <v>37</v>
      </c>
      <c r="F501" s="65">
        <v>85</v>
      </c>
      <c r="G501" s="65" t="s">
        <v>1201</v>
      </c>
      <c r="H501" s="66" t="s">
        <v>1471</v>
      </c>
      <c r="I501" s="66" t="s">
        <v>1472</v>
      </c>
      <c r="J501" s="66" t="s">
        <v>1432</v>
      </c>
      <c r="K501" s="66" t="s">
        <v>1433</v>
      </c>
      <c r="L501" s="64" t="s">
        <v>1420</v>
      </c>
      <c r="M501" s="112">
        <v>1</v>
      </c>
      <c r="N501" s="67">
        <v>42979</v>
      </c>
      <c r="O501" s="111">
        <v>43251</v>
      </c>
      <c r="P501" s="68">
        <f t="shared" si="35"/>
        <v>38.9</v>
      </c>
      <c r="Q501" s="69"/>
      <c r="R501" s="70">
        <f t="shared" si="36"/>
        <v>0</v>
      </c>
      <c r="S501" s="68">
        <f t="shared" si="37"/>
        <v>0</v>
      </c>
      <c r="T501" s="68">
        <f t="shared" si="38"/>
        <v>0</v>
      </c>
      <c r="U501" s="68">
        <f t="shared" si="39"/>
        <v>0</v>
      </c>
      <c r="V501" s="71"/>
      <c r="W501" s="58"/>
      <c r="X501" s="59"/>
      <c r="Y501" s="59"/>
      <c r="Z501" s="59"/>
      <c r="AA501" s="59"/>
      <c r="AB501" s="59"/>
      <c r="AC501" s="59"/>
      <c r="AD501" s="59"/>
      <c r="AE501" s="59"/>
      <c r="AF501" s="59"/>
      <c r="AG501" s="59"/>
    </row>
    <row r="502" spans="1:35" s="60" customFormat="1" ht="182.4" customHeight="1" x14ac:dyDescent="0.3">
      <c r="A502" s="180"/>
      <c r="B502" s="62" t="s">
        <v>1470</v>
      </c>
      <c r="C502" s="62" t="s">
        <v>224</v>
      </c>
      <c r="D502" s="64" t="s">
        <v>1400</v>
      </c>
      <c r="E502" s="64" t="s">
        <v>37</v>
      </c>
      <c r="F502" s="65">
        <v>85</v>
      </c>
      <c r="G502" s="65" t="s">
        <v>1201</v>
      </c>
      <c r="H502" s="66" t="s">
        <v>1471</v>
      </c>
      <c r="I502" s="66" t="s">
        <v>1472</v>
      </c>
      <c r="J502" s="66" t="s">
        <v>1432</v>
      </c>
      <c r="K502" s="66" t="s">
        <v>1434</v>
      </c>
      <c r="L502" s="64" t="s">
        <v>175</v>
      </c>
      <c r="M502" s="64">
        <v>1</v>
      </c>
      <c r="N502" s="67">
        <v>42979</v>
      </c>
      <c r="O502" s="67">
        <v>43039</v>
      </c>
      <c r="P502" s="68">
        <f t="shared" si="35"/>
        <v>8.6</v>
      </c>
      <c r="Q502" s="69"/>
      <c r="R502" s="70">
        <f t="shared" si="36"/>
        <v>0</v>
      </c>
      <c r="S502" s="68">
        <f t="shared" si="37"/>
        <v>0</v>
      </c>
      <c r="T502" s="68">
        <f t="shared" si="38"/>
        <v>0</v>
      </c>
      <c r="U502" s="68">
        <f t="shared" si="39"/>
        <v>0</v>
      </c>
      <c r="V502" s="71"/>
      <c r="W502" s="58"/>
      <c r="X502" s="59"/>
      <c r="Y502" s="59"/>
      <c r="Z502" s="59"/>
      <c r="AA502" s="59"/>
      <c r="AB502" s="59"/>
      <c r="AC502" s="59"/>
      <c r="AD502" s="59"/>
      <c r="AE502" s="59"/>
      <c r="AF502" s="59"/>
      <c r="AG502" s="59"/>
    </row>
    <row r="503" spans="1:35" s="60" customFormat="1" ht="182.4" customHeight="1" x14ac:dyDescent="0.3">
      <c r="A503" s="180"/>
      <c r="B503" s="62" t="s">
        <v>1470</v>
      </c>
      <c r="C503" s="62" t="s">
        <v>224</v>
      </c>
      <c r="D503" s="64" t="s">
        <v>1400</v>
      </c>
      <c r="E503" s="64" t="s">
        <v>37</v>
      </c>
      <c r="F503" s="65">
        <v>85</v>
      </c>
      <c r="G503" s="65" t="s">
        <v>1201</v>
      </c>
      <c r="H503" s="66" t="s">
        <v>1471</v>
      </c>
      <c r="I503" s="66" t="s">
        <v>1472</v>
      </c>
      <c r="J503" s="66" t="s">
        <v>1432</v>
      </c>
      <c r="K503" s="66" t="s">
        <v>1435</v>
      </c>
      <c r="L503" s="64" t="s">
        <v>1436</v>
      </c>
      <c r="M503" s="64">
        <v>3</v>
      </c>
      <c r="N503" s="67">
        <v>42979</v>
      </c>
      <c r="O503" s="67">
        <v>43343</v>
      </c>
      <c r="P503" s="68">
        <f t="shared" si="35"/>
        <v>52</v>
      </c>
      <c r="Q503" s="69"/>
      <c r="R503" s="70">
        <f t="shared" si="36"/>
        <v>0</v>
      </c>
      <c r="S503" s="68">
        <f t="shared" si="37"/>
        <v>0</v>
      </c>
      <c r="T503" s="68">
        <f t="shared" si="38"/>
        <v>0</v>
      </c>
      <c r="U503" s="68">
        <f t="shared" si="39"/>
        <v>0</v>
      </c>
      <c r="V503" s="71"/>
      <c r="W503" s="58"/>
      <c r="X503" s="59"/>
      <c r="Y503" s="59"/>
      <c r="Z503" s="59"/>
      <c r="AA503" s="59"/>
      <c r="AB503" s="59"/>
      <c r="AC503" s="59"/>
      <c r="AD503" s="59"/>
      <c r="AE503" s="59"/>
      <c r="AF503" s="59"/>
      <c r="AG503" s="59"/>
    </row>
    <row r="504" spans="1:35" s="60" customFormat="1" ht="114" customHeight="1" x14ac:dyDescent="0.3">
      <c r="A504" s="180"/>
      <c r="B504" s="62" t="s">
        <v>1473</v>
      </c>
      <c r="C504" s="62" t="s">
        <v>224</v>
      </c>
      <c r="D504" s="64" t="s">
        <v>1400</v>
      </c>
      <c r="E504" s="64" t="s">
        <v>37</v>
      </c>
      <c r="F504" s="65">
        <v>86</v>
      </c>
      <c r="G504" s="65" t="s">
        <v>1201</v>
      </c>
      <c r="H504" s="66" t="s">
        <v>1474</v>
      </c>
      <c r="I504" s="66" t="s">
        <v>1475</v>
      </c>
      <c r="J504" s="66" t="s">
        <v>1432</v>
      </c>
      <c r="K504" s="66" t="s">
        <v>1433</v>
      </c>
      <c r="L504" s="64" t="s">
        <v>1420</v>
      </c>
      <c r="M504" s="112">
        <v>1</v>
      </c>
      <c r="N504" s="67">
        <v>42979</v>
      </c>
      <c r="O504" s="111">
        <v>43251</v>
      </c>
      <c r="P504" s="68">
        <f t="shared" si="35"/>
        <v>38.9</v>
      </c>
      <c r="Q504" s="69"/>
      <c r="R504" s="70">
        <f t="shared" si="36"/>
        <v>0</v>
      </c>
      <c r="S504" s="68">
        <f t="shared" si="37"/>
        <v>0</v>
      </c>
      <c r="T504" s="68">
        <f t="shared" si="38"/>
        <v>0</v>
      </c>
      <c r="U504" s="68">
        <f t="shared" si="39"/>
        <v>0</v>
      </c>
      <c r="V504" s="71"/>
      <c r="W504" s="58"/>
      <c r="X504" s="59"/>
      <c r="Y504" s="59"/>
      <c r="Z504" s="59"/>
      <c r="AA504" s="59"/>
      <c r="AB504" s="59"/>
      <c r="AC504" s="59"/>
      <c r="AD504" s="59"/>
      <c r="AE504" s="59"/>
      <c r="AF504" s="59"/>
      <c r="AG504" s="59"/>
      <c r="AH504" s="59"/>
      <c r="AI504" s="59"/>
    </row>
    <row r="505" spans="1:35" s="60" customFormat="1" ht="114" customHeight="1" x14ac:dyDescent="0.3">
      <c r="A505" s="180"/>
      <c r="B505" s="62" t="s">
        <v>1473</v>
      </c>
      <c r="C505" s="62" t="s">
        <v>224</v>
      </c>
      <c r="D505" s="64" t="s">
        <v>1400</v>
      </c>
      <c r="E505" s="64" t="s">
        <v>37</v>
      </c>
      <c r="F505" s="65">
        <v>86</v>
      </c>
      <c r="G505" s="65" t="s">
        <v>1201</v>
      </c>
      <c r="H505" s="66" t="s">
        <v>1474</v>
      </c>
      <c r="I505" s="66" t="s">
        <v>1475</v>
      </c>
      <c r="J505" s="66" t="s">
        <v>1432</v>
      </c>
      <c r="K505" s="66" t="s">
        <v>1434</v>
      </c>
      <c r="L505" s="64" t="s">
        <v>175</v>
      </c>
      <c r="M505" s="64">
        <v>1</v>
      </c>
      <c r="N505" s="67">
        <v>42979</v>
      </c>
      <c r="O505" s="67">
        <v>43039</v>
      </c>
      <c r="P505" s="68">
        <f t="shared" si="35"/>
        <v>8.6</v>
      </c>
      <c r="Q505" s="69"/>
      <c r="R505" s="70">
        <f t="shared" si="36"/>
        <v>0</v>
      </c>
      <c r="S505" s="68">
        <f t="shared" si="37"/>
        <v>0</v>
      </c>
      <c r="T505" s="68">
        <f t="shared" si="38"/>
        <v>0</v>
      </c>
      <c r="U505" s="68">
        <f t="shared" si="39"/>
        <v>0</v>
      </c>
      <c r="V505" s="71"/>
      <c r="W505" s="58"/>
      <c r="X505" s="59"/>
      <c r="Y505" s="59"/>
      <c r="Z505" s="59"/>
      <c r="AA505" s="59"/>
      <c r="AB505" s="59"/>
      <c r="AC505" s="59"/>
      <c r="AD505" s="59"/>
      <c r="AE505" s="59"/>
      <c r="AF505" s="59"/>
      <c r="AG505" s="59"/>
      <c r="AH505" s="59"/>
      <c r="AI505" s="59"/>
    </row>
    <row r="506" spans="1:35" s="60" customFormat="1" ht="114" customHeight="1" x14ac:dyDescent="0.3">
      <c r="A506" s="180"/>
      <c r="B506" s="62" t="s">
        <v>1473</v>
      </c>
      <c r="C506" s="62" t="s">
        <v>224</v>
      </c>
      <c r="D506" s="64" t="s">
        <v>1400</v>
      </c>
      <c r="E506" s="64" t="s">
        <v>37</v>
      </c>
      <c r="F506" s="65">
        <v>86</v>
      </c>
      <c r="G506" s="65" t="s">
        <v>1201</v>
      </c>
      <c r="H506" s="66" t="s">
        <v>1474</v>
      </c>
      <c r="I506" s="66" t="s">
        <v>1475</v>
      </c>
      <c r="J506" s="66" t="s">
        <v>1432</v>
      </c>
      <c r="K506" s="66" t="s">
        <v>1435</v>
      </c>
      <c r="L506" s="64" t="s">
        <v>1436</v>
      </c>
      <c r="M506" s="64">
        <v>3</v>
      </c>
      <c r="N506" s="67">
        <v>42979</v>
      </c>
      <c r="O506" s="67">
        <v>43343</v>
      </c>
      <c r="P506" s="68">
        <f t="shared" si="35"/>
        <v>52</v>
      </c>
      <c r="Q506" s="69"/>
      <c r="R506" s="70">
        <f t="shared" si="36"/>
        <v>0</v>
      </c>
      <c r="S506" s="68">
        <f t="shared" si="37"/>
        <v>0</v>
      </c>
      <c r="T506" s="68">
        <f t="shared" si="38"/>
        <v>0</v>
      </c>
      <c r="U506" s="68">
        <f t="shared" si="39"/>
        <v>0</v>
      </c>
      <c r="V506" s="71"/>
      <c r="W506" s="58"/>
      <c r="X506" s="59"/>
      <c r="Y506" s="59"/>
      <c r="Z506" s="59"/>
      <c r="AA506" s="59"/>
      <c r="AB506" s="59"/>
      <c r="AC506" s="59"/>
      <c r="AD506" s="59"/>
      <c r="AE506" s="59"/>
      <c r="AF506" s="59"/>
      <c r="AG506" s="59"/>
      <c r="AH506" s="59"/>
      <c r="AI506" s="59"/>
    </row>
    <row r="507" spans="1:35" s="60" customFormat="1" ht="102.6" customHeight="1" x14ac:dyDescent="0.3">
      <c r="A507" s="180"/>
      <c r="B507" s="62" t="s">
        <v>1476</v>
      </c>
      <c r="C507" s="62" t="s">
        <v>224</v>
      </c>
      <c r="D507" s="64" t="s">
        <v>1400</v>
      </c>
      <c r="E507" s="64" t="s">
        <v>37</v>
      </c>
      <c r="F507" s="65">
        <v>87</v>
      </c>
      <c r="G507" s="65" t="s">
        <v>1201</v>
      </c>
      <c r="H507" s="66" t="s">
        <v>1477</v>
      </c>
      <c r="I507" s="66" t="s">
        <v>1478</v>
      </c>
      <c r="J507" s="66" t="s">
        <v>1432</v>
      </c>
      <c r="K507" s="66" t="s">
        <v>1433</v>
      </c>
      <c r="L507" s="64" t="s">
        <v>1420</v>
      </c>
      <c r="M507" s="112">
        <v>1</v>
      </c>
      <c r="N507" s="67">
        <v>42979</v>
      </c>
      <c r="O507" s="111">
        <v>43251</v>
      </c>
      <c r="P507" s="68">
        <f t="shared" si="35"/>
        <v>38.9</v>
      </c>
      <c r="Q507" s="69"/>
      <c r="R507" s="70">
        <f t="shared" si="36"/>
        <v>0</v>
      </c>
      <c r="S507" s="68">
        <f t="shared" si="37"/>
        <v>0</v>
      </c>
      <c r="T507" s="68">
        <f t="shared" si="38"/>
        <v>0</v>
      </c>
      <c r="U507" s="68">
        <f t="shared" si="39"/>
        <v>0</v>
      </c>
      <c r="V507" s="71"/>
      <c r="W507" s="58"/>
      <c r="X507" s="59"/>
      <c r="Y507" s="59"/>
      <c r="Z507" s="59"/>
      <c r="AA507" s="59"/>
      <c r="AB507" s="59"/>
      <c r="AC507" s="59"/>
      <c r="AD507" s="59"/>
      <c r="AE507" s="59"/>
      <c r="AF507" s="59"/>
      <c r="AG507" s="59"/>
    </row>
    <row r="508" spans="1:35" s="60" customFormat="1" ht="102.6" customHeight="1" x14ac:dyDescent="0.3">
      <c r="A508" s="180"/>
      <c r="B508" s="62" t="s">
        <v>1476</v>
      </c>
      <c r="C508" s="62" t="s">
        <v>224</v>
      </c>
      <c r="D508" s="64" t="s">
        <v>1400</v>
      </c>
      <c r="E508" s="64" t="s">
        <v>37</v>
      </c>
      <c r="F508" s="65">
        <v>87</v>
      </c>
      <c r="G508" s="65" t="s">
        <v>1201</v>
      </c>
      <c r="H508" s="66" t="s">
        <v>1477</v>
      </c>
      <c r="I508" s="66" t="s">
        <v>1478</v>
      </c>
      <c r="J508" s="66" t="s">
        <v>1432</v>
      </c>
      <c r="K508" s="66" t="s">
        <v>1434</v>
      </c>
      <c r="L508" s="64" t="s">
        <v>175</v>
      </c>
      <c r="M508" s="64">
        <v>1</v>
      </c>
      <c r="N508" s="67">
        <v>42979</v>
      </c>
      <c r="O508" s="67">
        <v>43039</v>
      </c>
      <c r="P508" s="68">
        <f t="shared" si="35"/>
        <v>8.6</v>
      </c>
      <c r="Q508" s="69"/>
      <c r="R508" s="70">
        <f t="shared" si="36"/>
        <v>0</v>
      </c>
      <c r="S508" s="68">
        <f t="shared" si="37"/>
        <v>0</v>
      </c>
      <c r="T508" s="68">
        <f t="shared" si="38"/>
        <v>0</v>
      </c>
      <c r="U508" s="68">
        <f t="shared" si="39"/>
        <v>0</v>
      </c>
      <c r="V508" s="71"/>
      <c r="W508" s="58"/>
      <c r="X508" s="59"/>
      <c r="Y508" s="59"/>
      <c r="Z508" s="59"/>
      <c r="AA508" s="59"/>
      <c r="AB508" s="59"/>
      <c r="AC508" s="59"/>
      <c r="AD508" s="59"/>
      <c r="AE508" s="59"/>
      <c r="AF508" s="59"/>
      <c r="AG508" s="59"/>
    </row>
    <row r="509" spans="1:35" s="60" customFormat="1" ht="102.6" customHeight="1" x14ac:dyDescent="0.3">
      <c r="A509" s="180"/>
      <c r="B509" s="62" t="s">
        <v>1476</v>
      </c>
      <c r="C509" s="62" t="s">
        <v>224</v>
      </c>
      <c r="D509" s="64" t="s">
        <v>1400</v>
      </c>
      <c r="E509" s="64" t="s">
        <v>37</v>
      </c>
      <c r="F509" s="65">
        <v>87</v>
      </c>
      <c r="G509" s="65" t="s">
        <v>1201</v>
      </c>
      <c r="H509" s="66" t="s">
        <v>1477</v>
      </c>
      <c r="I509" s="66" t="s">
        <v>1478</v>
      </c>
      <c r="J509" s="66" t="s">
        <v>1432</v>
      </c>
      <c r="K509" s="66" t="s">
        <v>1435</v>
      </c>
      <c r="L509" s="64" t="s">
        <v>1436</v>
      </c>
      <c r="M509" s="64">
        <v>3</v>
      </c>
      <c r="N509" s="67">
        <v>42979</v>
      </c>
      <c r="O509" s="67">
        <v>43343</v>
      </c>
      <c r="P509" s="68">
        <f t="shared" si="35"/>
        <v>52</v>
      </c>
      <c r="Q509" s="69"/>
      <c r="R509" s="70">
        <f t="shared" si="36"/>
        <v>0</v>
      </c>
      <c r="S509" s="68">
        <f t="shared" si="37"/>
        <v>0</v>
      </c>
      <c r="T509" s="68">
        <f t="shared" si="38"/>
        <v>0</v>
      </c>
      <c r="U509" s="68">
        <f t="shared" si="39"/>
        <v>0</v>
      </c>
      <c r="V509" s="71"/>
      <c r="W509" s="58"/>
      <c r="X509" s="59"/>
      <c r="Y509" s="59"/>
      <c r="Z509" s="59"/>
      <c r="AA509" s="59"/>
      <c r="AB509" s="59"/>
      <c r="AC509" s="59"/>
      <c r="AD509" s="59"/>
      <c r="AE509" s="59"/>
      <c r="AF509" s="59"/>
      <c r="AG509" s="59"/>
    </row>
    <row r="510" spans="1:35" s="60" customFormat="1" ht="114" customHeight="1" x14ac:dyDescent="0.3">
      <c r="A510" s="180"/>
      <c r="B510" s="62" t="s">
        <v>1479</v>
      </c>
      <c r="C510" s="62" t="s">
        <v>224</v>
      </c>
      <c r="D510" s="64" t="s">
        <v>1400</v>
      </c>
      <c r="E510" s="64" t="s">
        <v>37</v>
      </c>
      <c r="F510" s="65">
        <v>88</v>
      </c>
      <c r="G510" s="65" t="s">
        <v>1201</v>
      </c>
      <c r="H510" s="66" t="s">
        <v>1480</v>
      </c>
      <c r="I510" s="66" t="s">
        <v>1481</v>
      </c>
      <c r="J510" s="66" t="s">
        <v>1432</v>
      </c>
      <c r="K510" s="66" t="s">
        <v>1433</v>
      </c>
      <c r="L510" s="64" t="s">
        <v>1420</v>
      </c>
      <c r="M510" s="112">
        <v>1</v>
      </c>
      <c r="N510" s="67">
        <v>42979</v>
      </c>
      <c r="O510" s="111">
        <v>43251</v>
      </c>
      <c r="P510" s="68">
        <f t="shared" si="35"/>
        <v>38.9</v>
      </c>
      <c r="Q510" s="69"/>
      <c r="R510" s="70">
        <f t="shared" si="36"/>
        <v>0</v>
      </c>
      <c r="S510" s="68">
        <f t="shared" si="37"/>
        <v>0</v>
      </c>
      <c r="T510" s="68">
        <f t="shared" si="38"/>
        <v>0</v>
      </c>
      <c r="U510" s="68">
        <f t="shared" si="39"/>
        <v>0</v>
      </c>
      <c r="V510" s="71"/>
      <c r="W510" s="58"/>
      <c r="X510" s="59"/>
      <c r="Y510" s="59"/>
      <c r="Z510" s="59"/>
      <c r="AA510" s="59"/>
      <c r="AB510" s="59"/>
      <c r="AC510" s="59"/>
      <c r="AD510" s="59"/>
      <c r="AE510" s="59"/>
      <c r="AF510" s="59"/>
      <c r="AG510" s="59"/>
    </row>
    <row r="511" spans="1:35" s="60" customFormat="1" ht="114" customHeight="1" x14ac:dyDescent="0.3">
      <c r="A511" s="180"/>
      <c r="B511" s="62" t="s">
        <v>1479</v>
      </c>
      <c r="C511" s="62" t="s">
        <v>224</v>
      </c>
      <c r="D511" s="64" t="s">
        <v>1400</v>
      </c>
      <c r="E511" s="64" t="s">
        <v>37</v>
      </c>
      <c r="F511" s="65">
        <v>88</v>
      </c>
      <c r="G511" s="65" t="s">
        <v>1201</v>
      </c>
      <c r="H511" s="66" t="s">
        <v>1480</v>
      </c>
      <c r="I511" s="66" t="s">
        <v>1481</v>
      </c>
      <c r="J511" s="66" t="s">
        <v>1432</v>
      </c>
      <c r="K511" s="66" t="s">
        <v>1434</v>
      </c>
      <c r="L511" s="64" t="s">
        <v>175</v>
      </c>
      <c r="M511" s="64">
        <v>1</v>
      </c>
      <c r="N511" s="67">
        <v>42979</v>
      </c>
      <c r="O511" s="67">
        <v>43039</v>
      </c>
      <c r="P511" s="68">
        <f t="shared" si="35"/>
        <v>8.6</v>
      </c>
      <c r="Q511" s="69"/>
      <c r="R511" s="70">
        <f t="shared" si="36"/>
        <v>0</v>
      </c>
      <c r="S511" s="68">
        <f t="shared" si="37"/>
        <v>0</v>
      </c>
      <c r="T511" s="68">
        <f t="shared" si="38"/>
        <v>0</v>
      </c>
      <c r="U511" s="68">
        <f t="shared" si="39"/>
        <v>0</v>
      </c>
      <c r="V511" s="71"/>
      <c r="W511" s="58"/>
      <c r="X511" s="59"/>
      <c r="Y511" s="59"/>
      <c r="Z511" s="59"/>
      <c r="AA511" s="59"/>
      <c r="AB511" s="59"/>
      <c r="AC511" s="59"/>
      <c r="AD511" s="59"/>
      <c r="AE511" s="59"/>
      <c r="AF511" s="59"/>
      <c r="AG511" s="59"/>
    </row>
    <row r="512" spans="1:35" s="60" customFormat="1" ht="114" customHeight="1" x14ac:dyDescent="0.3">
      <c r="A512" s="180"/>
      <c r="B512" s="62" t="s">
        <v>1479</v>
      </c>
      <c r="C512" s="62" t="s">
        <v>224</v>
      </c>
      <c r="D512" s="64" t="s">
        <v>1400</v>
      </c>
      <c r="E512" s="64" t="s">
        <v>37</v>
      </c>
      <c r="F512" s="65">
        <v>88</v>
      </c>
      <c r="G512" s="65" t="s">
        <v>1201</v>
      </c>
      <c r="H512" s="66" t="s">
        <v>1480</v>
      </c>
      <c r="I512" s="66" t="s">
        <v>1481</v>
      </c>
      <c r="J512" s="66" t="s">
        <v>1432</v>
      </c>
      <c r="K512" s="66" t="s">
        <v>1435</v>
      </c>
      <c r="L512" s="64" t="s">
        <v>1436</v>
      </c>
      <c r="M512" s="64">
        <v>3</v>
      </c>
      <c r="N512" s="67">
        <v>42979</v>
      </c>
      <c r="O512" s="67">
        <v>43343</v>
      </c>
      <c r="P512" s="68">
        <f t="shared" si="35"/>
        <v>52</v>
      </c>
      <c r="Q512" s="69"/>
      <c r="R512" s="70">
        <f t="shared" si="36"/>
        <v>0</v>
      </c>
      <c r="S512" s="68">
        <f t="shared" si="37"/>
        <v>0</v>
      </c>
      <c r="T512" s="68">
        <f t="shared" si="38"/>
        <v>0</v>
      </c>
      <c r="U512" s="68">
        <f t="shared" si="39"/>
        <v>0</v>
      </c>
      <c r="V512" s="71"/>
      <c r="W512" s="58"/>
      <c r="X512" s="59"/>
      <c r="Y512" s="59"/>
      <c r="Z512" s="59"/>
      <c r="AA512" s="59"/>
      <c r="AB512" s="59"/>
      <c r="AC512" s="59"/>
      <c r="AD512" s="59"/>
      <c r="AE512" s="59"/>
      <c r="AF512" s="59"/>
      <c r="AG512" s="59"/>
    </row>
    <row r="513" spans="1:33" s="60" customFormat="1" ht="102.6" customHeight="1" x14ac:dyDescent="0.3">
      <c r="A513" s="180"/>
      <c r="B513" s="62" t="s">
        <v>1482</v>
      </c>
      <c r="C513" s="62" t="s">
        <v>224</v>
      </c>
      <c r="D513" s="64" t="s">
        <v>1400</v>
      </c>
      <c r="E513" s="64" t="s">
        <v>37</v>
      </c>
      <c r="F513" s="65">
        <v>89</v>
      </c>
      <c r="G513" s="65" t="s">
        <v>1201</v>
      </c>
      <c r="H513" s="66" t="s">
        <v>1483</v>
      </c>
      <c r="I513" s="66" t="s">
        <v>1484</v>
      </c>
      <c r="J513" s="66" t="s">
        <v>1432</v>
      </c>
      <c r="K513" s="66" t="s">
        <v>1433</v>
      </c>
      <c r="L513" s="64" t="s">
        <v>1420</v>
      </c>
      <c r="M513" s="112">
        <v>1</v>
      </c>
      <c r="N513" s="67">
        <v>42979</v>
      </c>
      <c r="O513" s="111">
        <v>43251</v>
      </c>
      <c r="P513" s="68">
        <f t="shared" si="35"/>
        <v>38.9</v>
      </c>
      <c r="Q513" s="69"/>
      <c r="R513" s="70">
        <f t="shared" si="36"/>
        <v>0</v>
      </c>
      <c r="S513" s="68">
        <f t="shared" si="37"/>
        <v>0</v>
      </c>
      <c r="T513" s="68">
        <f t="shared" si="38"/>
        <v>0</v>
      </c>
      <c r="U513" s="68">
        <f t="shared" si="39"/>
        <v>0</v>
      </c>
      <c r="V513" s="71"/>
      <c r="W513" s="58"/>
      <c r="X513" s="59"/>
      <c r="Y513" s="59"/>
      <c r="Z513" s="59"/>
      <c r="AA513" s="59"/>
      <c r="AB513" s="59"/>
      <c r="AC513" s="59"/>
      <c r="AD513" s="59"/>
      <c r="AE513" s="59"/>
      <c r="AF513" s="59"/>
      <c r="AG513" s="59"/>
    </row>
    <row r="514" spans="1:33" s="60" customFormat="1" ht="102.6" customHeight="1" x14ac:dyDescent="0.3">
      <c r="A514" s="180"/>
      <c r="B514" s="62" t="s">
        <v>1482</v>
      </c>
      <c r="C514" s="62" t="s">
        <v>224</v>
      </c>
      <c r="D514" s="64" t="s">
        <v>1400</v>
      </c>
      <c r="E514" s="64" t="s">
        <v>37</v>
      </c>
      <c r="F514" s="65">
        <v>89</v>
      </c>
      <c r="G514" s="65" t="s">
        <v>1201</v>
      </c>
      <c r="H514" s="66" t="s">
        <v>1483</v>
      </c>
      <c r="I514" s="66" t="s">
        <v>1484</v>
      </c>
      <c r="J514" s="66" t="s">
        <v>1432</v>
      </c>
      <c r="K514" s="66" t="s">
        <v>1434</v>
      </c>
      <c r="L514" s="64" t="s">
        <v>175</v>
      </c>
      <c r="M514" s="64">
        <v>1</v>
      </c>
      <c r="N514" s="67">
        <v>42979</v>
      </c>
      <c r="O514" s="67">
        <v>43039</v>
      </c>
      <c r="P514" s="68">
        <f t="shared" si="35"/>
        <v>8.6</v>
      </c>
      <c r="Q514" s="69"/>
      <c r="R514" s="70">
        <f t="shared" si="36"/>
        <v>0</v>
      </c>
      <c r="S514" s="68">
        <f t="shared" si="37"/>
        <v>0</v>
      </c>
      <c r="T514" s="68">
        <f t="shared" si="38"/>
        <v>0</v>
      </c>
      <c r="U514" s="68">
        <f t="shared" si="39"/>
        <v>0</v>
      </c>
      <c r="V514" s="71"/>
      <c r="W514" s="58"/>
      <c r="X514" s="59"/>
      <c r="Y514" s="59"/>
      <c r="Z514" s="59"/>
      <c r="AA514" s="59"/>
      <c r="AB514" s="59"/>
      <c r="AC514" s="59"/>
      <c r="AD514" s="59"/>
      <c r="AE514" s="59"/>
      <c r="AF514" s="59"/>
      <c r="AG514" s="59"/>
    </row>
    <row r="515" spans="1:33" s="60" customFormat="1" ht="102.6" customHeight="1" x14ac:dyDescent="0.3">
      <c r="A515" s="180"/>
      <c r="B515" s="62" t="s">
        <v>1482</v>
      </c>
      <c r="C515" s="62" t="s">
        <v>224</v>
      </c>
      <c r="D515" s="64" t="s">
        <v>1400</v>
      </c>
      <c r="E515" s="64" t="s">
        <v>37</v>
      </c>
      <c r="F515" s="65">
        <v>89</v>
      </c>
      <c r="G515" s="65" t="s">
        <v>1201</v>
      </c>
      <c r="H515" s="66" t="s">
        <v>1483</v>
      </c>
      <c r="I515" s="66" t="s">
        <v>1484</v>
      </c>
      <c r="J515" s="66" t="s">
        <v>1432</v>
      </c>
      <c r="K515" s="66" t="s">
        <v>1435</v>
      </c>
      <c r="L515" s="64" t="s">
        <v>1436</v>
      </c>
      <c r="M515" s="64">
        <v>3</v>
      </c>
      <c r="N515" s="67">
        <v>42979</v>
      </c>
      <c r="O515" s="67">
        <v>43343</v>
      </c>
      <c r="P515" s="68">
        <f t="shared" si="35"/>
        <v>52</v>
      </c>
      <c r="Q515" s="69"/>
      <c r="R515" s="70">
        <f t="shared" si="36"/>
        <v>0</v>
      </c>
      <c r="S515" s="68">
        <f t="shared" si="37"/>
        <v>0</v>
      </c>
      <c r="T515" s="68">
        <f t="shared" si="38"/>
        <v>0</v>
      </c>
      <c r="U515" s="68">
        <f t="shared" si="39"/>
        <v>0</v>
      </c>
      <c r="V515" s="71"/>
      <c r="W515" s="58"/>
      <c r="X515" s="59"/>
      <c r="Y515" s="59"/>
      <c r="Z515" s="59"/>
      <c r="AA515" s="59"/>
      <c r="AB515" s="59"/>
      <c r="AC515" s="59"/>
      <c r="AD515" s="59"/>
      <c r="AE515" s="59"/>
      <c r="AF515" s="59"/>
      <c r="AG515" s="59"/>
    </row>
    <row r="516" spans="1:33" s="60" customFormat="1" ht="148.19999999999999" customHeight="1" x14ac:dyDescent="0.3">
      <c r="A516" s="181"/>
      <c r="B516" s="62" t="s">
        <v>1485</v>
      </c>
      <c r="C516" s="62" t="s">
        <v>224</v>
      </c>
      <c r="D516" s="64" t="s">
        <v>1400</v>
      </c>
      <c r="E516" s="64" t="s">
        <v>37</v>
      </c>
      <c r="F516" s="65">
        <v>91</v>
      </c>
      <c r="G516" s="65" t="s">
        <v>1279</v>
      </c>
      <c r="H516" s="66" t="s">
        <v>1486</v>
      </c>
      <c r="I516" s="66" t="s">
        <v>1487</v>
      </c>
      <c r="J516" s="66" t="s">
        <v>1488</v>
      </c>
      <c r="K516" s="66" t="s">
        <v>1433</v>
      </c>
      <c r="L516" s="64" t="s">
        <v>1420</v>
      </c>
      <c r="M516" s="112">
        <v>1</v>
      </c>
      <c r="N516" s="67">
        <v>42979</v>
      </c>
      <c r="O516" s="111">
        <v>43251</v>
      </c>
      <c r="P516" s="68">
        <f t="shared" si="35"/>
        <v>38.9</v>
      </c>
      <c r="Q516" s="69"/>
      <c r="R516" s="70">
        <f t="shared" si="36"/>
        <v>0</v>
      </c>
      <c r="S516" s="68">
        <f t="shared" si="37"/>
        <v>0</v>
      </c>
      <c r="T516" s="68">
        <f t="shared" si="38"/>
        <v>0</v>
      </c>
      <c r="U516" s="68">
        <f t="shared" si="39"/>
        <v>0</v>
      </c>
      <c r="V516" s="71"/>
      <c r="W516" s="58"/>
      <c r="X516" s="59"/>
      <c r="Y516" s="59"/>
      <c r="Z516" s="59"/>
      <c r="AA516" s="59"/>
      <c r="AB516" s="59"/>
      <c r="AC516" s="59"/>
      <c r="AD516" s="59"/>
      <c r="AE516" s="59"/>
      <c r="AF516" s="59"/>
      <c r="AG516" s="59"/>
    </row>
    <row r="517" spans="1:33" s="60" customFormat="1" ht="148.19999999999999" customHeight="1" x14ac:dyDescent="0.3">
      <c r="A517" s="181"/>
      <c r="B517" s="62" t="s">
        <v>1485</v>
      </c>
      <c r="C517" s="62" t="s">
        <v>224</v>
      </c>
      <c r="D517" s="64" t="s">
        <v>1400</v>
      </c>
      <c r="E517" s="64" t="s">
        <v>37</v>
      </c>
      <c r="F517" s="65">
        <v>91</v>
      </c>
      <c r="G517" s="65" t="s">
        <v>1279</v>
      </c>
      <c r="H517" s="66" t="s">
        <v>1486</v>
      </c>
      <c r="I517" s="66" t="s">
        <v>1487</v>
      </c>
      <c r="J517" s="66" t="s">
        <v>1488</v>
      </c>
      <c r="K517" s="66" t="s">
        <v>1489</v>
      </c>
      <c r="L517" s="64" t="s">
        <v>1490</v>
      </c>
      <c r="M517" s="64">
        <v>3</v>
      </c>
      <c r="N517" s="67">
        <v>42979</v>
      </c>
      <c r="O517" s="67">
        <v>43343</v>
      </c>
      <c r="P517" s="68">
        <f t="shared" si="35"/>
        <v>52</v>
      </c>
      <c r="Q517" s="69"/>
      <c r="R517" s="70">
        <f t="shared" si="36"/>
        <v>0</v>
      </c>
      <c r="S517" s="68">
        <f t="shared" si="37"/>
        <v>0</v>
      </c>
      <c r="T517" s="68">
        <f t="shared" si="38"/>
        <v>0</v>
      </c>
      <c r="U517" s="68">
        <f t="shared" si="39"/>
        <v>0</v>
      </c>
      <c r="V517" s="71"/>
      <c r="W517" s="58"/>
      <c r="X517" s="59"/>
      <c r="Y517" s="59"/>
      <c r="Z517" s="59"/>
      <c r="AA517" s="59"/>
      <c r="AB517" s="59"/>
      <c r="AC517" s="59"/>
      <c r="AD517" s="59"/>
      <c r="AE517" s="59"/>
      <c r="AF517" s="59"/>
      <c r="AG517" s="59"/>
    </row>
    <row r="518" spans="1:33" s="60" customFormat="1" ht="285" customHeight="1" x14ac:dyDescent="0.3">
      <c r="A518" s="81"/>
      <c r="B518" s="62" t="s">
        <v>1491</v>
      </c>
      <c r="C518" s="62" t="s">
        <v>224</v>
      </c>
      <c r="D518" s="64" t="s">
        <v>1400</v>
      </c>
      <c r="E518" s="64" t="s">
        <v>37</v>
      </c>
      <c r="F518" s="64">
        <v>114</v>
      </c>
      <c r="G518" s="64" t="s">
        <v>179</v>
      </c>
      <c r="H518" s="66" t="s">
        <v>1492</v>
      </c>
      <c r="I518" s="66" t="s">
        <v>1493</v>
      </c>
      <c r="J518" s="66" t="s">
        <v>237</v>
      </c>
      <c r="K518" s="66" t="s">
        <v>1494</v>
      </c>
      <c r="L518" s="64" t="s">
        <v>1495</v>
      </c>
      <c r="M518" s="64">
        <v>1</v>
      </c>
      <c r="N518" s="67">
        <v>42948</v>
      </c>
      <c r="O518" s="67">
        <v>42978</v>
      </c>
      <c r="P518" s="68">
        <f t="shared" si="35"/>
        <v>4.3</v>
      </c>
      <c r="Q518" s="69"/>
      <c r="R518" s="70">
        <f t="shared" si="36"/>
        <v>0</v>
      </c>
      <c r="S518" s="68">
        <f t="shared" si="37"/>
        <v>0</v>
      </c>
      <c r="T518" s="68">
        <f t="shared" si="38"/>
        <v>0</v>
      </c>
      <c r="U518" s="68">
        <f t="shared" si="39"/>
        <v>0</v>
      </c>
      <c r="V518" s="71"/>
      <c r="W518" s="58"/>
      <c r="X518" s="59"/>
      <c r="Y518" s="59"/>
      <c r="Z518" s="59"/>
      <c r="AA518" s="59"/>
      <c r="AB518" s="59"/>
      <c r="AC518" s="59"/>
      <c r="AD518" s="59"/>
      <c r="AE518" s="59"/>
      <c r="AF518" s="59"/>
      <c r="AG518" s="59"/>
    </row>
    <row r="519" spans="1:33" s="60" customFormat="1" ht="285" customHeight="1" x14ac:dyDescent="0.3">
      <c r="A519" s="81"/>
      <c r="B519" s="62" t="s">
        <v>1491</v>
      </c>
      <c r="C519" s="62" t="s">
        <v>224</v>
      </c>
      <c r="D519" s="64" t="s">
        <v>1400</v>
      </c>
      <c r="E519" s="64" t="s">
        <v>37</v>
      </c>
      <c r="F519" s="64">
        <v>114</v>
      </c>
      <c r="G519" s="64" t="s">
        <v>179</v>
      </c>
      <c r="H519" s="66" t="s">
        <v>1492</v>
      </c>
      <c r="I519" s="66" t="s">
        <v>1493</v>
      </c>
      <c r="J519" s="66" t="s">
        <v>237</v>
      </c>
      <c r="K519" s="63" t="s">
        <v>1496</v>
      </c>
      <c r="L519" s="64" t="s">
        <v>1497</v>
      </c>
      <c r="M519" s="112">
        <v>3</v>
      </c>
      <c r="N519" s="67">
        <v>42947</v>
      </c>
      <c r="O519" s="67">
        <v>42965</v>
      </c>
      <c r="P519" s="68">
        <f t="shared" si="35"/>
        <v>2.6</v>
      </c>
      <c r="Q519" s="69"/>
      <c r="R519" s="70">
        <f t="shared" si="36"/>
        <v>0</v>
      </c>
      <c r="S519" s="68">
        <f t="shared" si="37"/>
        <v>0</v>
      </c>
      <c r="T519" s="68">
        <f t="shared" si="38"/>
        <v>0</v>
      </c>
      <c r="U519" s="68">
        <f t="shared" si="39"/>
        <v>0</v>
      </c>
      <c r="V519" s="71"/>
      <c r="W519" s="58"/>
      <c r="X519" s="59"/>
      <c r="Y519" s="59"/>
      <c r="Z519" s="59"/>
      <c r="AA519" s="59"/>
      <c r="AB519" s="59"/>
      <c r="AC519" s="59"/>
      <c r="AD519" s="59"/>
      <c r="AE519" s="59"/>
      <c r="AF519" s="59"/>
      <c r="AG519" s="59"/>
    </row>
    <row r="520" spans="1:33" s="60" customFormat="1" ht="285" customHeight="1" x14ac:dyDescent="0.3">
      <c r="A520" s="81"/>
      <c r="B520" s="62" t="s">
        <v>1491</v>
      </c>
      <c r="C520" s="62" t="s">
        <v>224</v>
      </c>
      <c r="D520" s="64" t="s">
        <v>1400</v>
      </c>
      <c r="E520" s="64" t="s">
        <v>37</v>
      </c>
      <c r="F520" s="64">
        <v>114</v>
      </c>
      <c r="G520" s="64" t="s">
        <v>179</v>
      </c>
      <c r="H520" s="66" t="s">
        <v>1492</v>
      </c>
      <c r="I520" s="66" t="s">
        <v>1493</v>
      </c>
      <c r="J520" s="66" t="s">
        <v>237</v>
      </c>
      <c r="K520" s="63" t="s">
        <v>1498</v>
      </c>
      <c r="L520" s="64" t="s">
        <v>1499</v>
      </c>
      <c r="M520" s="112">
        <v>1</v>
      </c>
      <c r="N520" s="67">
        <v>39329</v>
      </c>
      <c r="O520" s="67">
        <v>43002</v>
      </c>
      <c r="P520" s="68">
        <f t="shared" si="35"/>
        <v>524.70000000000005</v>
      </c>
      <c r="Q520" s="69"/>
      <c r="R520" s="70">
        <f t="shared" si="36"/>
        <v>0</v>
      </c>
      <c r="S520" s="68">
        <f t="shared" si="37"/>
        <v>0</v>
      </c>
      <c r="T520" s="68">
        <f t="shared" si="38"/>
        <v>0</v>
      </c>
      <c r="U520" s="68">
        <f t="shared" si="39"/>
        <v>0</v>
      </c>
      <c r="V520" s="71"/>
      <c r="W520" s="58"/>
      <c r="X520" s="59"/>
      <c r="Y520" s="59"/>
      <c r="Z520" s="59"/>
      <c r="AA520" s="59"/>
      <c r="AB520" s="59"/>
      <c r="AC520" s="59"/>
      <c r="AD520" s="59"/>
      <c r="AE520" s="59"/>
      <c r="AF520" s="59"/>
      <c r="AG520" s="59"/>
    </row>
    <row r="521" spans="1:33" s="60" customFormat="1" ht="285" customHeight="1" x14ac:dyDescent="0.3">
      <c r="A521" s="81"/>
      <c r="B521" s="62" t="s">
        <v>1491</v>
      </c>
      <c r="C521" s="62" t="s">
        <v>224</v>
      </c>
      <c r="D521" s="64" t="s">
        <v>1400</v>
      </c>
      <c r="E521" s="64" t="s">
        <v>37</v>
      </c>
      <c r="F521" s="64">
        <v>114</v>
      </c>
      <c r="G521" s="64" t="s">
        <v>179</v>
      </c>
      <c r="H521" s="66" t="s">
        <v>1492</v>
      </c>
      <c r="I521" s="66" t="s">
        <v>1493</v>
      </c>
      <c r="J521" s="66" t="s">
        <v>237</v>
      </c>
      <c r="K521" s="63" t="s">
        <v>1500</v>
      </c>
      <c r="L521" s="64" t="s">
        <v>1499</v>
      </c>
      <c r="M521" s="112">
        <v>1</v>
      </c>
      <c r="N521" s="67">
        <v>43220</v>
      </c>
      <c r="O521" s="67">
        <v>43228</v>
      </c>
      <c r="P521" s="68">
        <f t="shared" si="35"/>
        <v>1.1000000000000001</v>
      </c>
      <c r="Q521" s="69"/>
      <c r="R521" s="70">
        <f t="shared" si="36"/>
        <v>0</v>
      </c>
      <c r="S521" s="68">
        <f t="shared" si="37"/>
        <v>0</v>
      </c>
      <c r="T521" s="68">
        <f t="shared" si="38"/>
        <v>0</v>
      </c>
      <c r="U521" s="68">
        <f t="shared" si="39"/>
        <v>0</v>
      </c>
      <c r="V521" s="71"/>
      <c r="W521" s="58"/>
      <c r="X521" s="59"/>
      <c r="Y521" s="59"/>
      <c r="Z521" s="59"/>
      <c r="AA521" s="59"/>
      <c r="AB521" s="59"/>
      <c r="AC521" s="59"/>
      <c r="AD521" s="59"/>
      <c r="AE521" s="59"/>
      <c r="AF521" s="59"/>
      <c r="AG521" s="59"/>
    </row>
    <row r="522" spans="1:33" s="60" customFormat="1" ht="285" customHeight="1" x14ac:dyDescent="0.3">
      <c r="A522" s="81"/>
      <c r="B522" s="62" t="s">
        <v>1491</v>
      </c>
      <c r="C522" s="62" t="s">
        <v>224</v>
      </c>
      <c r="D522" s="64" t="s">
        <v>1400</v>
      </c>
      <c r="E522" s="64" t="s">
        <v>37</v>
      </c>
      <c r="F522" s="64">
        <v>114</v>
      </c>
      <c r="G522" s="64" t="s">
        <v>179</v>
      </c>
      <c r="H522" s="66" t="s">
        <v>1492</v>
      </c>
      <c r="I522" s="66" t="s">
        <v>1493</v>
      </c>
      <c r="J522" s="66" t="s">
        <v>237</v>
      </c>
      <c r="K522" s="63" t="s">
        <v>1501</v>
      </c>
      <c r="L522" s="112" t="s">
        <v>216</v>
      </c>
      <c r="M522" s="112">
        <v>6</v>
      </c>
      <c r="N522" s="67">
        <v>43010</v>
      </c>
      <c r="O522" s="67">
        <v>43343</v>
      </c>
      <c r="P522" s="68">
        <f t="shared" si="35"/>
        <v>47.6</v>
      </c>
      <c r="Q522" s="69"/>
      <c r="R522" s="70">
        <f t="shared" si="36"/>
        <v>0</v>
      </c>
      <c r="S522" s="68">
        <f t="shared" si="37"/>
        <v>0</v>
      </c>
      <c r="T522" s="68">
        <f t="shared" si="38"/>
        <v>0</v>
      </c>
      <c r="U522" s="68">
        <f t="shared" si="39"/>
        <v>0</v>
      </c>
      <c r="V522" s="71"/>
      <c r="W522" s="58"/>
      <c r="X522" s="59"/>
      <c r="Y522" s="59"/>
      <c r="Z522" s="59"/>
      <c r="AA522" s="59"/>
      <c r="AB522" s="59"/>
      <c r="AC522" s="59"/>
      <c r="AD522" s="59"/>
      <c r="AE522" s="59"/>
      <c r="AF522" s="59"/>
      <c r="AG522" s="59"/>
    </row>
    <row r="523" spans="1:33" s="60" customFormat="1" ht="91.2" customHeight="1" x14ac:dyDescent="0.3">
      <c r="A523" s="182"/>
      <c r="B523" s="62" t="s">
        <v>1502</v>
      </c>
      <c r="C523" s="62" t="s">
        <v>224</v>
      </c>
      <c r="D523" s="64" t="s">
        <v>1400</v>
      </c>
      <c r="E523" s="64" t="s">
        <v>37</v>
      </c>
      <c r="F523" s="64">
        <v>115</v>
      </c>
      <c r="G523" s="64" t="s">
        <v>198</v>
      </c>
      <c r="H523" s="66" t="s">
        <v>1503</v>
      </c>
      <c r="I523" s="66" t="s">
        <v>1504</v>
      </c>
      <c r="J523" s="66" t="s">
        <v>1505</v>
      </c>
      <c r="K523" s="66" t="s">
        <v>1433</v>
      </c>
      <c r="L523" s="64" t="s">
        <v>1420</v>
      </c>
      <c r="M523" s="112">
        <v>1</v>
      </c>
      <c r="N523" s="67">
        <v>42979</v>
      </c>
      <c r="O523" s="67">
        <v>43343</v>
      </c>
      <c r="P523" s="68">
        <f t="shared" si="35"/>
        <v>52</v>
      </c>
      <c r="Q523" s="69"/>
      <c r="R523" s="70">
        <f t="shared" si="36"/>
        <v>0</v>
      </c>
      <c r="S523" s="68">
        <f t="shared" si="37"/>
        <v>0</v>
      </c>
      <c r="T523" s="68">
        <f t="shared" si="38"/>
        <v>0</v>
      </c>
      <c r="U523" s="68">
        <f t="shared" si="39"/>
        <v>0</v>
      </c>
      <c r="V523" s="71"/>
      <c r="W523" s="58"/>
      <c r="X523" s="59"/>
      <c r="Y523" s="59"/>
      <c r="Z523" s="59"/>
      <c r="AA523" s="59"/>
      <c r="AB523" s="59"/>
      <c r="AC523" s="59"/>
      <c r="AD523" s="59"/>
      <c r="AE523" s="59"/>
      <c r="AF523" s="59"/>
      <c r="AG523" s="59"/>
    </row>
    <row r="524" spans="1:33" s="60" customFormat="1" ht="91.2" customHeight="1" x14ac:dyDescent="0.3">
      <c r="A524" s="182"/>
      <c r="B524" s="62" t="s">
        <v>1502</v>
      </c>
      <c r="C524" s="62" t="s">
        <v>224</v>
      </c>
      <c r="D524" s="64" t="s">
        <v>1400</v>
      </c>
      <c r="E524" s="64" t="s">
        <v>37</v>
      </c>
      <c r="F524" s="64">
        <v>115</v>
      </c>
      <c r="G524" s="64" t="s">
        <v>198</v>
      </c>
      <c r="H524" s="66" t="s">
        <v>1503</v>
      </c>
      <c r="I524" s="66" t="s">
        <v>1504</v>
      </c>
      <c r="J524" s="66" t="s">
        <v>1505</v>
      </c>
      <c r="K524" s="63" t="s">
        <v>1506</v>
      </c>
      <c r="L524" s="64" t="s">
        <v>1497</v>
      </c>
      <c r="M524" s="112">
        <v>1</v>
      </c>
      <c r="N524" s="67">
        <v>42947</v>
      </c>
      <c r="O524" s="67">
        <v>42950</v>
      </c>
      <c r="P524" s="68">
        <f t="shared" ref="P524:P587" si="40">ROUND(((O524-N524)/7),1)</f>
        <v>0.4</v>
      </c>
      <c r="Q524" s="69"/>
      <c r="R524" s="70">
        <f t="shared" ref="R524:R587" si="41">IF(Q524=0,0,+Q524/M524)</f>
        <v>0</v>
      </c>
      <c r="S524" s="68">
        <f t="shared" ref="S524:S587" si="42">ROUND((P524*R524),1)</f>
        <v>0</v>
      </c>
      <c r="T524" s="68">
        <f t="shared" ref="T524:T587" si="43">IF(O524&lt;=$D$7,S524,0)</f>
        <v>0</v>
      </c>
      <c r="U524" s="68">
        <f t="shared" ref="U524:U587" si="44">IF($D$7&gt;=O524,P524,0)</f>
        <v>0</v>
      </c>
      <c r="V524" s="71"/>
      <c r="W524" s="58"/>
      <c r="X524" s="59"/>
      <c r="Y524" s="59"/>
      <c r="Z524" s="59"/>
      <c r="AA524" s="59"/>
      <c r="AB524" s="59"/>
      <c r="AC524" s="59"/>
      <c r="AD524" s="59"/>
      <c r="AE524" s="59"/>
      <c r="AF524" s="59"/>
      <c r="AG524" s="59"/>
    </row>
    <row r="525" spans="1:33" s="60" customFormat="1" ht="91.2" customHeight="1" x14ac:dyDescent="0.3">
      <c r="A525" s="182"/>
      <c r="B525" s="62" t="s">
        <v>1502</v>
      </c>
      <c r="C525" s="62" t="s">
        <v>224</v>
      </c>
      <c r="D525" s="64" t="s">
        <v>1400</v>
      </c>
      <c r="E525" s="64" t="s">
        <v>37</v>
      </c>
      <c r="F525" s="64">
        <v>115</v>
      </c>
      <c r="G525" s="64" t="s">
        <v>198</v>
      </c>
      <c r="H525" s="66" t="s">
        <v>1503</v>
      </c>
      <c r="I525" s="66" t="s">
        <v>1504</v>
      </c>
      <c r="J525" s="66" t="s">
        <v>1505</v>
      </c>
      <c r="K525" s="63" t="s">
        <v>1507</v>
      </c>
      <c r="L525" s="64" t="s">
        <v>1499</v>
      </c>
      <c r="M525" s="112">
        <v>1</v>
      </c>
      <c r="N525" s="67">
        <v>42982</v>
      </c>
      <c r="O525" s="67">
        <v>42996</v>
      </c>
      <c r="P525" s="68">
        <f t="shared" si="40"/>
        <v>2</v>
      </c>
      <c r="Q525" s="69"/>
      <c r="R525" s="70">
        <f t="shared" si="41"/>
        <v>0</v>
      </c>
      <c r="S525" s="68">
        <f t="shared" si="42"/>
        <v>0</v>
      </c>
      <c r="T525" s="68">
        <f t="shared" si="43"/>
        <v>0</v>
      </c>
      <c r="U525" s="68">
        <f t="shared" si="44"/>
        <v>0</v>
      </c>
      <c r="V525" s="71"/>
      <c r="W525" s="58"/>
      <c r="X525" s="59"/>
      <c r="Y525" s="59"/>
      <c r="Z525" s="59"/>
      <c r="AA525" s="59"/>
      <c r="AB525" s="59"/>
      <c r="AC525" s="59"/>
      <c r="AD525" s="59"/>
      <c r="AE525" s="59"/>
      <c r="AF525" s="59"/>
      <c r="AG525" s="59"/>
    </row>
    <row r="526" spans="1:33" s="60" customFormat="1" ht="136.94999999999999" customHeight="1" x14ac:dyDescent="0.3">
      <c r="A526" s="102"/>
      <c r="B526" s="62" t="s">
        <v>1508</v>
      </c>
      <c r="C526" s="62" t="s">
        <v>224</v>
      </c>
      <c r="D526" s="64" t="s">
        <v>1400</v>
      </c>
      <c r="E526" s="64" t="s">
        <v>37</v>
      </c>
      <c r="F526" s="64">
        <v>139</v>
      </c>
      <c r="G526" s="64" t="s">
        <v>1183</v>
      </c>
      <c r="H526" s="66" t="s">
        <v>1509</v>
      </c>
      <c r="I526" s="66" t="s">
        <v>1504</v>
      </c>
      <c r="J526" s="66" t="s">
        <v>1418</v>
      </c>
      <c r="K526" s="66" t="s">
        <v>1419</v>
      </c>
      <c r="L526" s="64" t="s">
        <v>1420</v>
      </c>
      <c r="M526" s="112">
        <v>1</v>
      </c>
      <c r="N526" s="67">
        <v>42979</v>
      </c>
      <c r="O526" s="111">
        <v>43251</v>
      </c>
      <c r="P526" s="68">
        <f t="shared" si="40"/>
        <v>38.9</v>
      </c>
      <c r="Q526" s="69"/>
      <c r="R526" s="70">
        <f t="shared" si="41"/>
        <v>0</v>
      </c>
      <c r="S526" s="68">
        <f t="shared" si="42"/>
        <v>0</v>
      </c>
      <c r="T526" s="68">
        <f t="shared" si="43"/>
        <v>0</v>
      </c>
      <c r="U526" s="68">
        <f t="shared" si="44"/>
        <v>0</v>
      </c>
      <c r="V526" s="71"/>
      <c r="W526" s="58"/>
      <c r="X526" s="59"/>
      <c r="Y526" s="59"/>
      <c r="Z526" s="59"/>
      <c r="AA526" s="59"/>
      <c r="AB526" s="59"/>
      <c r="AC526" s="59"/>
      <c r="AD526" s="59"/>
      <c r="AE526" s="59"/>
      <c r="AF526" s="59"/>
      <c r="AG526" s="59"/>
    </row>
    <row r="527" spans="1:33" s="60" customFormat="1" ht="136.94999999999999" customHeight="1" x14ac:dyDescent="0.3">
      <c r="A527" s="102"/>
      <c r="B527" s="62" t="s">
        <v>1508</v>
      </c>
      <c r="C527" s="62" t="s">
        <v>224</v>
      </c>
      <c r="D527" s="64" t="s">
        <v>1400</v>
      </c>
      <c r="E527" s="64" t="s">
        <v>37</v>
      </c>
      <c r="F527" s="64">
        <v>139</v>
      </c>
      <c r="G527" s="64" t="s">
        <v>1183</v>
      </c>
      <c r="H527" s="66" t="s">
        <v>1509</v>
      </c>
      <c r="I527" s="66" t="s">
        <v>1504</v>
      </c>
      <c r="J527" s="66" t="s">
        <v>1418</v>
      </c>
      <c r="K527" s="66" t="s">
        <v>1421</v>
      </c>
      <c r="L527" s="64" t="s">
        <v>1422</v>
      </c>
      <c r="M527" s="64">
        <v>5</v>
      </c>
      <c r="N527" s="67">
        <v>42979</v>
      </c>
      <c r="O527" s="67">
        <v>43343</v>
      </c>
      <c r="P527" s="68">
        <f t="shared" si="40"/>
        <v>52</v>
      </c>
      <c r="Q527" s="69"/>
      <c r="R527" s="70">
        <f t="shared" si="41"/>
        <v>0</v>
      </c>
      <c r="S527" s="68">
        <f t="shared" si="42"/>
        <v>0</v>
      </c>
      <c r="T527" s="68">
        <f t="shared" si="43"/>
        <v>0</v>
      </c>
      <c r="U527" s="68">
        <f t="shared" si="44"/>
        <v>0</v>
      </c>
      <c r="V527" s="71"/>
      <c r="W527" s="58"/>
      <c r="X527" s="59"/>
      <c r="Y527" s="59"/>
      <c r="Z527" s="59"/>
      <c r="AA527" s="59"/>
      <c r="AB527" s="59"/>
      <c r="AC527" s="59"/>
      <c r="AD527" s="59"/>
      <c r="AE527" s="59"/>
      <c r="AF527" s="59"/>
      <c r="AG527" s="59"/>
    </row>
    <row r="528" spans="1:33" s="60" customFormat="1" ht="102.6" customHeight="1" x14ac:dyDescent="0.3">
      <c r="A528" s="102"/>
      <c r="B528" s="62" t="s">
        <v>1510</v>
      </c>
      <c r="C528" s="62" t="s">
        <v>224</v>
      </c>
      <c r="D528" s="64" t="s">
        <v>1400</v>
      </c>
      <c r="E528" s="64" t="s">
        <v>37</v>
      </c>
      <c r="F528" s="64">
        <v>140</v>
      </c>
      <c r="G528" s="64" t="s">
        <v>1183</v>
      </c>
      <c r="H528" s="66" t="s">
        <v>1511</v>
      </c>
      <c r="I528" s="66" t="s">
        <v>1512</v>
      </c>
      <c r="J528" s="66" t="s">
        <v>1418</v>
      </c>
      <c r="K528" s="66" t="s">
        <v>1419</v>
      </c>
      <c r="L528" s="64" t="s">
        <v>1420</v>
      </c>
      <c r="M528" s="112">
        <v>1</v>
      </c>
      <c r="N528" s="67">
        <v>42979</v>
      </c>
      <c r="O528" s="111">
        <v>43251</v>
      </c>
      <c r="P528" s="68">
        <f t="shared" si="40"/>
        <v>38.9</v>
      </c>
      <c r="Q528" s="69"/>
      <c r="R528" s="70">
        <f t="shared" si="41"/>
        <v>0</v>
      </c>
      <c r="S528" s="68">
        <f t="shared" si="42"/>
        <v>0</v>
      </c>
      <c r="T528" s="68">
        <f t="shared" si="43"/>
        <v>0</v>
      </c>
      <c r="U528" s="68">
        <f t="shared" si="44"/>
        <v>0</v>
      </c>
      <c r="V528" s="71"/>
      <c r="W528" s="58"/>
      <c r="X528" s="59"/>
      <c r="Y528" s="59"/>
      <c r="Z528" s="59"/>
      <c r="AA528" s="59"/>
      <c r="AB528" s="59"/>
      <c r="AC528" s="59"/>
      <c r="AD528" s="59"/>
      <c r="AE528" s="59"/>
      <c r="AF528" s="59"/>
      <c r="AG528" s="59"/>
    </row>
    <row r="529" spans="1:34" s="60" customFormat="1" ht="102.6" customHeight="1" x14ac:dyDescent="0.3">
      <c r="A529" s="102"/>
      <c r="B529" s="62" t="s">
        <v>1510</v>
      </c>
      <c r="C529" s="62" t="s">
        <v>224</v>
      </c>
      <c r="D529" s="64" t="s">
        <v>1400</v>
      </c>
      <c r="E529" s="64" t="s">
        <v>37</v>
      </c>
      <c r="F529" s="64">
        <v>140</v>
      </c>
      <c r="G529" s="64" t="s">
        <v>1183</v>
      </c>
      <c r="H529" s="66" t="s">
        <v>1511</v>
      </c>
      <c r="I529" s="66" t="s">
        <v>1512</v>
      </c>
      <c r="J529" s="66" t="s">
        <v>1418</v>
      </c>
      <c r="K529" s="66" t="s">
        <v>1421</v>
      </c>
      <c r="L529" s="64" t="s">
        <v>1422</v>
      </c>
      <c r="M529" s="64">
        <v>5</v>
      </c>
      <c r="N529" s="67">
        <v>42979</v>
      </c>
      <c r="O529" s="67">
        <v>43343</v>
      </c>
      <c r="P529" s="68">
        <f t="shared" si="40"/>
        <v>52</v>
      </c>
      <c r="Q529" s="69"/>
      <c r="R529" s="70">
        <f t="shared" si="41"/>
        <v>0</v>
      </c>
      <c r="S529" s="68">
        <f t="shared" si="42"/>
        <v>0</v>
      </c>
      <c r="T529" s="68">
        <f t="shared" si="43"/>
        <v>0</v>
      </c>
      <c r="U529" s="68">
        <f t="shared" si="44"/>
        <v>0</v>
      </c>
      <c r="V529" s="71"/>
      <c r="W529" s="58"/>
      <c r="X529" s="59"/>
      <c r="Y529" s="59"/>
      <c r="Z529" s="59"/>
      <c r="AA529" s="59"/>
      <c r="AB529" s="59"/>
      <c r="AC529" s="59"/>
      <c r="AD529" s="59"/>
      <c r="AE529" s="59"/>
      <c r="AF529" s="59"/>
      <c r="AG529" s="59"/>
    </row>
    <row r="530" spans="1:34" s="60" customFormat="1" ht="102.6" customHeight="1" x14ac:dyDescent="0.3">
      <c r="A530" s="81"/>
      <c r="B530" s="62" t="s">
        <v>1513</v>
      </c>
      <c r="C530" s="62" t="s">
        <v>224</v>
      </c>
      <c r="D530" s="64" t="s">
        <v>1400</v>
      </c>
      <c r="E530" s="64" t="s">
        <v>37</v>
      </c>
      <c r="F530" s="64">
        <v>141</v>
      </c>
      <c r="G530" s="64" t="s">
        <v>1201</v>
      </c>
      <c r="H530" s="66" t="s">
        <v>1514</v>
      </c>
      <c r="I530" s="66" t="s">
        <v>1515</v>
      </c>
      <c r="J530" s="66" t="s">
        <v>1432</v>
      </c>
      <c r="K530" s="66" t="s">
        <v>1433</v>
      </c>
      <c r="L530" s="64" t="s">
        <v>1420</v>
      </c>
      <c r="M530" s="112">
        <v>1</v>
      </c>
      <c r="N530" s="67">
        <v>42979</v>
      </c>
      <c r="O530" s="67">
        <v>43251</v>
      </c>
      <c r="P530" s="68">
        <f t="shared" si="40"/>
        <v>38.9</v>
      </c>
      <c r="Q530" s="69"/>
      <c r="R530" s="70">
        <f t="shared" si="41"/>
        <v>0</v>
      </c>
      <c r="S530" s="68">
        <f t="shared" si="42"/>
        <v>0</v>
      </c>
      <c r="T530" s="68">
        <f t="shared" si="43"/>
        <v>0</v>
      </c>
      <c r="U530" s="68">
        <f t="shared" si="44"/>
        <v>0</v>
      </c>
      <c r="V530" s="71"/>
      <c r="W530" s="58"/>
      <c r="X530" s="59"/>
      <c r="Y530" s="59"/>
      <c r="Z530" s="59"/>
      <c r="AA530" s="59"/>
      <c r="AB530" s="59"/>
      <c r="AC530" s="59"/>
      <c r="AD530" s="59"/>
      <c r="AE530" s="59"/>
      <c r="AF530" s="59"/>
      <c r="AG530" s="59"/>
    </row>
    <row r="531" spans="1:34" s="60" customFormat="1" ht="102.6" customHeight="1" x14ac:dyDescent="0.3">
      <c r="A531" s="81"/>
      <c r="B531" s="62" t="s">
        <v>1513</v>
      </c>
      <c r="C531" s="62" t="s">
        <v>224</v>
      </c>
      <c r="D531" s="64" t="s">
        <v>1400</v>
      </c>
      <c r="E531" s="64" t="s">
        <v>37</v>
      </c>
      <c r="F531" s="64">
        <v>141</v>
      </c>
      <c r="G531" s="64" t="s">
        <v>1201</v>
      </c>
      <c r="H531" s="66" t="s">
        <v>1514</v>
      </c>
      <c r="I531" s="66" t="s">
        <v>1515</v>
      </c>
      <c r="J531" s="66" t="s">
        <v>1432</v>
      </c>
      <c r="K531" s="66" t="s">
        <v>1434</v>
      </c>
      <c r="L531" s="64" t="s">
        <v>175</v>
      </c>
      <c r="M531" s="64">
        <v>1</v>
      </c>
      <c r="N531" s="67">
        <v>42979</v>
      </c>
      <c r="O531" s="67">
        <v>43039</v>
      </c>
      <c r="P531" s="68">
        <f t="shared" si="40"/>
        <v>8.6</v>
      </c>
      <c r="Q531" s="69"/>
      <c r="R531" s="70">
        <f t="shared" si="41"/>
        <v>0</v>
      </c>
      <c r="S531" s="68">
        <f t="shared" si="42"/>
        <v>0</v>
      </c>
      <c r="T531" s="68">
        <f t="shared" si="43"/>
        <v>0</v>
      </c>
      <c r="U531" s="68">
        <f t="shared" si="44"/>
        <v>0</v>
      </c>
      <c r="V531" s="71"/>
      <c r="W531" s="58"/>
      <c r="X531" s="59"/>
      <c r="Y531" s="59"/>
      <c r="Z531" s="59"/>
      <c r="AA531" s="59"/>
      <c r="AB531" s="59"/>
      <c r="AC531" s="59"/>
      <c r="AD531" s="59"/>
      <c r="AE531" s="59"/>
      <c r="AF531" s="59"/>
      <c r="AG531" s="59"/>
    </row>
    <row r="532" spans="1:34" s="60" customFormat="1" ht="102.6" customHeight="1" x14ac:dyDescent="0.3">
      <c r="A532" s="81"/>
      <c r="B532" s="62" t="s">
        <v>1513</v>
      </c>
      <c r="C532" s="62" t="s">
        <v>224</v>
      </c>
      <c r="D532" s="64" t="s">
        <v>1400</v>
      </c>
      <c r="E532" s="64" t="s">
        <v>37</v>
      </c>
      <c r="F532" s="64">
        <v>141</v>
      </c>
      <c r="G532" s="64" t="s">
        <v>1201</v>
      </c>
      <c r="H532" s="66" t="s">
        <v>1514</v>
      </c>
      <c r="I532" s="66" t="s">
        <v>1515</v>
      </c>
      <c r="J532" s="66" t="s">
        <v>1432</v>
      </c>
      <c r="K532" s="66" t="s">
        <v>1435</v>
      </c>
      <c r="L532" s="64" t="s">
        <v>1436</v>
      </c>
      <c r="M532" s="64">
        <v>3</v>
      </c>
      <c r="N532" s="67">
        <v>42979</v>
      </c>
      <c r="O532" s="67">
        <v>43343</v>
      </c>
      <c r="P532" s="68">
        <f t="shared" si="40"/>
        <v>52</v>
      </c>
      <c r="Q532" s="69"/>
      <c r="R532" s="70">
        <f t="shared" si="41"/>
        <v>0</v>
      </c>
      <c r="S532" s="68">
        <f t="shared" si="42"/>
        <v>0</v>
      </c>
      <c r="T532" s="68">
        <f t="shared" si="43"/>
        <v>0</v>
      </c>
      <c r="U532" s="68">
        <f t="shared" si="44"/>
        <v>0</v>
      </c>
      <c r="V532" s="71"/>
      <c r="W532" s="58"/>
      <c r="X532" s="59"/>
      <c r="Y532" s="59"/>
      <c r="Z532" s="59"/>
      <c r="AA532" s="59"/>
      <c r="AB532" s="59"/>
      <c r="AC532" s="59"/>
      <c r="AD532" s="59"/>
      <c r="AE532" s="59"/>
      <c r="AF532" s="59"/>
      <c r="AG532" s="59"/>
    </row>
    <row r="533" spans="1:34" s="60" customFormat="1" ht="102.6" customHeight="1" x14ac:dyDescent="0.3">
      <c r="A533" s="81"/>
      <c r="B533" s="62" t="s">
        <v>1516</v>
      </c>
      <c r="C533" s="62" t="s">
        <v>224</v>
      </c>
      <c r="D533" s="64" t="s">
        <v>1400</v>
      </c>
      <c r="E533" s="64" t="s">
        <v>37</v>
      </c>
      <c r="F533" s="64">
        <v>142</v>
      </c>
      <c r="G533" s="64" t="s">
        <v>1201</v>
      </c>
      <c r="H533" s="66" t="s">
        <v>1517</v>
      </c>
      <c r="I533" s="66" t="s">
        <v>1518</v>
      </c>
      <c r="J533" s="66" t="s">
        <v>1432</v>
      </c>
      <c r="K533" s="66" t="s">
        <v>1433</v>
      </c>
      <c r="L533" s="64" t="s">
        <v>1420</v>
      </c>
      <c r="M533" s="112">
        <v>1</v>
      </c>
      <c r="N533" s="67">
        <v>42979</v>
      </c>
      <c r="O533" s="67">
        <v>43251</v>
      </c>
      <c r="P533" s="68">
        <f t="shared" si="40"/>
        <v>38.9</v>
      </c>
      <c r="Q533" s="69"/>
      <c r="R533" s="70">
        <f t="shared" si="41"/>
        <v>0</v>
      </c>
      <c r="S533" s="68">
        <f t="shared" si="42"/>
        <v>0</v>
      </c>
      <c r="T533" s="68">
        <f t="shared" si="43"/>
        <v>0</v>
      </c>
      <c r="U533" s="68">
        <f t="shared" si="44"/>
        <v>0</v>
      </c>
      <c r="V533" s="71"/>
      <c r="W533" s="58"/>
      <c r="X533" s="59"/>
      <c r="Y533" s="59"/>
      <c r="Z533" s="59"/>
      <c r="AA533" s="59"/>
      <c r="AB533" s="59"/>
      <c r="AC533" s="59"/>
      <c r="AD533" s="59"/>
      <c r="AE533" s="59"/>
      <c r="AF533" s="59"/>
      <c r="AG533" s="59"/>
    </row>
    <row r="534" spans="1:34" s="60" customFormat="1" ht="102.6" customHeight="1" x14ac:dyDescent="0.3">
      <c r="A534" s="81"/>
      <c r="B534" s="62" t="s">
        <v>1516</v>
      </c>
      <c r="C534" s="62" t="s">
        <v>224</v>
      </c>
      <c r="D534" s="64" t="s">
        <v>1400</v>
      </c>
      <c r="E534" s="64" t="s">
        <v>37</v>
      </c>
      <c r="F534" s="64">
        <v>142</v>
      </c>
      <c r="G534" s="64" t="s">
        <v>1201</v>
      </c>
      <c r="H534" s="66" t="s">
        <v>1517</v>
      </c>
      <c r="I534" s="66" t="s">
        <v>1518</v>
      </c>
      <c r="J534" s="66" t="s">
        <v>1432</v>
      </c>
      <c r="K534" s="66" t="s">
        <v>1434</v>
      </c>
      <c r="L534" s="64" t="s">
        <v>175</v>
      </c>
      <c r="M534" s="64">
        <v>1</v>
      </c>
      <c r="N534" s="67">
        <v>42979</v>
      </c>
      <c r="O534" s="67">
        <v>43039</v>
      </c>
      <c r="P534" s="68">
        <f t="shared" si="40"/>
        <v>8.6</v>
      </c>
      <c r="Q534" s="69"/>
      <c r="R534" s="70">
        <f t="shared" si="41"/>
        <v>0</v>
      </c>
      <c r="S534" s="68">
        <f t="shared" si="42"/>
        <v>0</v>
      </c>
      <c r="T534" s="68">
        <f t="shared" si="43"/>
        <v>0</v>
      </c>
      <c r="U534" s="68">
        <f t="shared" si="44"/>
        <v>0</v>
      </c>
      <c r="V534" s="71"/>
      <c r="W534" s="58"/>
      <c r="X534" s="59"/>
      <c r="Y534" s="59"/>
      <c r="Z534" s="59"/>
      <c r="AA534" s="59"/>
      <c r="AB534" s="59"/>
      <c r="AC534" s="59"/>
      <c r="AD534" s="59"/>
      <c r="AE534" s="59"/>
      <c r="AF534" s="59"/>
      <c r="AG534" s="59"/>
    </row>
    <row r="535" spans="1:34" s="60" customFormat="1" ht="102.6" customHeight="1" x14ac:dyDescent="0.3">
      <c r="A535" s="81"/>
      <c r="B535" s="62" t="s">
        <v>1516</v>
      </c>
      <c r="C535" s="62" t="s">
        <v>224</v>
      </c>
      <c r="D535" s="64" t="s">
        <v>1400</v>
      </c>
      <c r="E535" s="64" t="s">
        <v>37</v>
      </c>
      <c r="F535" s="64">
        <v>142</v>
      </c>
      <c r="G535" s="64" t="s">
        <v>1201</v>
      </c>
      <c r="H535" s="66" t="s">
        <v>1517</v>
      </c>
      <c r="I535" s="66" t="s">
        <v>1518</v>
      </c>
      <c r="J535" s="66" t="s">
        <v>1432</v>
      </c>
      <c r="K535" s="66" t="s">
        <v>1435</v>
      </c>
      <c r="L535" s="64" t="s">
        <v>1436</v>
      </c>
      <c r="M535" s="64">
        <v>3</v>
      </c>
      <c r="N535" s="67">
        <v>42979</v>
      </c>
      <c r="O535" s="67">
        <v>43343</v>
      </c>
      <c r="P535" s="68">
        <f t="shared" si="40"/>
        <v>52</v>
      </c>
      <c r="Q535" s="69"/>
      <c r="R535" s="70">
        <f t="shared" si="41"/>
        <v>0</v>
      </c>
      <c r="S535" s="68">
        <f t="shared" si="42"/>
        <v>0</v>
      </c>
      <c r="T535" s="68">
        <f t="shared" si="43"/>
        <v>0</v>
      </c>
      <c r="U535" s="68">
        <f t="shared" si="44"/>
        <v>0</v>
      </c>
      <c r="V535" s="71"/>
      <c r="W535" s="58"/>
      <c r="X535" s="59"/>
      <c r="Y535" s="59"/>
      <c r="Z535" s="59"/>
      <c r="AA535" s="59"/>
      <c r="AB535" s="59"/>
      <c r="AC535" s="59"/>
      <c r="AD535" s="59"/>
      <c r="AE535" s="59"/>
      <c r="AF535" s="59"/>
      <c r="AG535" s="59"/>
    </row>
    <row r="536" spans="1:34" s="192" customFormat="1" ht="240" customHeight="1" x14ac:dyDescent="0.2">
      <c r="A536" s="183"/>
      <c r="B536" s="184" t="s">
        <v>1519</v>
      </c>
      <c r="C536" s="184" t="s">
        <v>177</v>
      </c>
      <c r="D536" s="185" t="s">
        <v>1520</v>
      </c>
      <c r="E536" s="64" t="s">
        <v>432</v>
      </c>
      <c r="F536" s="186">
        <v>17</v>
      </c>
      <c r="G536" s="186" t="s">
        <v>1521</v>
      </c>
      <c r="H536" s="184" t="s">
        <v>1522</v>
      </c>
      <c r="I536" s="184" t="s">
        <v>1523</v>
      </c>
      <c r="J536" s="187" t="s">
        <v>1524</v>
      </c>
      <c r="K536" s="187" t="s">
        <v>1525</v>
      </c>
      <c r="L536" s="185" t="s">
        <v>1526</v>
      </c>
      <c r="M536" s="185">
        <v>5</v>
      </c>
      <c r="N536" s="188" t="s">
        <v>1527</v>
      </c>
      <c r="O536" s="188" t="s">
        <v>1528</v>
      </c>
      <c r="P536" s="68">
        <f t="shared" si="40"/>
        <v>51.9</v>
      </c>
      <c r="Q536" s="69"/>
      <c r="R536" s="70">
        <f t="shared" si="41"/>
        <v>0</v>
      </c>
      <c r="S536" s="68">
        <f t="shared" si="42"/>
        <v>0</v>
      </c>
      <c r="T536" s="68">
        <f t="shared" si="43"/>
        <v>0</v>
      </c>
      <c r="U536" s="68">
        <f t="shared" si="44"/>
        <v>0</v>
      </c>
      <c r="V536" s="189"/>
      <c r="W536" s="190"/>
      <c r="X536" s="191"/>
      <c r="Y536" s="191"/>
      <c r="Z536" s="191"/>
      <c r="AA536" s="191"/>
      <c r="AB536" s="191"/>
      <c r="AC536" s="191"/>
      <c r="AD536" s="191"/>
      <c r="AE536" s="191"/>
      <c r="AF536" s="191"/>
      <c r="AG536" s="191"/>
      <c r="AH536" s="191"/>
    </row>
    <row r="537" spans="1:34" s="192" customFormat="1" ht="240" customHeight="1" x14ac:dyDescent="0.2">
      <c r="A537" s="183"/>
      <c r="B537" s="184" t="s">
        <v>1519</v>
      </c>
      <c r="C537" s="184" t="s">
        <v>177</v>
      </c>
      <c r="D537" s="185" t="s">
        <v>1520</v>
      </c>
      <c r="E537" s="64" t="s">
        <v>432</v>
      </c>
      <c r="F537" s="186">
        <v>17</v>
      </c>
      <c r="G537" s="186" t="s">
        <v>1521</v>
      </c>
      <c r="H537" s="184" t="s">
        <v>1522</v>
      </c>
      <c r="I537" s="184" t="s">
        <v>1523</v>
      </c>
      <c r="J537" s="187" t="s">
        <v>1524</v>
      </c>
      <c r="K537" s="187" t="s">
        <v>1529</v>
      </c>
      <c r="L537" s="185" t="s">
        <v>1526</v>
      </c>
      <c r="M537" s="185">
        <v>150</v>
      </c>
      <c r="N537" s="188" t="s">
        <v>1527</v>
      </c>
      <c r="O537" s="188" t="s">
        <v>1528</v>
      </c>
      <c r="P537" s="68">
        <f t="shared" si="40"/>
        <v>51.9</v>
      </c>
      <c r="Q537" s="69"/>
      <c r="R537" s="70">
        <f t="shared" si="41"/>
        <v>0</v>
      </c>
      <c r="S537" s="68">
        <f t="shared" si="42"/>
        <v>0</v>
      </c>
      <c r="T537" s="68">
        <f t="shared" si="43"/>
        <v>0</v>
      </c>
      <c r="U537" s="68">
        <f t="shared" si="44"/>
        <v>0</v>
      </c>
      <c r="V537" s="189"/>
      <c r="W537" s="190"/>
      <c r="X537" s="191"/>
      <c r="Y537" s="191"/>
      <c r="Z537" s="191"/>
      <c r="AA537" s="191"/>
      <c r="AB537" s="191"/>
      <c r="AC537" s="191"/>
      <c r="AD537" s="191"/>
      <c r="AE537" s="191"/>
      <c r="AF537" s="191"/>
      <c r="AG537" s="191"/>
      <c r="AH537" s="191"/>
    </row>
    <row r="538" spans="1:34" s="175" customFormat="1" ht="409.6" customHeight="1" x14ac:dyDescent="0.2">
      <c r="A538" s="193"/>
      <c r="B538" s="194" t="s">
        <v>1530</v>
      </c>
      <c r="C538" s="184" t="s">
        <v>177</v>
      </c>
      <c r="D538" s="188" t="s">
        <v>1520</v>
      </c>
      <c r="E538" s="64" t="s">
        <v>432</v>
      </c>
      <c r="F538" s="195">
        <v>24</v>
      </c>
      <c r="G538" s="195" t="s">
        <v>646</v>
      </c>
      <c r="H538" s="194" t="s">
        <v>1531</v>
      </c>
      <c r="I538" s="194" t="s">
        <v>1532</v>
      </c>
      <c r="J538" s="194" t="s">
        <v>1533</v>
      </c>
      <c r="K538" s="194" t="s">
        <v>1534</v>
      </c>
      <c r="L538" s="188" t="s">
        <v>1535</v>
      </c>
      <c r="M538" s="188" t="s">
        <v>1536</v>
      </c>
      <c r="N538" s="188" t="s">
        <v>1527</v>
      </c>
      <c r="O538" s="188" t="s">
        <v>1528</v>
      </c>
      <c r="P538" s="68">
        <f t="shared" si="40"/>
        <v>51.9</v>
      </c>
      <c r="Q538" s="69"/>
      <c r="R538" s="70">
        <f t="shared" si="41"/>
        <v>0</v>
      </c>
      <c r="S538" s="68">
        <f t="shared" si="42"/>
        <v>0</v>
      </c>
      <c r="T538" s="68">
        <f t="shared" si="43"/>
        <v>0</v>
      </c>
      <c r="U538" s="68">
        <f t="shared" si="44"/>
        <v>0</v>
      </c>
      <c r="V538" s="196"/>
      <c r="W538" s="197"/>
      <c r="X538" s="174"/>
      <c r="Y538" s="174"/>
      <c r="Z538" s="174"/>
      <c r="AA538" s="174"/>
      <c r="AB538" s="174"/>
      <c r="AC538" s="174"/>
      <c r="AD538" s="174"/>
      <c r="AE538" s="174"/>
      <c r="AF538" s="174"/>
      <c r="AG538" s="174"/>
      <c r="AH538" s="174"/>
    </row>
    <row r="539" spans="1:34" s="175" customFormat="1" ht="409.6" customHeight="1" x14ac:dyDescent="0.2">
      <c r="A539" s="193"/>
      <c r="B539" s="194" t="s">
        <v>1530</v>
      </c>
      <c r="C539" s="184" t="s">
        <v>177</v>
      </c>
      <c r="D539" s="188" t="s">
        <v>1520</v>
      </c>
      <c r="E539" s="64" t="s">
        <v>432</v>
      </c>
      <c r="F539" s="195">
        <v>24</v>
      </c>
      <c r="G539" s="195" t="s">
        <v>646</v>
      </c>
      <c r="H539" s="194" t="s">
        <v>1537</v>
      </c>
      <c r="I539" s="194" t="s">
        <v>1532</v>
      </c>
      <c r="J539" s="194" t="s">
        <v>1533</v>
      </c>
      <c r="K539" s="194" t="s">
        <v>1538</v>
      </c>
      <c r="L539" s="188" t="s">
        <v>1539</v>
      </c>
      <c r="M539" s="188" t="s">
        <v>1540</v>
      </c>
      <c r="N539" s="188" t="s">
        <v>1527</v>
      </c>
      <c r="O539" s="188" t="s">
        <v>1528</v>
      </c>
      <c r="P539" s="68">
        <f t="shared" si="40"/>
        <v>51.9</v>
      </c>
      <c r="Q539" s="69"/>
      <c r="R539" s="70">
        <f t="shared" si="41"/>
        <v>0</v>
      </c>
      <c r="S539" s="68">
        <f t="shared" si="42"/>
        <v>0</v>
      </c>
      <c r="T539" s="68">
        <f t="shared" si="43"/>
        <v>0</v>
      </c>
      <c r="U539" s="68">
        <f t="shared" si="44"/>
        <v>0</v>
      </c>
      <c r="V539" s="196"/>
      <c r="W539" s="197"/>
      <c r="X539" s="174"/>
      <c r="Y539" s="174"/>
      <c r="Z539" s="174"/>
      <c r="AA539" s="174"/>
      <c r="AB539" s="174"/>
      <c r="AC539" s="174"/>
      <c r="AD539" s="174"/>
      <c r="AE539" s="174"/>
      <c r="AF539" s="174"/>
      <c r="AG539" s="174"/>
      <c r="AH539" s="174"/>
    </row>
    <row r="540" spans="1:34" s="175" customFormat="1" ht="409.6" customHeight="1" x14ac:dyDescent="0.2">
      <c r="A540" s="193"/>
      <c r="B540" s="194" t="s">
        <v>1530</v>
      </c>
      <c r="C540" s="184" t="s">
        <v>177</v>
      </c>
      <c r="D540" s="188" t="s">
        <v>1520</v>
      </c>
      <c r="E540" s="64" t="s">
        <v>432</v>
      </c>
      <c r="F540" s="195">
        <v>24</v>
      </c>
      <c r="G540" s="195" t="s">
        <v>646</v>
      </c>
      <c r="H540" s="194" t="s">
        <v>1537</v>
      </c>
      <c r="I540" s="194" t="s">
        <v>1532</v>
      </c>
      <c r="J540" s="194" t="s">
        <v>1533</v>
      </c>
      <c r="K540" s="194" t="s">
        <v>1541</v>
      </c>
      <c r="L540" s="188" t="s">
        <v>1542</v>
      </c>
      <c r="M540" s="188" t="s">
        <v>1543</v>
      </c>
      <c r="N540" s="188" t="s">
        <v>1527</v>
      </c>
      <c r="O540" s="188" t="s">
        <v>1528</v>
      </c>
      <c r="P540" s="68">
        <f t="shared" si="40"/>
        <v>51.9</v>
      </c>
      <c r="Q540" s="69"/>
      <c r="R540" s="70">
        <f t="shared" si="41"/>
        <v>0</v>
      </c>
      <c r="S540" s="68">
        <f t="shared" si="42"/>
        <v>0</v>
      </c>
      <c r="T540" s="68">
        <f t="shared" si="43"/>
        <v>0</v>
      </c>
      <c r="U540" s="68">
        <f t="shared" si="44"/>
        <v>0</v>
      </c>
      <c r="V540" s="196"/>
      <c r="W540" s="197"/>
      <c r="X540" s="174"/>
      <c r="Y540" s="174"/>
      <c r="Z540" s="174"/>
      <c r="AA540" s="174"/>
      <c r="AB540" s="174"/>
      <c r="AC540" s="174"/>
      <c r="AD540" s="174"/>
      <c r="AE540" s="174"/>
      <c r="AF540" s="174"/>
      <c r="AG540" s="174"/>
      <c r="AH540" s="174"/>
    </row>
    <row r="541" spans="1:34" s="175" customFormat="1" ht="409.6" customHeight="1" x14ac:dyDescent="0.2">
      <c r="A541" s="193"/>
      <c r="B541" s="194" t="s">
        <v>1530</v>
      </c>
      <c r="C541" s="184" t="s">
        <v>177</v>
      </c>
      <c r="D541" s="188" t="s">
        <v>1520</v>
      </c>
      <c r="E541" s="64" t="s">
        <v>432</v>
      </c>
      <c r="F541" s="195">
        <v>24</v>
      </c>
      <c r="G541" s="195" t="s">
        <v>646</v>
      </c>
      <c r="H541" s="194" t="s">
        <v>1537</v>
      </c>
      <c r="I541" s="194" t="s">
        <v>1532</v>
      </c>
      <c r="J541" s="194" t="s">
        <v>1533</v>
      </c>
      <c r="K541" s="194" t="s">
        <v>1544</v>
      </c>
      <c r="L541" s="188" t="s">
        <v>1545</v>
      </c>
      <c r="M541" s="188" t="s">
        <v>1540</v>
      </c>
      <c r="N541" s="188" t="s">
        <v>1527</v>
      </c>
      <c r="O541" s="188" t="s">
        <v>1528</v>
      </c>
      <c r="P541" s="68">
        <f t="shared" si="40"/>
        <v>51.9</v>
      </c>
      <c r="Q541" s="69"/>
      <c r="R541" s="70">
        <f t="shared" si="41"/>
        <v>0</v>
      </c>
      <c r="S541" s="68">
        <f t="shared" si="42"/>
        <v>0</v>
      </c>
      <c r="T541" s="68">
        <f t="shared" si="43"/>
        <v>0</v>
      </c>
      <c r="U541" s="68">
        <f t="shared" si="44"/>
        <v>0</v>
      </c>
      <c r="V541" s="196"/>
      <c r="W541" s="197"/>
      <c r="X541" s="174"/>
      <c r="Y541" s="174"/>
      <c r="Z541" s="174"/>
      <c r="AA541" s="174"/>
      <c r="AB541" s="174"/>
      <c r="AC541" s="174"/>
      <c r="AD541" s="174"/>
      <c r="AE541" s="174"/>
      <c r="AF541" s="174"/>
      <c r="AG541" s="174"/>
      <c r="AH541" s="174"/>
    </row>
    <row r="542" spans="1:34" s="175" customFormat="1" ht="229.2" customHeight="1" x14ac:dyDescent="0.2">
      <c r="A542" s="193"/>
      <c r="B542" s="194" t="s">
        <v>1546</v>
      </c>
      <c r="C542" s="184" t="s">
        <v>177</v>
      </c>
      <c r="D542" s="188" t="s">
        <v>1520</v>
      </c>
      <c r="E542" s="64" t="s">
        <v>432</v>
      </c>
      <c r="F542" s="195">
        <v>34</v>
      </c>
      <c r="G542" s="195" t="s">
        <v>63</v>
      </c>
      <c r="H542" s="198" t="s">
        <v>1547</v>
      </c>
      <c r="I542" s="194" t="s">
        <v>1548</v>
      </c>
      <c r="J542" s="199" t="s">
        <v>1549</v>
      </c>
      <c r="K542" s="199" t="s">
        <v>1550</v>
      </c>
      <c r="L542" s="188" t="s">
        <v>1551</v>
      </c>
      <c r="M542" s="188" t="s">
        <v>1552</v>
      </c>
      <c r="N542" s="188" t="s">
        <v>1527</v>
      </c>
      <c r="O542" s="188" t="s">
        <v>1528</v>
      </c>
      <c r="P542" s="68">
        <f t="shared" si="40"/>
        <v>51.9</v>
      </c>
      <c r="Q542" s="69"/>
      <c r="R542" s="70">
        <f t="shared" si="41"/>
        <v>0</v>
      </c>
      <c r="S542" s="68">
        <f t="shared" si="42"/>
        <v>0</v>
      </c>
      <c r="T542" s="68">
        <f t="shared" si="43"/>
        <v>0</v>
      </c>
      <c r="U542" s="68">
        <f t="shared" si="44"/>
        <v>0</v>
      </c>
      <c r="V542" s="196"/>
      <c r="W542" s="84"/>
      <c r="X542" s="174"/>
      <c r="Y542" s="174"/>
      <c r="Z542" s="174"/>
      <c r="AA542" s="174"/>
      <c r="AB542" s="174"/>
      <c r="AC542" s="174"/>
      <c r="AD542" s="174"/>
      <c r="AE542" s="174"/>
      <c r="AF542" s="174"/>
      <c r="AG542" s="174"/>
      <c r="AH542" s="174"/>
    </row>
    <row r="543" spans="1:34" s="175" customFormat="1" ht="229.2" customHeight="1" x14ac:dyDescent="0.2">
      <c r="A543" s="193"/>
      <c r="B543" s="194" t="s">
        <v>1546</v>
      </c>
      <c r="C543" s="184" t="s">
        <v>177</v>
      </c>
      <c r="D543" s="188" t="s">
        <v>1520</v>
      </c>
      <c r="E543" s="64" t="s">
        <v>432</v>
      </c>
      <c r="F543" s="195">
        <v>34</v>
      </c>
      <c r="G543" s="195" t="s">
        <v>63</v>
      </c>
      <c r="H543" s="198" t="s">
        <v>1547</v>
      </c>
      <c r="I543" s="194" t="s">
        <v>1548</v>
      </c>
      <c r="J543" s="199" t="s">
        <v>1553</v>
      </c>
      <c r="K543" s="199" t="s">
        <v>1554</v>
      </c>
      <c r="L543" s="188" t="s">
        <v>1555</v>
      </c>
      <c r="M543" s="188" t="s">
        <v>1543</v>
      </c>
      <c r="N543" s="188" t="s">
        <v>1527</v>
      </c>
      <c r="O543" s="188" t="s">
        <v>1528</v>
      </c>
      <c r="P543" s="68">
        <f t="shared" si="40"/>
        <v>51.9</v>
      </c>
      <c r="Q543" s="69"/>
      <c r="R543" s="70">
        <f t="shared" si="41"/>
        <v>0</v>
      </c>
      <c r="S543" s="68">
        <f t="shared" si="42"/>
        <v>0</v>
      </c>
      <c r="T543" s="68">
        <f t="shared" si="43"/>
        <v>0</v>
      </c>
      <c r="U543" s="68">
        <f t="shared" si="44"/>
        <v>0</v>
      </c>
      <c r="V543" s="196"/>
      <c r="W543" s="84"/>
      <c r="X543" s="174"/>
      <c r="Y543" s="174"/>
      <c r="Z543" s="174"/>
      <c r="AA543" s="174"/>
      <c r="AB543" s="174"/>
      <c r="AC543" s="174"/>
      <c r="AD543" s="174"/>
      <c r="AE543" s="174"/>
      <c r="AF543" s="174"/>
      <c r="AG543" s="174"/>
      <c r="AH543" s="174"/>
    </row>
    <row r="544" spans="1:34" s="175" customFormat="1" ht="150" customHeight="1" x14ac:dyDescent="0.2">
      <c r="A544" s="193"/>
      <c r="B544" s="194" t="s">
        <v>1556</v>
      </c>
      <c r="C544" s="184" t="s">
        <v>177</v>
      </c>
      <c r="D544" s="188" t="s">
        <v>1520</v>
      </c>
      <c r="E544" s="64" t="s">
        <v>432</v>
      </c>
      <c r="F544" s="195">
        <v>48</v>
      </c>
      <c r="G544" s="195" t="s">
        <v>70</v>
      </c>
      <c r="H544" s="198" t="s">
        <v>1557</v>
      </c>
      <c r="I544" s="194" t="s">
        <v>1558</v>
      </c>
      <c r="J544" s="199" t="s">
        <v>1559</v>
      </c>
      <c r="K544" s="199" t="s">
        <v>1560</v>
      </c>
      <c r="L544" s="64" t="s">
        <v>1561</v>
      </c>
      <c r="M544" s="64">
        <v>6</v>
      </c>
      <c r="N544" s="125">
        <v>42982</v>
      </c>
      <c r="O544" s="125">
        <v>43092</v>
      </c>
      <c r="P544" s="68">
        <f t="shared" si="40"/>
        <v>15.7</v>
      </c>
      <c r="Q544" s="69"/>
      <c r="R544" s="70">
        <f t="shared" si="41"/>
        <v>0</v>
      </c>
      <c r="S544" s="68">
        <f t="shared" si="42"/>
        <v>0</v>
      </c>
      <c r="T544" s="68">
        <f t="shared" si="43"/>
        <v>0</v>
      </c>
      <c r="U544" s="68">
        <f t="shared" si="44"/>
        <v>0</v>
      </c>
      <c r="V544" s="196"/>
      <c r="W544" s="84"/>
      <c r="X544" s="174"/>
      <c r="Y544" s="174"/>
      <c r="Z544" s="174"/>
      <c r="AA544" s="174"/>
      <c r="AB544" s="174"/>
      <c r="AC544" s="174"/>
      <c r="AD544" s="174"/>
      <c r="AE544" s="174"/>
      <c r="AF544" s="174"/>
      <c r="AG544" s="174"/>
      <c r="AH544" s="174"/>
    </row>
    <row r="545" spans="1:35" s="173" customFormat="1" ht="148.94999999999999" customHeight="1" x14ac:dyDescent="0.2">
      <c r="A545" s="200"/>
      <c r="B545" s="194" t="s">
        <v>1562</v>
      </c>
      <c r="C545" s="184" t="s">
        <v>177</v>
      </c>
      <c r="D545" s="188" t="s">
        <v>1520</v>
      </c>
      <c r="E545" s="64" t="s">
        <v>432</v>
      </c>
      <c r="F545" s="195">
        <v>49</v>
      </c>
      <c r="G545" s="195" t="s">
        <v>81</v>
      </c>
      <c r="H545" s="198" t="s">
        <v>1563</v>
      </c>
      <c r="I545" s="194" t="s">
        <v>1564</v>
      </c>
      <c r="J545" s="199" t="s">
        <v>1565</v>
      </c>
      <c r="K545" s="199" t="s">
        <v>1566</v>
      </c>
      <c r="L545" s="64" t="s">
        <v>1567</v>
      </c>
      <c r="M545" s="64">
        <v>3</v>
      </c>
      <c r="N545" s="125">
        <v>42982</v>
      </c>
      <c r="O545" s="125">
        <v>43092</v>
      </c>
      <c r="P545" s="68">
        <f t="shared" si="40"/>
        <v>15.7</v>
      </c>
      <c r="Q545" s="69"/>
      <c r="R545" s="70">
        <f t="shared" si="41"/>
        <v>0</v>
      </c>
      <c r="S545" s="68">
        <f t="shared" si="42"/>
        <v>0</v>
      </c>
      <c r="T545" s="68">
        <f t="shared" si="43"/>
        <v>0</v>
      </c>
      <c r="U545" s="68">
        <f t="shared" si="44"/>
        <v>0</v>
      </c>
      <c r="V545" s="196"/>
      <c r="W545" s="58"/>
      <c r="X545" s="107"/>
      <c r="Y545" s="107"/>
      <c r="Z545" s="107"/>
      <c r="AA545" s="107"/>
      <c r="AB545" s="107"/>
      <c r="AC545" s="107"/>
      <c r="AD545" s="107"/>
      <c r="AE545" s="107"/>
      <c r="AF545" s="107"/>
      <c r="AG545" s="107"/>
      <c r="AH545" s="107"/>
    </row>
    <row r="546" spans="1:35" s="175" customFormat="1" ht="148.94999999999999" customHeight="1" x14ac:dyDescent="0.2">
      <c r="A546" s="193"/>
      <c r="B546" s="194" t="s">
        <v>1568</v>
      </c>
      <c r="C546" s="184" t="s">
        <v>177</v>
      </c>
      <c r="D546" s="188" t="s">
        <v>1520</v>
      </c>
      <c r="E546" s="64" t="s">
        <v>432</v>
      </c>
      <c r="F546" s="195">
        <v>50</v>
      </c>
      <c r="G546" s="195" t="s">
        <v>1569</v>
      </c>
      <c r="H546" s="194" t="s">
        <v>1570</v>
      </c>
      <c r="I546" s="199" t="s">
        <v>1571</v>
      </c>
      <c r="J546" s="199" t="s">
        <v>1572</v>
      </c>
      <c r="K546" s="194" t="s">
        <v>1573</v>
      </c>
      <c r="L546" s="188" t="s">
        <v>1574</v>
      </c>
      <c r="M546" s="188" t="s">
        <v>1552</v>
      </c>
      <c r="N546" s="188" t="s">
        <v>1527</v>
      </c>
      <c r="O546" s="188" t="s">
        <v>1528</v>
      </c>
      <c r="P546" s="68">
        <f t="shared" si="40"/>
        <v>51.9</v>
      </c>
      <c r="Q546" s="69"/>
      <c r="R546" s="70">
        <f t="shared" si="41"/>
        <v>0</v>
      </c>
      <c r="S546" s="68">
        <f t="shared" si="42"/>
        <v>0</v>
      </c>
      <c r="T546" s="68">
        <f t="shared" si="43"/>
        <v>0</v>
      </c>
      <c r="U546" s="68">
        <f t="shared" si="44"/>
        <v>0</v>
      </c>
      <c r="V546" s="196"/>
      <c r="W546" s="84"/>
      <c r="X546" s="174"/>
      <c r="Y546" s="174"/>
      <c r="Z546" s="174"/>
      <c r="AA546" s="174"/>
      <c r="AB546" s="174"/>
      <c r="AC546" s="174"/>
      <c r="AD546" s="174"/>
      <c r="AE546" s="174"/>
      <c r="AF546" s="174"/>
      <c r="AG546" s="174"/>
      <c r="AH546" s="174"/>
    </row>
    <row r="547" spans="1:35" s="175" customFormat="1" ht="252" customHeight="1" x14ac:dyDescent="0.2">
      <c r="A547" s="193"/>
      <c r="B547" s="194" t="s">
        <v>1575</v>
      </c>
      <c r="C547" s="184" t="s">
        <v>177</v>
      </c>
      <c r="D547" s="188" t="s">
        <v>1520</v>
      </c>
      <c r="E547" s="64" t="s">
        <v>432</v>
      </c>
      <c r="F547" s="201">
        <v>104</v>
      </c>
      <c r="G547" s="201" t="s">
        <v>1331</v>
      </c>
      <c r="H547" s="198" t="s">
        <v>1576</v>
      </c>
      <c r="I547" s="199" t="s">
        <v>1333</v>
      </c>
      <c r="J547" s="199" t="s">
        <v>1577</v>
      </c>
      <c r="K547" s="199" t="s">
        <v>1578</v>
      </c>
      <c r="L547" s="188" t="s">
        <v>1579</v>
      </c>
      <c r="M547" s="188" t="s">
        <v>1580</v>
      </c>
      <c r="N547" s="188" t="s">
        <v>1527</v>
      </c>
      <c r="O547" s="188" t="s">
        <v>1528</v>
      </c>
      <c r="P547" s="68">
        <f t="shared" si="40"/>
        <v>51.9</v>
      </c>
      <c r="Q547" s="69"/>
      <c r="R547" s="70">
        <f t="shared" si="41"/>
        <v>0</v>
      </c>
      <c r="S547" s="68">
        <f t="shared" si="42"/>
        <v>0</v>
      </c>
      <c r="T547" s="68">
        <f t="shared" si="43"/>
        <v>0</v>
      </c>
      <c r="U547" s="68">
        <f t="shared" si="44"/>
        <v>0</v>
      </c>
      <c r="V547" s="196"/>
      <c r="W547" s="84"/>
      <c r="X547" s="174"/>
      <c r="Y547" s="174"/>
      <c r="Z547" s="174"/>
      <c r="AA547" s="174"/>
      <c r="AB547" s="174"/>
      <c r="AC547" s="174"/>
      <c r="AD547" s="174"/>
      <c r="AE547" s="174"/>
      <c r="AF547" s="174"/>
      <c r="AG547" s="174"/>
      <c r="AH547" s="174"/>
    </row>
    <row r="548" spans="1:35" s="175" customFormat="1" ht="183.6" customHeight="1" x14ac:dyDescent="0.2">
      <c r="A548" s="193"/>
      <c r="B548" s="194" t="s">
        <v>1581</v>
      </c>
      <c r="C548" s="184" t="s">
        <v>177</v>
      </c>
      <c r="D548" s="188" t="s">
        <v>1520</v>
      </c>
      <c r="E548" s="64" t="s">
        <v>432</v>
      </c>
      <c r="F548" s="188">
        <v>105</v>
      </c>
      <c r="G548" s="188" t="s">
        <v>1335</v>
      </c>
      <c r="H548" s="202" t="s">
        <v>1582</v>
      </c>
      <c r="I548" s="199" t="s">
        <v>1337</v>
      </c>
      <c r="J548" s="199" t="s">
        <v>1583</v>
      </c>
      <c r="K548" s="199" t="s">
        <v>1584</v>
      </c>
      <c r="L548" s="188" t="s">
        <v>1585</v>
      </c>
      <c r="M548" s="188">
        <v>4</v>
      </c>
      <c r="N548" s="188" t="s">
        <v>1527</v>
      </c>
      <c r="O548" s="188" t="s">
        <v>1528</v>
      </c>
      <c r="P548" s="68">
        <f t="shared" si="40"/>
        <v>51.9</v>
      </c>
      <c r="Q548" s="69"/>
      <c r="R548" s="70">
        <f t="shared" si="41"/>
        <v>0</v>
      </c>
      <c r="S548" s="68">
        <f t="shared" si="42"/>
        <v>0</v>
      </c>
      <c r="T548" s="68">
        <f t="shared" si="43"/>
        <v>0</v>
      </c>
      <c r="U548" s="68">
        <f t="shared" si="44"/>
        <v>0</v>
      </c>
      <c r="V548" s="196"/>
      <c r="W548" s="84"/>
      <c r="X548" s="174"/>
      <c r="Y548" s="174"/>
      <c r="Z548" s="174"/>
      <c r="AA548" s="174"/>
      <c r="AB548" s="174"/>
      <c r="AC548" s="174"/>
      <c r="AD548" s="174"/>
      <c r="AE548" s="174"/>
      <c r="AF548" s="174"/>
      <c r="AG548" s="174"/>
      <c r="AH548" s="174"/>
      <c r="AI548" s="174"/>
    </row>
    <row r="549" spans="1:35" s="176" customFormat="1" ht="240" customHeight="1" x14ac:dyDescent="0.3">
      <c r="A549" s="193"/>
      <c r="B549" s="194" t="s">
        <v>1586</v>
      </c>
      <c r="C549" s="184" t="s">
        <v>177</v>
      </c>
      <c r="D549" s="188" t="s">
        <v>1520</v>
      </c>
      <c r="E549" s="64" t="s">
        <v>432</v>
      </c>
      <c r="F549" s="188">
        <v>106</v>
      </c>
      <c r="G549" s="188" t="s">
        <v>1095</v>
      </c>
      <c r="H549" s="199" t="s">
        <v>1587</v>
      </c>
      <c r="I549" s="199" t="s">
        <v>1343</v>
      </c>
      <c r="J549" s="199" t="s">
        <v>1588</v>
      </c>
      <c r="K549" s="194" t="s">
        <v>1589</v>
      </c>
      <c r="L549" s="188" t="s">
        <v>1585</v>
      </c>
      <c r="M549" s="188" t="s">
        <v>1590</v>
      </c>
      <c r="N549" s="188" t="s">
        <v>1527</v>
      </c>
      <c r="O549" s="188" t="s">
        <v>1528</v>
      </c>
      <c r="P549" s="68">
        <f t="shared" si="40"/>
        <v>51.9</v>
      </c>
      <c r="Q549" s="69"/>
      <c r="R549" s="70">
        <f t="shared" si="41"/>
        <v>0</v>
      </c>
      <c r="S549" s="68">
        <f t="shared" si="42"/>
        <v>0</v>
      </c>
      <c r="T549" s="68">
        <f t="shared" si="43"/>
        <v>0</v>
      </c>
      <c r="U549" s="68">
        <f t="shared" si="44"/>
        <v>0</v>
      </c>
      <c r="V549" s="196"/>
      <c r="W549" s="84"/>
      <c r="X549" s="85"/>
      <c r="Y549" s="85"/>
      <c r="Z549" s="85"/>
      <c r="AA549" s="85"/>
      <c r="AB549" s="85"/>
      <c r="AC549" s="85"/>
      <c r="AD549" s="85"/>
      <c r="AE549" s="85"/>
      <c r="AF549" s="85"/>
      <c r="AG549" s="85"/>
      <c r="AH549" s="85"/>
    </row>
    <row r="550" spans="1:35" s="176" customFormat="1" ht="228.6" customHeight="1" x14ac:dyDescent="0.3">
      <c r="A550" s="193"/>
      <c r="B550" s="194" t="s">
        <v>1591</v>
      </c>
      <c r="C550" s="184" t="s">
        <v>177</v>
      </c>
      <c r="D550" s="188" t="s">
        <v>1520</v>
      </c>
      <c r="E550" s="64" t="s">
        <v>432</v>
      </c>
      <c r="F550" s="188">
        <v>107</v>
      </c>
      <c r="G550" s="188" t="s">
        <v>692</v>
      </c>
      <c r="H550" s="199" t="s">
        <v>1592</v>
      </c>
      <c r="I550" s="199" t="s">
        <v>1593</v>
      </c>
      <c r="J550" s="203" t="s">
        <v>1594</v>
      </c>
      <c r="K550" s="199" t="s">
        <v>1595</v>
      </c>
      <c r="L550" s="188" t="s">
        <v>1596</v>
      </c>
      <c r="M550" s="188" t="s">
        <v>1552</v>
      </c>
      <c r="N550" s="188" t="s">
        <v>1527</v>
      </c>
      <c r="O550" s="188" t="s">
        <v>1528</v>
      </c>
      <c r="P550" s="68">
        <f t="shared" si="40"/>
        <v>51.9</v>
      </c>
      <c r="Q550" s="69"/>
      <c r="R550" s="70">
        <f t="shared" si="41"/>
        <v>0</v>
      </c>
      <c r="S550" s="68">
        <f t="shared" si="42"/>
        <v>0</v>
      </c>
      <c r="T550" s="68">
        <f t="shared" si="43"/>
        <v>0</v>
      </c>
      <c r="U550" s="68">
        <f t="shared" si="44"/>
        <v>0</v>
      </c>
      <c r="V550" s="196"/>
      <c r="W550" s="84"/>
      <c r="X550" s="85"/>
      <c r="Y550" s="85"/>
      <c r="Z550" s="85"/>
      <c r="AA550" s="85"/>
      <c r="AB550" s="85"/>
      <c r="AC550" s="85"/>
      <c r="AD550" s="85"/>
      <c r="AE550" s="85"/>
      <c r="AF550" s="85"/>
      <c r="AG550" s="85"/>
      <c r="AH550" s="85"/>
    </row>
    <row r="551" spans="1:35" s="176" customFormat="1" ht="205.95" customHeight="1" x14ac:dyDescent="0.3">
      <c r="A551" s="193"/>
      <c r="B551" s="194" t="s">
        <v>1597</v>
      </c>
      <c r="C551" s="184" t="s">
        <v>177</v>
      </c>
      <c r="D551" s="188" t="s">
        <v>1520</v>
      </c>
      <c r="E551" s="64" t="s">
        <v>432</v>
      </c>
      <c r="F551" s="188">
        <v>108</v>
      </c>
      <c r="G551" s="188" t="s">
        <v>1351</v>
      </c>
      <c r="H551" s="199" t="s">
        <v>1598</v>
      </c>
      <c r="I551" s="199" t="s">
        <v>1599</v>
      </c>
      <c r="J551" s="199" t="s">
        <v>1600</v>
      </c>
      <c r="K551" s="199" t="s">
        <v>1601</v>
      </c>
      <c r="L551" s="188" t="s">
        <v>248</v>
      </c>
      <c r="M551" s="188" t="s">
        <v>1590</v>
      </c>
      <c r="N551" s="188" t="s">
        <v>1527</v>
      </c>
      <c r="O551" s="188" t="s">
        <v>1528</v>
      </c>
      <c r="P551" s="68">
        <f t="shared" si="40"/>
        <v>51.9</v>
      </c>
      <c r="Q551" s="69"/>
      <c r="R551" s="70">
        <f t="shared" si="41"/>
        <v>0</v>
      </c>
      <c r="S551" s="68">
        <f t="shared" si="42"/>
        <v>0</v>
      </c>
      <c r="T551" s="68">
        <f t="shared" si="43"/>
        <v>0</v>
      </c>
      <c r="U551" s="68">
        <f t="shared" si="44"/>
        <v>0</v>
      </c>
      <c r="V551" s="196"/>
      <c r="W551" s="84"/>
      <c r="X551" s="85"/>
      <c r="Y551" s="85"/>
      <c r="Z551" s="85"/>
      <c r="AA551" s="85"/>
      <c r="AB551" s="85"/>
      <c r="AC551" s="85"/>
      <c r="AD551" s="85"/>
      <c r="AE551" s="85"/>
      <c r="AF551" s="85"/>
      <c r="AG551" s="85"/>
      <c r="AH551" s="85"/>
    </row>
    <row r="552" spans="1:35" s="176" customFormat="1" ht="251.4" customHeight="1" x14ac:dyDescent="0.3">
      <c r="A552" s="193"/>
      <c r="B552" s="194" t="s">
        <v>1602</v>
      </c>
      <c r="C552" s="184" t="s">
        <v>177</v>
      </c>
      <c r="D552" s="188" t="s">
        <v>1520</v>
      </c>
      <c r="E552" s="64" t="s">
        <v>432</v>
      </c>
      <c r="F552" s="188">
        <v>112</v>
      </c>
      <c r="G552" s="188" t="s">
        <v>1603</v>
      </c>
      <c r="H552" s="199" t="s">
        <v>1604</v>
      </c>
      <c r="I552" s="199" t="s">
        <v>1605</v>
      </c>
      <c r="J552" s="199" t="s">
        <v>1606</v>
      </c>
      <c r="K552" s="199" t="s">
        <v>1607</v>
      </c>
      <c r="L552" s="188" t="s">
        <v>533</v>
      </c>
      <c r="M552" s="188">
        <v>9</v>
      </c>
      <c r="N552" s="67">
        <v>42979</v>
      </c>
      <c r="O552" s="67">
        <v>43342</v>
      </c>
      <c r="P552" s="68">
        <f t="shared" si="40"/>
        <v>51.9</v>
      </c>
      <c r="Q552" s="69"/>
      <c r="R552" s="70">
        <f t="shared" si="41"/>
        <v>0</v>
      </c>
      <c r="S552" s="68">
        <f t="shared" si="42"/>
        <v>0</v>
      </c>
      <c r="T552" s="68">
        <f t="shared" si="43"/>
        <v>0</v>
      </c>
      <c r="U552" s="68">
        <f t="shared" si="44"/>
        <v>0</v>
      </c>
      <c r="V552" s="196"/>
      <c r="W552" s="84"/>
      <c r="X552" s="85"/>
      <c r="Y552" s="85"/>
      <c r="Z552" s="85"/>
      <c r="AA552" s="85"/>
      <c r="AB552" s="85"/>
      <c r="AC552" s="85"/>
      <c r="AD552" s="85"/>
      <c r="AE552" s="85"/>
      <c r="AF552" s="85"/>
      <c r="AG552" s="85"/>
      <c r="AH552" s="85"/>
    </row>
    <row r="553" spans="1:35" s="176" customFormat="1" ht="251.4" customHeight="1" x14ac:dyDescent="0.3">
      <c r="A553" s="193"/>
      <c r="B553" s="194" t="s">
        <v>1602</v>
      </c>
      <c r="C553" s="184" t="s">
        <v>177</v>
      </c>
      <c r="D553" s="188" t="s">
        <v>1520</v>
      </c>
      <c r="E553" s="64" t="s">
        <v>432</v>
      </c>
      <c r="F553" s="188">
        <v>112</v>
      </c>
      <c r="G553" s="188" t="s">
        <v>1603</v>
      </c>
      <c r="H553" s="199" t="s">
        <v>1604</v>
      </c>
      <c r="I553" s="199" t="s">
        <v>1605</v>
      </c>
      <c r="J553" s="199" t="s">
        <v>1608</v>
      </c>
      <c r="K553" s="66" t="s">
        <v>1609</v>
      </c>
      <c r="L553" s="64" t="s">
        <v>1610</v>
      </c>
      <c r="M553" s="64">
        <v>15</v>
      </c>
      <c r="N553" s="67">
        <v>42979</v>
      </c>
      <c r="O553" s="67">
        <v>43342</v>
      </c>
      <c r="P553" s="68">
        <f t="shared" si="40"/>
        <v>51.9</v>
      </c>
      <c r="Q553" s="69"/>
      <c r="R553" s="70">
        <f t="shared" si="41"/>
        <v>0</v>
      </c>
      <c r="S553" s="68">
        <f t="shared" si="42"/>
        <v>0</v>
      </c>
      <c r="T553" s="68">
        <f t="shared" si="43"/>
        <v>0</v>
      </c>
      <c r="U553" s="68">
        <f t="shared" si="44"/>
        <v>0</v>
      </c>
      <c r="V553" s="196"/>
      <c r="W553" s="84"/>
      <c r="X553" s="85"/>
      <c r="Y553" s="85"/>
      <c r="Z553" s="85"/>
      <c r="AA553" s="85"/>
      <c r="AB553" s="85"/>
      <c r="AC553" s="85"/>
      <c r="AD553" s="85"/>
      <c r="AE553" s="85"/>
      <c r="AF553" s="85"/>
      <c r="AG553" s="85"/>
      <c r="AH553" s="85"/>
    </row>
    <row r="554" spans="1:35" s="176" customFormat="1" ht="354" customHeight="1" x14ac:dyDescent="0.3">
      <c r="A554" s="193"/>
      <c r="B554" s="194" t="s">
        <v>1611</v>
      </c>
      <c r="C554" s="184" t="s">
        <v>177</v>
      </c>
      <c r="D554" s="188" t="s">
        <v>1520</v>
      </c>
      <c r="E554" s="64" t="s">
        <v>432</v>
      </c>
      <c r="F554" s="188">
        <v>113</v>
      </c>
      <c r="G554" s="188" t="s">
        <v>103</v>
      </c>
      <c r="H554" s="199" t="s">
        <v>1612</v>
      </c>
      <c r="I554" s="199" t="s">
        <v>105</v>
      </c>
      <c r="J554" s="204" t="s">
        <v>1613</v>
      </c>
      <c r="K554" s="205" t="s">
        <v>1614</v>
      </c>
      <c r="L554" s="73" t="s">
        <v>1615</v>
      </c>
      <c r="M554" s="64">
        <v>1</v>
      </c>
      <c r="N554" s="125">
        <v>42979</v>
      </c>
      <c r="O554" s="125">
        <v>43100</v>
      </c>
      <c r="P554" s="68">
        <f t="shared" si="40"/>
        <v>17.3</v>
      </c>
      <c r="Q554" s="69"/>
      <c r="R554" s="70">
        <f t="shared" si="41"/>
        <v>0</v>
      </c>
      <c r="S554" s="68">
        <f t="shared" si="42"/>
        <v>0</v>
      </c>
      <c r="T554" s="68">
        <f t="shared" si="43"/>
        <v>0</v>
      </c>
      <c r="U554" s="68">
        <f t="shared" si="44"/>
        <v>0</v>
      </c>
      <c r="V554" s="196"/>
      <c r="W554" s="84"/>
      <c r="X554" s="85"/>
      <c r="Y554" s="85"/>
      <c r="Z554" s="85"/>
      <c r="AA554" s="85"/>
      <c r="AB554" s="85"/>
      <c r="AC554" s="85"/>
      <c r="AD554" s="85"/>
      <c r="AE554" s="85"/>
      <c r="AF554" s="85"/>
      <c r="AG554" s="85"/>
      <c r="AH554" s="85"/>
    </row>
    <row r="555" spans="1:35" s="176" customFormat="1" ht="354" customHeight="1" x14ac:dyDescent="0.3">
      <c r="A555" s="193"/>
      <c r="B555" s="194" t="s">
        <v>1611</v>
      </c>
      <c r="C555" s="184" t="s">
        <v>177</v>
      </c>
      <c r="D555" s="188" t="s">
        <v>1520</v>
      </c>
      <c r="E555" s="64" t="s">
        <v>432</v>
      </c>
      <c r="F555" s="188">
        <v>113</v>
      </c>
      <c r="G555" s="188" t="s">
        <v>103</v>
      </c>
      <c r="H555" s="199" t="s">
        <v>1612</v>
      </c>
      <c r="I555" s="199" t="s">
        <v>105</v>
      </c>
      <c r="J555" s="199" t="s">
        <v>1616</v>
      </c>
      <c r="K555" s="199" t="s">
        <v>1617</v>
      </c>
      <c r="L555" s="73" t="s">
        <v>1618</v>
      </c>
      <c r="M555" s="64">
        <v>1</v>
      </c>
      <c r="N555" s="125">
        <v>42979</v>
      </c>
      <c r="O555" s="125">
        <v>43100</v>
      </c>
      <c r="P555" s="68">
        <f t="shared" si="40"/>
        <v>17.3</v>
      </c>
      <c r="Q555" s="69"/>
      <c r="R555" s="70">
        <f t="shared" si="41"/>
        <v>0</v>
      </c>
      <c r="S555" s="68">
        <f t="shared" si="42"/>
        <v>0</v>
      </c>
      <c r="T555" s="68">
        <f t="shared" si="43"/>
        <v>0</v>
      </c>
      <c r="U555" s="68">
        <f t="shared" si="44"/>
        <v>0</v>
      </c>
      <c r="V555" s="196"/>
      <c r="W555" s="84"/>
      <c r="X555" s="85"/>
      <c r="Y555" s="85"/>
      <c r="Z555" s="85"/>
      <c r="AA555" s="85"/>
      <c r="AB555" s="85"/>
      <c r="AC555" s="85"/>
      <c r="AD555" s="85"/>
      <c r="AE555" s="85"/>
      <c r="AF555" s="85"/>
      <c r="AG555" s="85"/>
      <c r="AH555" s="85"/>
    </row>
    <row r="556" spans="1:35" s="176" customFormat="1" ht="91.95" customHeight="1" x14ac:dyDescent="0.3">
      <c r="A556" s="193"/>
      <c r="B556" s="194">
        <v>0</v>
      </c>
      <c r="C556" s="184" t="s">
        <v>177</v>
      </c>
      <c r="D556" s="188" t="s">
        <v>1520</v>
      </c>
      <c r="E556" s="64" t="s">
        <v>432</v>
      </c>
      <c r="F556" s="188">
        <v>132</v>
      </c>
      <c r="G556" s="188" t="s">
        <v>410</v>
      </c>
      <c r="H556" s="199" t="s">
        <v>1619</v>
      </c>
      <c r="I556" s="199" t="s">
        <v>1620</v>
      </c>
      <c r="J556" s="199" t="s">
        <v>1621</v>
      </c>
      <c r="K556" s="199" t="s">
        <v>1622</v>
      </c>
      <c r="L556" s="188" t="s">
        <v>1623</v>
      </c>
      <c r="M556" s="188">
        <v>6</v>
      </c>
      <c r="N556" s="188" t="s">
        <v>1527</v>
      </c>
      <c r="O556" s="188" t="s">
        <v>1624</v>
      </c>
      <c r="P556" s="68">
        <f t="shared" si="40"/>
        <v>25.7</v>
      </c>
      <c r="Q556" s="69"/>
      <c r="R556" s="70">
        <f t="shared" si="41"/>
        <v>0</v>
      </c>
      <c r="S556" s="68">
        <f t="shared" si="42"/>
        <v>0</v>
      </c>
      <c r="T556" s="68">
        <f t="shared" si="43"/>
        <v>0</v>
      </c>
      <c r="U556" s="68">
        <f t="shared" si="44"/>
        <v>0</v>
      </c>
      <c r="V556" s="196"/>
      <c r="W556" s="84"/>
      <c r="X556" s="85"/>
      <c r="Y556" s="85"/>
      <c r="Z556" s="85"/>
      <c r="AA556" s="85"/>
      <c r="AB556" s="85"/>
      <c r="AC556" s="85"/>
      <c r="AD556" s="85"/>
      <c r="AE556" s="85"/>
      <c r="AF556" s="85"/>
      <c r="AG556" s="85"/>
      <c r="AH556" s="85"/>
    </row>
    <row r="557" spans="1:35" s="176" customFormat="1" ht="103.95" customHeight="1" x14ac:dyDescent="0.3">
      <c r="A557" s="193"/>
      <c r="B557" s="194" t="s">
        <v>1625</v>
      </c>
      <c r="C557" s="184" t="s">
        <v>177</v>
      </c>
      <c r="D557" s="188" t="s">
        <v>1520</v>
      </c>
      <c r="E557" s="64" t="s">
        <v>432</v>
      </c>
      <c r="F557" s="188">
        <v>134</v>
      </c>
      <c r="G557" s="188" t="s">
        <v>739</v>
      </c>
      <c r="H557" s="199" t="s">
        <v>1626</v>
      </c>
      <c r="I557" s="199" t="s">
        <v>1627</v>
      </c>
      <c r="J557" s="199" t="s">
        <v>1628</v>
      </c>
      <c r="K557" s="199" t="s">
        <v>1629</v>
      </c>
      <c r="L557" s="188" t="s">
        <v>1630</v>
      </c>
      <c r="M557" s="188" t="s">
        <v>1631</v>
      </c>
      <c r="N557" s="188" t="s">
        <v>1527</v>
      </c>
      <c r="O557" s="188" t="s">
        <v>1528</v>
      </c>
      <c r="P557" s="68">
        <f t="shared" si="40"/>
        <v>51.9</v>
      </c>
      <c r="Q557" s="69"/>
      <c r="R557" s="70">
        <f t="shared" si="41"/>
        <v>0</v>
      </c>
      <c r="S557" s="68">
        <f t="shared" si="42"/>
        <v>0</v>
      </c>
      <c r="T557" s="68">
        <f t="shared" si="43"/>
        <v>0</v>
      </c>
      <c r="U557" s="68">
        <f t="shared" si="44"/>
        <v>0</v>
      </c>
      <c r="V557" s="196"/>
      <c r="W557" s="84"/>
      <c r="X557" s="85"/>
      <c r="Y557" s="85"/>
      <c r="Z557" s="85"/>
      <c r="AA557" s="85"/>
      <c r="AB557" s="85"/>
      <c r="AC557" s="85"/>
      <c r="AD557" s="85"/>
      <c r="AE557" s="85"/>
      <c r="AF557" s="85"/>
      <c r="AG557" s="85"/>
      <c r="AH557" s="85"/>
    </row>
    <row r="558" spans="1:35" s="176" customFormat="1" ht="57.6" customHeight="1" x14ac:dyDescent="0.3">
      <c r="A558" s="193"/>
      <c r="B558" s="194" t="s">
        <v>1632</v>
      </c>
      <c r="C558" s="184" t="s">
        <v>177</v>
      </c>
      <c r="D558" s="188" t="s">
        <v>1520</v>
      </c>
      <c r="E558" s="64" t="s">
        <v>432</v>
      </c>
      <c r="F558" s="188">
        <v>118</v>
      </c>
      <c r="G558" s="188" t="s">
        <v>115</v>
      </c>
      <c r="H558" s="199" t="s">
        <v>1633</v>
      </c>
      <c r="I558" s="199" t="s">
        <v>1634</v>
      </c>
      <c r="J558" s="199" t="s">
        <v>1635</v>
      </c>
      <c r="K558" s="199" t="s">
        <v>1636</v>
      </c>
      <c r="L558" s="188" t="s">
        <v>1637</v>
      </c>
      <c r="M558" s="188" t="s">
        <v>1638</v>
      </c>
      <c r="N558" s="188" t="s">
        <v>1527</v>
      </c>
      <c r="O558" s="188" t="s">
        <v>1639</v>
      </c>
      <c r="P558" s="68">
        <f t="shared" si="40"/>
        <v>16.100000000000001</v>
      </c>
      <c r="Q558" s="69"/>
      <c r="R558" s="70">
        <f t="shared" si="41"/>
        <v>0</v>
      </c>
      <c r="S558" s="68">
        <f t="shared" si="42"/>
        <v>0</v>
      </c>
      <c r="T558" s="68">
        <f t="shared" si="43"/>
        <v>0</v>
      </c>
      <c r="U558" s="68">
        <f t="shared" si="44"/>
        <v>0</v>
      </c>
      <c r="V558" s="196"/>
      <c r="W558" s="84"/>
      <c r="X558" s="85"/>
      <c r="Y558" s="85"/>
      <c r="Z558" s="85"/>
      <c r="AA558" s="85"/>
      <c r="AB558" s="85"/>
      <c r="AC558" s="85"/>
      <c r="AD558" s="85"/>
      <c r="AE558" s="85"/>
      <c r="AF558" s="85"/>
      <c r="AG558" s="85"/>
      <c r="AH558" s="85"/>
    </row>
    <row r="559" spans="1:35" s="60" customFormat="1" ht="114.6" customHeight="1" x14ac:dyDescent="0.3">
      <c r="A559" s="61"/>
      <c r="B559" s="63" t="s">
        <v>1640</v>
      </c>
      <c r="C559" s="63" t="s">
        <v>35</v>
      </c>
      <c r="D559" s="64" t="s">
        <v>1641</v>
      </c>
      <c r="E559" s="64" t="s">
        <v>432</v>
      </c>
      <c r="F559" s="65">
        <v>15</v>
      </c>
      <c r="G559" s="65" t="s">
        <v>1642</v>
      </c>
      <c r="H559" s="83" t="s">
        <v>1643</v>
      </c>
      <c r="I559" s="63" t="s">
        <v>1644</v>
      </c>
      <c r="J559" s="66" t="s">
        <v>1645</v>
      </c>
      <c r="K559" s="109" t="s">
        <v>1646</v>
      </c>
      <c r="L559" s="64" t="s">
        <v>1647</v>
      </c>
      <c r="M559" s="64">
        <v>12</v>
      </c>
      <c r="N559" s="67">
        <v>42979</v>
      </c>
      <c r="O559" s="67">
        <v>43342</v>
      </c>
      <c r="P559" s="68">
        <f t="shared" si="40"/>
        <v>51.9</v>
      </c>
      <c r="Q559" s="69"/>
      <c r="R559" s="70">
        <f t="shared" si="41"/>
        <v>0</v>
      </c>
      <c r="S559" s="68">
        <f t="shared" si="42"/>
        <v>0</v>
      </c>
      <c r="T559" s="68">
        <f t="shared" si="43"/>
        <v>0</v>
      </c>
      <c r="U559" s="68">
        <f t="shared" si="44"/>
        <v>0</v>
      </c>
      <c r="V559" s="71"/>
      <c r="W559" s="58"/>
      <c r="X559" s="59"/>
      <c r="Y559" s="59"/>
      <c r="Z559" s="59"/>
      <c r="AA559" s="59"/>
      <c r="AB559" s="59"/>
      <c r="AC559" s="59"/>
      <c r="AD559" s="59"/>
      <c r="AE559" s="59"/>
      <c r="AF559" s="59"/>
      <c r="AG559" s="59"/>
      <c r="AH559" s="59"/>
    </row>
    <row r="560" spans="1:35" s="60" customFormat="1" ht="182.4" customHeight="1" x14ac:dyDescent="0.3">
      <c r="A560" s="61"/>
      <c r="B560" s="63" t="s">
        <v>1648</v>
      </c>
      <c r="C560" s="63" t="s">
        <v>35</v>
      </c>
      <c r="D560" s="64" t="s">
        <v>1641</v>
      </c>
      <c r="E560" s="64" t="s">
        <v>432</v>
      </c>
      <c r="F560" s="65" t="s">
        <v>1649</v>
      </c>
      <c r="G560" s="65" t="s">
        <v>1183</v>
      </c>
      <c r="H560" s="83" t="s">
        <v>1650</v>
      </c>
      <c r="I560" s="66" t="s">
        <v>1651</v>
      </c>
      <c r="J560" s="109" t="s">
        <v>1652</v>
      </c>
      <c r="K560" s="206" t="s">
        <v>1653</v>
      </c>
      <c r="L560" s="64" t="s">
        <v>1654</v>
      </c>
      <c r="M560" s="64">
        <v>2</v>
      </c>
      <c r="N560" s="67">
        <v>42979</v>
      </c>
      <c r="O560" s="67">
        <v>43008</v>
      </c>
      <c r="P560" s="68">
        <f t="shared" si="40"/>
        <v>4.0999999999999996</v>
      </c>
      <c r="Q560" s="69"/>
      <c r="R560" s="70">
        <f t="shared" si="41"/>
        <v>0</v>
      </c>
      <c r="S560" s="68">
        <f t="shared" si="42"/>
        <v>0</v>
      </c>
      <c r="T560" s="68">
        <f t="shared" si="43"/>
        <v>0</v>
      </c>
      <c r="U560" s="68">
        <f t="shared" si="44"/>
        <v>0</v>
      </c>
      <c r="V560" s="71"/>
      <c r="W560" s="58"/>
      <c r="X560" s="59"/>
      <c r="Y560" s="59"/>
      <c r="Z560" s="59"/>
      <c r="AA560" s="59"/>
      <c r="AB560" s="59"/>
      <c r="AC560" s="59"/>
      <c r="AD560" s="59"/>
      <c r="AE560" s="59"/>
      <c r="AF560" s="59"/>
      <c r="AG560" s="59"/>
      <c r="AH560" s="59"/>
    </row>
    <row r="561" spans="1:34" s="60" customFormat="1" ht="182.4" customHeight="1" x14ac:dyDescent="0.3">
      <c r="A561" s="61"/>
      <c r="B561" s="63" t="s">
        <v>1648</v>
      </c>
      <c r="C561" s="63" t="s">
        <v>35</v>
      </c>
      <c r="D561" s="64" t="s">
        <v>1641</v>
      </c>
      <c r="E561" s="64" t="s">
        <v>432</v>
      </c>
      <c r="F561" s="65" t="s">
        <v>1649</v>
      </c>
      <c r="G561" s="65" t="s">
        <v>1183</v>
      </c>
      <c r="H561" s="83" t="s">
        <v>1650</v>
      </c>
      <c r="I561" s="66" t="s">
        <v>1651</v>
      </c>
      <c r="J561" s="109" t="s">
        <v>1652</v>
      </c>
      <c r="K561" s="206" t="s">
        <v>1655</v>
      </c>
      <c r="L561" s="64" t="s">
        <v>533</v>
      </c>
      <c r="M561" s="64">
        <v>2</v>
      </c>
      <c r="N561" s="67">
        <v>43009</v>
      </c>
      <c r="O561" s="67">
        <v>43159</v>
      </c>
      <c r="P561" s="68">
        <f t="shared" si="40"/>
        <v>21.4</v>
      </c>
      <c r="Q561" s="69"/>
      <c r="R561" s="70">
        <f t="shared" si="41"/>
        <v>0</v>
      </c>
      <c r="S561" s="68">
        <f t="shared" si="42"/>
        <v>0</v>
      </c>
      <c r="T561" s="68">
        <f t="shared" si="43"/>
        <v>0</v>
      </c>
      <c r="U561" s="68">
        <f t="shared" si="44"/>
        <v>0</v>
      </c>
      <c r="V561" s="71"/>
      <c r="W561" s="58"/>
      <c r="X561" s="59"/>
      <c r="Y561" s="59"/>
      <c r="Z561" s="59"/>
      <c r="AA561" s="59"/>
      <c r="AB561" s="59"/>
      <c r="AC561" s="59"/>
      <c r="AD561" s="59"/>
      <c r="AE561" s="59"/>
      <c r="AF561" s="59"/>
      <c r="AG561" s="59"/>
      <c r="AH561" s="59"/>
    </row>
    <row r="562" spans="1:34" s="60" customFormat="1" ht="182.4" customHeight="1" x14ac:dyDescent="0.3">
      <c r="A562" s="61"/>
      <c r="B562" s="63" t="s">
        <v>1648</v>
      </c>
      <c r="C562" s="63" t="s">
        <v>35</v>
      </c>
      <c r="D562" s="64" t="s">
        <v>1641</v>
      </c>
      <c r="E562" s="64" t="s">
        <v>432</v>
      </c>
      <c r="F562" s="65" t="s">
        <v>1649</v>
      </c>
      <c r="G562" s="65" t="s">
        <v>1183</v>
      </c>
      <c r="H562" s="83" t="s">
        <v>1650</v>
      </c>
      <c r="I562" s="66" t="s">
        <v>1651</v>
      </c>
      <c r="J562" s="109" t="s">
        <v>1652</v>
      </c>
      <c r="K562" s="206" t="s">
        <v>1656</v>
      </c>
      <c r="L562" s="64" t="s">
        <v>403</v>
      </c>
      <c r="M562" s="64">
        <v>12</v>
      </c>
      <c r="N562" s="67">
        <v>43009</v>
      </c>
      <c r="O562" s="67">
        <v>43342</v>
      </c>
      <c r="P562" s="68">
        <f t="shared" si="40"/>
        <v>47.6</v>
      </c>
      <c r="Q562" s="69"/>
      <c r="R562" s="70">
        <f t="shared" si="41"/>
        <v>0</v>
      </c>
      <c r="S562" s="68">
        <f t="shared" si="42"/>
        <v>0</v>
      </c>
      <c r="T562" s="68">
        <f t="shared" si="43"/>
        <v>0</v>
      </c>
      <c r="U562" s="68">
        <f t="shared" si="44"/>
        <v>0</v>
      </c>
      <c r="V562" s="71"/>
      <c r="W562" s="58"/>
      <c r="X562" s="59"/>
      <c r="Y562" s="59"/>
      <c r="Z562" s="59"/>
      <c r="AA562" s="59"/>
      <c r="AB562" s="59"/>
      <c r="AC562" s="59"/>
      <c r="AD562" s="59"/>
      <c r="AE562" s="59"/>
      <c r="AF562" s="59"/>
      <c r="AG562" s="59"/>
      <c r="AH562" s="59"/>
    </row>
    <row r="563" spans="1:34" s="60" customFormat="1" ht="182.4" customHeight="1" x14ac:dyDescent="0.3">
      <c r="A563" s="61"/>
      <c r="B563" s="63" t="s">
        <v>1648</v>
      </c>
      <c r="C563" s="63" t="s">
        <v>35</v>
      </c>
      <c r="D563" s="64" t="s">
        <v>1641</v>
      </c>
      <c r="E563" s="64" t="s">
        <v>432</v>
      </c>
      <c r="F563" s="65" t="s">
        <v>1649</v>
      </c>
      <c r="G563" s="65" t="s">
        <v>1183</v>
      </c>
      <c r="H563" s="83" t="s">
        <v>1650</v>
      </c>
      <c r="I563" s="66" t="s">
        <v>1651</v>
      </c>
      <c r="J563" s="109" t="s">
        <v>1652</v>
      </c>
      <c r="K563" s="206" t="s">
        <v>1657</v>
      </c>
      <c r="L563" s="64" t="s">
        <v>1654</v>
      </c>
      <c r="M563" s="64">
        <v>12</v>
      </c>
      <c r="N563" s="67">
        <v>42979</v>
      </c>
      <c r="O563" s="67">
        <v>43342</v>
      </c>
      <c r="P563" s="68">
        <f t="shared" si="40"/>
        <v>51.9</v>
      </c>
      <c r="Q563" s="69"/>
      <c r="R563" s="70">
        <f t="shared" si="41"/>
        <v>0</v>
      </c>
      <c r="S563" s="68">
        <f t="shared" si="42"/>
        <v>0</v>
      </c>
      <c r="T563" s="68">
        <f t="shared" si="43"/>
        <v>0</v>
      </c>
      <c r="U563" s="68">
        <f t="shared" si="44"/>
        <v>0</v>
      </c>
      <c r="V563" s="71"/>
      <c r="W563" s="58"/>
      <c r="X563" s="59"/>
      <c r="Y563" s="59"/>
      <c r="Z563" s="59"/>
      <c r="AA563" s="59"/>
      <c r="AB563" s="59"/>
      <c r="AC563" s="59"/>
      <c r="AD563" s="59"/>
      <c r="AE563" s="59"/>
      <c r="AF563" s="59"/>
      <c r="AG563" s="59"/>
      <c r="AH563" s="59"/>
    </row>
    <row r="564" spans="1:34" s="60" customFormat="1" ht="182.4" customHeight="1" x14ac:dyDescent="0.3">
      <c r="A564" s="207"/>
      <c r="B564" s="63" t="s">
        <v>1648</v>
      </c>
      <c r="C564" s="63" t="s">
        <v>35</v>
      </c>
      <c r="D564" s="64" t="s">
        <v>1641</v>
      </c>
      <c r="E564" s="64" t="s">
        <v>432</v>
      </c>
      <c r="F564" s="65" t="s">
        <v>1649</v>
      </c>
      <c r="G564" s="65" t="s">
        <v>1183</v>
      </c>
      <c r="H564" s="83" t="s">
        <v>1650</v>
      </c>
      <c r="I564" s="66" t="s">
        <v>1651</v>
      </c>
      <c r="J564" s="109" t="s">
        <v>1652</v>
      </c>
      <c r="K564" s="109" t="s">
        <v>1658</v>
      </c>
      <c r="L564" s="64" t="s">
        <v>1319</v>
      </c>
      <c r="M564" s="64">
        <v>40</v>
      </c>
      <c r="N564" s="67">
        <v>43009</v>
      </c>
      <c r="O564" s="67">
        <v>43342</v>
      </c>
      <c r="P564" s="68">
        <f t="shared" si="40"/>
        <v>47.6</v>
      </c>
      <c r="Q564" s="69"/>
      <c r="R564" s="70">
        <f t="shared" si="41"/>
        <v>0</v>
      </c>
      <c r="S564" s="68">
        <f t="shared" si="42"/>
        <v>0</v>
      </c>
      <c r="T564" s="68">
        <f t="shared" si="43"/>
        <v>0</v>
      </c>
      <c r="U564" s="68">
        <f t="shared" si="44"/>
        <v>0</v>
      </c>
      <c r="V564" s="71"/>
      <c r="W564" s="58"/>
      <c r="X564" s="59"/>
      <c r="Y564" s="59"/>
      <c r="Z564" s="59"/>
      <c r="AA564" s="59"/>
      <c r="AB564" s="59"/>
      <c r="AC564" s="59"/>
      <c r="AD564" s="59"/>
      <c r="AE564" s="59"/>
      <c r="AF564" s="59"/>
      <c r="AG564" s="59"/>
      <c r="AH564" s="59"/>
    </row>
    <row r="565" spans="1:34" s="60" customFormat="1" ht="409.6" customHeight="1" x14ac:dyDescent="0.3">
      <c r="A565" s="208"/>
      <c r="B565" s="63" t="s">
        <v>1659</v>
      </c>
      <c r="C565" s="63" t="s">
        <v>35</v>
      </c>
      <c r="D565" s="64" t="s">
        <v>1641</v>
      </c>
      <c r="E565" s="64" t="s">
        <v>432</v>
      </c>
      <c r="F565" s="65" t="s">
        <v>1660</v>
      </c>
      <c r="G565" s="65" t="s">
        <v>1201</v>
      </c>
      <c r="H565" s="83" t="s">
        <v>1661</v>
      </c>
      <c r="I565" s="66" t="s">
        <v>1662</v>
      </c>
      <c r="J565" s="209" t="s">
        <v>1663</v>
      </c>
      <c r="K565" s="66" t="s">
        <v>1664</v>
      </c>
      <c r="L565" s="64" t="s">
        <v>1654</v>
      </c>
      <c r="M565" s="64">
        <v>2</v>
      </c>
      <c r="N565" s="67">
        <v>42979</v>
      </c>
      <c r="O565" s="67">
        <v>43008</v>
      </c>
      <c r="P565" s="68">
        <f t="shared" si="40"/>
        <v>4.0999999999999996</v>
      </c>
      <c r="Q565" s="69"/>
      <c r="R565" s="70">
        <f t="shared" si="41"/>
        <v>0</v>
      </c>
      <c r="S565" s="68">
        <f t="shared" si="42"/>
        <v>0</v>
      </c>
      <c r="T565" s="68">
        <f t="shared" si="43"/>
        <v>0</v>
      </c>
      <c r="U565" s="68">
        <f t="shared" si="44"/>
        <v>0</v>
      </c>
      <c r="V565" s="71"/>
      <c r="W565" s="58"/>
      <c r="X565" s="59"/>
      <c r="Y565" s="59"/>
      <c r="Z565" s="59"/>
      <c r="AA565" s="59"/>
      <c r="AB565" s="59"/>
      <c r="AC565" s="59"/>
      <c r="AD565" s="59"/>
      <c r="AE565" s="59"/>
      <c r="AF565" s="59"/>
      <c r="AG565" s="59"/>
      <c r="AH565" s="59"/>
    </row>
    <row r="566" spans="1:34" s="60" customFormat="1" ht="409.6" customHeight="1" x14ac:dyDescent="0.3">
      <c r="A566" s="208"/>
      <c r="B566" s="63" t="s">
        <v>1659</v>
      </c>
      <c r="C566" s="63" t="s">
        <v>35</v>
      </c>
      <c r="D566" s="64" t="s">
        <v>1641</v>
      </c>
      <c r="E566" s="64" t="s">
        <v>432</v>
      </c>
      <c r="F566" s="65" t="s">
        <v>1660</v>
      </c>
      <c r="G566" s="65" t="s">
        <v>1201</v>
      </c>
      <c r="H566" s="83" t="s">
        <v>1661</v>
      </c>
      <c r="I566" s="66" t="s">
        <v>1662</v>
      </c>
      <c r="J566" s="209" t="s">
        <v>1663</v>
      </c>
      <c r="K566" s="66" t="s">
        <v>1655</v>
      </c>
      <c r="L566" s="64" t="s">
        <v>533</v>
      </c>
      <c r="M566" s="64">
        <v>3</v>
      </c>
      <c r="N566" s="67">
        <v>43009</v>
      </c>
      <c r="O566" s="67">
        <v>43159</v>
      </c>
      <c r="P566" s="68">
        <f t="shared" si="40"/>
        <v>21.4</v>
      </c>
      <c r="Q566" s="69"/>
      <c r="R566" s="70">
        <f t="shared" si="41"/>
        <v>0</v>
      </c>
      <c r="S566" s="68">
        <f t="shared" si="42"/>
        <v>0</v>
      </c>
      <c r="T566" s="68">
        <f t="shared" si="43"/>
        <v>0</v>
      </c>
      <c r="U566" s="68">
        <f t="shared" si="44"/>
        <v>0</v>
      </c>
      <c r="V566" s="71"/>
      <c r="W566" s="58"/>
      <c r="X566" s="59"/>
      <c r="Y566" s="59"/>
      <c r="Z566" s="59"/>
      <c r="AA566" s="59"/>
      <c r="AB566" s="59"/>
      <c r="AC566" s="59"/>
      <c r="AD566" s="59"/>
      <c r="AE566" s="59"/>
      <c r="AF566" s="59"/>
      <c r="AG566" s="59"/>
      <c r="AH566" s="59"/>
    </row>
    <row r="567" spans="1:34" s="60" customFormat="1" ht="409.6" customHeight="1" x14ac:dyDescent="0.3">
      <c r="A567" s="208"/>
      <c r="B567" s="63" t="s">
        <v>1659</v>
      </c>
      <c r="C567" s="63" t="s">
        <v>35</v>
      </c>
      <c r="D567" s="64" t="s">
        <v>1641</v>
      </c>
      <c r="E567" s="64" t="s">
        <v>432</v>
      </c>
      <c r="F567" s="65" t="s">
        <v>1660</v>
      </c>
      <c r="G567" s="65" t="s">
        <v>1201</v>
      </c>
      <c r="H567" s="83" t="s">
        <v>1661</v>
      </c>
      <c r="I567" s="66" t="s">
        <v>1662</v>
      </c>
      <c r="J567" s="209" t="s">
        <v>1663</v>
      </c>
      <c r="K567" s="109" t="s">
        <v>1665</v>
      </c>
      <c r="L567" s="64" t="s">
        <v>1654</v>
      </c>
      <c r="M567" s="64">
        <v>3</v>
      </c>
      <c r="N567" s="67">
        <v>43009</v>
      </c>
      <c r="O567" s="67">
        <v>43342</v>
      </c>
      <c r="P567" s="68">
        <f t="shared" si="40"/>
        <v>47.6</v>
      </c>
      <c r="Q567" s="69"/>
      <c r="R567" s="70">
        <f t="shared" si="41"/>
        <v>0</v>
      </c>
      <c r="S567" s="68">
        <f t="shared" si="42"/>
        <v>0</v>
      </c>
      <c r="T567" s="68">
        <f t="shared" si="43"/>
        <v>0</v>
      </c>
      <c r="U567" s="68">
        <f t="shared" si="44"/>
        <v>0</v>
      </c>
      <c r="V567" s="71"/>
      <c r="W567" s="58"/>
      <c r="X567" s="59"/>
      <c r="Y567" s="59"/>
      <c r="Z567" s="59"/>
      <c r="AA567" s="59"/>
      <c r="AB567" s="59"/>
      <c r="AC567" s="59"/>
      <c r="AD567" s="59"/>
      <c r="AE567" s="59"/>
      <c r="AF567" s="59"/>
      <c r="AG567" s="59"/>
      <c r="AH567" s="59"/>
    </row>
    <row r="568" spans="1:34" s="60" customFormat="1" ht="409.6" customHeight="1" x14ac:dyDescent="0.3">
      <c r="A568" s="208"/>
      <c r="B568" s="63" t="s">
        <v>1659</v>
      </c>
      <c r="C568" s="63" t="s">
        <v>35</v>
      </c>
      <c r="D568" s="64" t="s">
        <v>1641</v>
      </c>
      <c r="E568" s="64" t="s">
        <v>432</v>
      </c>
      <c r="F568" s="65" t="s">
        <v>1660</v>
      </c>
      <c r="G568" s="65" t="s">
        <v>1201</v>
      </c>
      <c r="H568" s="83" t="s">
        <v>1661</v>
      </c>
      <c r="I568" s="66" t="s">
        <v>1662</v>
      </c>
      <c r="J568" s="134" t="s">
        <v>1666</v>
      </c>
      <c r="K568" s="66" t="s">
        <v>1667</v>
      </c>
      <c r="L568" s="64" t="s">
        <v>403</v>
      </c>
      <c r="M568" s="64">
        <f>4*4</f>
        <v>16</v>
      </c>
      <c r="N568" s="67">
        <v>43009</v>
      </c>
      <c r="O568" s="67">
        <v>43342</v>
      </c>
      <c r="P568" s="68">
        <f t="shared" si="40"/>
        <v>47.6</v>
      </c>
      <c r="Q568" s="69"/>
      <c r="R568" s="70">
        <f t="shared" si="41"/>
        <v>0</v>
      </c>
      <c r="S568" s="68">
        <f t="shared" si="42"/>
        <v>0</v>
      </c>
      <c r="T568" s="68">
        <f t="shared" si="43"/>
        <v>0</v>
      </c>
      <c r="U568" s="68">
        <f t="shared" si="44"/>
        <v>0</v>
      </c>
      <c r="V568" s="71"/>
      <c r="W568" s="58"/>
      <c r="X568" s="59"/>
      <c r="Y568" s="59"/>
      <c r="Z568" s="59"/>
      <c r="AA568" s="59"/>
      <c r="AB568" s="59"/>
      <c r="AC568" s="59"/>
      <c r="AD568" s="59"/>
      <c r="AE568" s="59"/>
      <c r="AF568" s="59"/>
      <c r="AG568" s="59"/>
      <c r="AH568" s="59"/>
    </row>
    <row r="569" spans="1:34" s="60" customFormat="1" ht="409.6" customHeight="1" x14ac:dyDescent="0.3">
      <c r="A569" s="208"/>
      <c r="B569" s="63" t="s">
        <v>1659</v>
      </c>
      <c r="C569" s="63" t="s">
        <v>35</v>
      </c>
      <c r="D569" s="64" t="s">
        <v>1641</v>
      </c>
      <c r="E569" s="64" t="s">
        <v>432</v>
      </c>
      <c r="F569" s="65" t="s">
        <v>1660</v>
      </c>
      <c r="G569" s="65" t="s">
        <v>1201</v>
      </c>
      <c r="H569" s="83" t="s">
        <v>1661</v>
      </c>
      <c r="I569" s="66" t="s">
        <v>1662</v>
      </c>
      <c r="J569" s="134" t="s">
        <v>1666</v>
      </c>
      <c r="K569" s="66" t="s">
        <v>1668</v>
      </c>
      <c r="L569" s="64" t="s">
        <v>1654</v>
      </c>
      <c r="M569" s="64">
        <v>16</v>
      </c>
      <c r="N569" s="67">
        <v>42979</v>
      </c>
      <c r="O569" s="67">
        <v>43342</v>
      </c>
      <c r="P569" s="68">
        <f t="shared" si="40"/>
        <v>51.9</v>
      </c>
      <c r="Q569" s="69"/>
      <c r="R569" s="70">
        <f t="shared" si="41"/>
        <v>0</v>
      </c>
      <c r="S569" s="68">
        <f t="shared" si="42"/>
        <v>0</v>
      </c>
      <c r="T569" s="68">
        <f t="shared" si="43"/>
        <v>0</v>
      </c>
      <c r="U569" s="68">
        <f t="shared" si="44"/>
        <v>0</v>
      </c>
      <c r="V569" s="71"/>
      <c r="W569" s="58"/>
      <c r="X569" s="59"/>
      <c r="Y569" s="59"/>
      <c r="Z569" s="59"/>
      <c r="AA569" s="59"/>
      <c r="AB569" s="59"/>
      <c r="AC569" s="59"/>
      <c r="AD569" s="59"/>
      <c r="AE569" s="59"/>
      <c r="AF569" s="59"/>
      <c r="AG569" s="59"/>
      <c r="AH569" s="59"/>
    </row>
    <row r="570" spans="1:34" s="60" customFormat="1" ht="409.6" customHeight="1" x14ac:dyDescent="0.3">
      <c r="A570" s="208"/>
      <c r="B570" s="63" t="s">
        <v>1659</v>
      </c>
      <c r="C570" s="63" t="s">
        <v>35</v>
      </c>
      <c r="D570" s="64" t="s">
        <v>1641</v>
      </c>
      <c r="E570" s="64" t="s">
        <v>432</v>
      </c>
      <c r="F570" s="65" t="s">
        <v>1660</v>
      </c>
      <c r="G570" s="65" t="s">
        <v>1201</v>
      </c>
      <c r="H570" s="83" t="s">
        <v>1661</v>
      </c>
      <c r="I570" s="66" t="s">
        <v>1662</v>
      </c>
      <c r="J570" s="134" t="s">
        <v>1666</v>
      </c>
      <c r="K570" s="66" t="s">
        <v>1658</v>
      </c>
      <c r="L570" s="64" t="s">
        <v>1319</v>
      </c>
      <c r="M570" s="64">
        <f>4*4</f>
        <v>16</v>
      </c>
      <c r="N570" s="67">
        <v>43009</v>
      </c>
      <c r="O570" s="67">
        <v>43342</v>
      </c>
      <c r="P570" s="68">
        <f t="shared" si="40"/>
        <v>47.6</v>
      </c>
      <c r="Q570" s="69"/>
      <c r="R570" s="70">
        <f t="shared" si="41"/>
        <v>0</v>
      </c>
      <c r="S570" s="68">
        <f t="shared" si="42"/>
        <v>0</v>
      </c>
      <c r="T570" s="68">
        <f t="shared" si="43"/>
        <v>0</v>
      </c>
      <c r="U570" s="68">
        <f t="shared" si="44"/>
        <v>0</v>
      </c>
      <c r="V570" s="71"/>
      <c r="W570" s="58"/>
      <c r="X570" s="59"/>
      <c r="Y570" s="59"/>
      <c r="Z570" s="59"/>
      <c r="AA570" s="59"/>
      <c r="AB570" s="59"/>
      <c r="AC570" s="59"/>
      <c r="AD570" s="59"/>
      <c r="AE570" s="59"/>
      <c r="AF570" s="59"/>
      <c r="AG570" s="59"/>
      <c r="AH570" s="59"/>
    </row>
    <row r="571" spans="1:34" s="60" customFormat="1" ht="183" customHeight="1" x14ac:dyDescent="0.3">
      <c r="A571" s="210"/>
      <c r="B571" s="63" t="s">
        <v>1669</v>
      </c>
      <c r="C571" s="63" t="s">
        <v>35</v>
      </c>
      <c r="D571" s="64" t="s">
        <v>1641</v>
      </c>
      <c r="E571" s="64" t="s">
        <v>432</v>
      </c>
      <c r="F571" s="65">
        <v>90</v>
      </c>
      <c r="G571" s="65" t="s">
        <v>1267</v>
      </c>
      <c r="H571" s="83" t="s">
        <v>1670</v>
      </c>
      <c r="I571" s="66" t="s">
        <v>1671</v>
      </c>
      <c r="J571" s="66" t="s">
        <v>1672</v>
      </c>
      <c r="K571" s="109" t="s">
        <v>1673</v>
      </c>
      <c r="L571" s="64" t="s">
        <v>1674</v>
      </c>
      <c r="M571" s="64">
        <v>8</v>
      </c>
      <c r="N571" s="67">
        <v>43008</v>
      </c>
      <c r="O571" s="67">
        <v>43342</v>
      </c>
      <c r="P571" s="68">
        <f t="shared" si="40"/>
        <v>47.7</v>
      </c>
      <c r="Q571" s="69"/>
      <c r="R571" s="70">
        <f t="shared" si="41"/>
        <v>0</v>
      </c>
      <c r="S571" s="68">
        <f t="shared" si="42"/>
        <v>0</v>
      </c>
      <c r="T571" s="68">
        <f t="shared" si="43"/>
        <v>0</v>
      </c>
      <c r="U571" s="68">
        <f t="shared" si="44"/>
        <v>0</v>
      </c>
      <c r="V571" s="71"/>
      <c r="W571" s="58"/>
      <c r="X571" s="59"/>
      <c r="Y571" s="59"/>
      <c r="Z571" s="59"/>
      <c r="AA571" s="59"/>
      <c r="AB571" s="59"/>
      <c r="AC571" s="59"/>
      <c r="AD571" s="59"/>
      <c r="AE571" s="59"/>
      <c r="AF571" s="59"/>
      <c r="AG571" s="59"/>
      <c r="AH571" s="59"/>
    </row>
    <row r="572" spans="1:34" s="60" customFormat="1" ht="194.4" customHeight="1" x14ac:dyDescent="0.3">
      <c r="A572" s="210"/>
      <c r="B572" s="63" t="s">
        <v>1675</v>
      </c>
      <c r="C572" s="63" t="s">
        <v>35</v>
      </c>
      <c r="D572" s="64" t="s">
        <v>1641</v>
      </c>
      <c r="E572" s="64" t="s">
        <v>432</v>
      </c>
      <c r="F572" s="65">
        <v>91</v>
      </c>
      <c r="G572" s="65" t="s">
        <v>1279</v>
      </c>
      <c r="H572" s="83" t="s">
        <v>1676</v>
      </c>
      <c r="I572" s="66" t="s">
        <v>1677</v>
      </c>
      <c r="J572" s="76" t="s">
        <v>1678</v>
      </c>
      <c r="K572" s="76" t="s">
        <v>1679</v>
      </c>
      <c r="L572" s="64" t="s">
        <v>403</v>
      </c>
      <c r="M572" s="64">
        <v>3</v>
      </c>
      <c r="N572" s="67">
        <v>43009</v>
      </c>
      <c r="O572" s="67">
        <v>43100</v>
      </c>
      <c r="P572" s="68">
        <f t="shared" si="40"/>
        <v>13</v>
      </c>
      <c r="Q572" s="69"/>
      <c r="R572" s="70">
        <f t="shared" si="41"/>
        <v>0</v>
      </c>
      <c r="S572" s="68">
        <f t="shared" si="42"/>
        <v>0</v>
      </c>
      <c r="T572" s="68">
        <f t="shared" si="43"/>
        <v>0</v>
      </c>
      <c r="U572" s="68">
        <f t="shared" si="44"/>
        <v>0</v>
      </c>
      <c r="V572" s="71"/>
      <c r="W572" s="58"/>
      <c r="X572" s="59"/>
      <c r="Y572" s="59"/>
      <c r="Z572" s="59"/>
      <c r="AA572" s="59"/>
      <c r="AB572" s="59"/>
      <c r="AC572" s="59"/>
      <c r="AD572" s="59"/>
      <c r="AE572" s="59"/>
      <c r="AF572" s="59"/>
      <c r="AG572" s="59"/>
      <c r="AH572" s="59"/>
    </row>
    <row r="573" spans="1:34" s="60" customFormat="1" ht="194.4" customHeight="1" x14ac:dyDescent="0.3">
      <c r="A573" s="210"/>
      <c r="B573" s="63" t="s">
        <v>1675</v>
      </c>
      <c r="C573" s="63" t="s">
        <v>35</v>
      </c>
      <c r="D573" s="64" t="s">
        <v>1641</v>
      </c>
      <c r="E573" s="64" t="s">
        <v>432</v>
      </c>
      <c r="F573" s="65">
        <v>91</v>
      </c>
      <c r="G573" s="65" t="s">
        <v>1279</v>
      </c>
      <c r="H573" s="83" t="s">
        <v>1676</v>
      </c>
      <c r="I573" s="66" t="s">
        <v>1677</v>
      </c>
      <c r="J573" s="66" t="s">
        <v>1678</v>
      </c>
      <c r="K573" s="66" t="s">
        <v>1655</v>
      </c>
      <c r="L573" s="64" t="s">
        <v>533</v>
      </c>
      <c r="M573" s="64">
        <v>3</v>
      </c>
      <c r="N573" s="67">
        <v>43132</v>
      </c>
      <c r="O573" s="67">
        <v>43159</v>
      </c>
      <c r="P573" s="68">
        <f t="shared" si="40"/>
        <v>3.9</v>
      </c>
      <c r="Q573" s="69"/>
      <c r="R573" s="70">
        <f t="shared" si="41"/>
        <v>0</v>
      </c>
      <c r="S573" s="68">
        <f t="shared" si="42"/>
        <v>0</v>
      </c>
      <c r="T573" s="68">
        <f t="shared" si="43"/>
        <v>0</v>
      </c>
      <c r="U573" s="68">
        <f t="shared" si="44"/>
        <v>0</v>
      </c>
      <c r="V573" s="71"/>
      <c r="W573" s="58"/>
      <c r="X573" s="59"/>
      <c r="Y573" s="59"/>
      <c r="Z573" s="59"/>
      <c r="AA573" s="59"/>
      <c r="AB573" s="59"/>
      <c r="AC573" s="59"/>
      <c r="AD573" s="59"/>
      <c r="AE573" s="59"/>
      <c r="AF573" s="59"/>
      <c r="AG573" s="59"/>
      <c r="AH573" s="59"/>
    </row>
    <row r="574" spans="1:34" s="60" customFormat="1" ht="194.4" customHeight="1" x14ac:dyDescent="0.3">
      <c r="A574" s="210"/>
      <c r="B574" s="63" t="s">
        <v>1675</v>
      </c>
      <c r="C574" s="63" t="s">
        <v>35</v>
      </c>
      <c r="D574" s="64" t="s">
        <v>1641</v>
      </c>
      <c r="E574" s="64" t="s">
        <v>432</v>
      </c>
      <c r="F574" s="65">
        <v>91</v>
      </c>
      <c r="G574" s="65" t="s">
        <v>1279</v>
      </c>
      <c r="H574" s="83" t="s">
        <v>1676</v>
      </c>
      <c r="I574" s="66" t="s">
        <v>1677</v>
      </c>
      <c r="J574" s="66" t="s">
        <v>1680</v>
      </c>
      <c r="K574" s="66" t="s">
        <v>1681</v>
      </c>
      <c r="L574" s="64" t="s">
        <v>403</v>
      </c>
      <c r="M574" s="73">
        <v>12</v>
      </c>
      <c r="N574" s="67">
        <v>43009</v>
      </c>
      <c r="O574" s="67">
        <v>43342</v>
      </c>
      <c r="P574" s="68">
        <f t="shared" si="40"/>
        <v>47.6</v>
      </c>
      <c r="Q574" s="69"/>
      <c r="R574" s="70">
        <f t="shared" si="41"/>
        <v>0</v>
      </c>
      <c r="S574" s="68">
        <f t="shared" si="42"/>
        <v>0</v>
      </c>
      <c r="T574" s="68">
        <f t="shared" si="43"/>
        <v>0</v>
      </c>
      <c r="U574" s="68">
        <f t="shared" si="44"/>
        <v>0</v>
      </c>
      <c r="V574" s="71"/>
      <c r="W574" s="58"/>
      <c r="X574" s="59"/>
      <c r="Y574" s="59"/>
      <c r="Z574" s="59"/>
      <c r="AA574" s="59"/>
      <c r="AB574" s="59"/>
      <c r="AC574" s="59"/>
      <c r="AD574" s="59"/>
      <c r="AE574" s="59"/>
      <c r="AF574" s="59"/>
      <c r="AG574" s="59"/>
      <c r="AH574" s="59"/>
    </row>
    <row r="575" spans="1:34" s="60" customFormat="1" ht="194.4" customHeight="1" x14ac:dyDescent="0.3">
      <c r="A575" s="210"/>
      <c r="B575" s="63" t="s">
        <v>1675</v>
      </c>
      <c r="C575" s="63" t="s">
        <v>35</v>
      </c>
      <c r="D575" s="64" t="s">
        <v>1641</v>
      </c>
      <c r="E575" s="64" t="s">
        <v>432</v>
      </c>
      <c r="F575" s="65">
        <v>91</v>
      </c>
      <c r="G575" s="65" t="s">
        <v>1279</v>
      </c>
      <c r="H575" s="83" t="s">
        <v>1676</v>
      </c>
      <c r="I575" s="66" t="s">
        <v>1677</v>
      </c>
      <c r="J575" s="66" t="s">
        <v>1680</v>
      </c>
      <c r="K575" s="66" t="s">
        <v>1682</v>
      </c>
      <c r="L575" s="64" t="s">
        <v>1654</v>
      </c>
      <c r="M575" s="64">
        <v>12</v>
      </c>
      <c r="N575" s="67">
        <v>42979</v>
      </c>
      <c r="O575" s="67">
        <v>43342</v>
      </c>
      <c r="P575" s="68">
        <f t="shared" si="40"/>
        <v>51.9</v>
      </c>
      <c r="Q575" s="69"/>
      <c r="R575" s="70">
        <f t="shared" si="41"/>
        <v>0</v>
      </c>
      <c r="S575" s="68">
        <f t="shared" si="42"/>
        <v>0</v>
      </c>
      <c r="T575" s="68">
        <f t="shared" si="43"/>
        <v>0</v>
      </c>
      <c r="U575" s="68">
        <f t="shared" si="44"/>
        <v>0</v>
      </c>
      <c r="V575" s="71"/>
      <c r="W575" s="58"/>
      <c r="X575" s="59"/>
      <c r="Y575" s="59"/>
      <c r="Z575" s="59"/>
      <c r="AA575" s="59"/>
      <c r="AB575" s="59"/>
      <c r="AC575" s="59"/>
      <c r="AD575" s="59"/>
      <c r="AE575" s="59"/>
      <c r="AF575" s="59"/>
      <c r="AG575" s="59"/>
      <c r="AH575" s="59"/>
    </row>
    <row r="576" spans="1:34" s="60" customFormat="1" ht="194.4" customHeight="1" x14ac:dyDescent="0.3">
      <c r="A576" s="210"/>
      <c r="B576" s="63" t="s">
        <v>1675</v>
      </c>
      <c r="C576" s="63" t="s">
        <v>35</v>
      </c>
      <c r="D576" s="64" t="s">
        <v>1641</v>
      </c>
      <c r="E576" s="64" t="s">
        <v>432</v>
      </c>
      <c r="F576" s="65">
        <v>91</v>
      </c>
      <c r="G576" s="65" t="s">
        <v>1279</v>
      </c>
      <c r="H576" s="83" t="s">
        <v>1676</v>
      </c>
      <c r="I576" s="66" t="s">
        <v>1677</v>
      </c>
      <c r="J576" s="66" t="s">
        <v>1683</v>
      </c>
      <c r="K576" s="109" t="s">
        <v>1658</v>
      </c>
      <c r="L576" s="64" t="s">
        <v>1319</v>
      </c>
      <c r="M576" s="73">
        <v>40</v>
      </c>
      <c r="N576" s="67">
        <v>43009</v>
      </c>
      <c r="O576" s="67">
        <v>43342</v>
      </c>
      <c r="P576" s="68">
        <f t="shared" si="40"/>
        <v>47.6</v>
      </c>
      <c r="Q576" s="69"/>
      <c r="R576" s="70">
        <f t="shared" si="41"/>
        <v>0</v>
      </c>
      <c r="S576" s="68">
        <f t="shared" si="42"/>
        <v>0</v>
      </c>
      <c r="T576" s="68">
        <f t="shared" si="43"/>
        <v>0</v>
      </c>
      <c r="U576" s="68">
        <f t="shared" si="44"/>
        <v>0</v>
      </c>
      <c r="V576" s="71"/>
      <c r="W576" s="58"/>
      <c r="X576" s="59"/>
      <c r="Y576" s="59"/>
      <c r="Z576" s="59"/>
      <c r="AA576" s="59"/>
      <c r="AB576" s="59"/>
      <c r="AC576" s="59"/>
      <c r="AD576" s="59"/>
      <c r="AE576" s="59"/>
      <c r="AF576" s="59"/>
      <c r="AG576" s="59"/>
      <c r="AH576" s="59"/>
    </row>
    <row r="577" spans="1:34" s="60" customFormat="1" ht="297" customHeight="1" x14ac:dyDescent="0.3">
      <c r="A577" s="81"/>
      <c r="B577" s="63" t="s">
        <v>1684</v>
      </c>
      <c r="C577" s="63" t="s">
        <v>35</v>
      </c>
      <c r="D577" s="64" t="s">
        <v>1641</v>
      </c>
      <c r="E577" s="64" t="s">
        <v>432</v>
      </c>
      <c r="F577" s="65">
        <v>92</v>
      </c>
      <c r="G577" s="65" t="s">
        <v>91</v>
      </c>
      <c r="H577" s="83" t="s">
        <v>1685</v>
      </c>
      <c r="I577" s="66" t="s">
        <v>1686</v>
      </c>
      <c r="J577" s="66" t="s">
        <v>1687</v>
      </c>
      <c r="K577" s="109" t="s">
        <v>1688</v>
      </c>
      <c r="L577" s="64" t="s">
        <v>1689</v>
      </c>
      <c r="M577" s="73">
        <v>1</v>
      </c>
      <c r="N577" s="67">
        <v>42979</v>
      </c>
      <c r="O577" s="67">
        <v>43099</v>
      </c>
      <c r="P577" s="68">
        <f t="shared" si="40"/>
        <v>17.100000000000001</v>
      </c>
      <c r="Q577" s="69"/>
      <c r="R577" s="70">
        <f t="shared" si="41"/>
        <v>0</v>
      </c>
      <c r="S577" s="68">
        <f t="shared" si="42"/>
        <v>0</v>
      </c>
      <c r="T577" s="68">
        <f t="shared" si="43"/>
        <v>0</v>
      </c>
      <c r="U577" s="68">
        <f t="shared" si="44"/>
        <v>0</v>
      </c>
      <c r="V577" s="71"/>
      <c r="W577" s="58"/>
      <c r="X577" s="59"/>
      <c r="Y577" s="59"/>
      <c r="Z577" s="59"/>
      <c r="AA577" s="59"/>
      <c r="AB577" s="59"/>
      <c r="AC577" s="59"/>
      <c r="AD577" s="59"/>
      <c r="AE577" s="59"/>
      <c r="AF577" s="59"/>
      <c r="AG577" s="59"/>
      <c r="AH577" s="59"/>
    </row>
    <row r="578" spans="1:34" s="60" customFormat="1" ht="69" customHeight="1" x14ac:dyDescent="0.3">
      <c r="A578" s="81"/>
      <c r="B578" s="63" t="s">
        <v>1690</v>
      </c>
      <c r="C578" s="63" t="s">
        <v>35</v>
      </c>
      <c r="D578" s="64" t="s">
        <v>1641</v>
      </c>
      <c r="E578" s="64" t="s">
        <v>432</v>
      </c>
      <c r="F578" s="65">
        <v>93</v>
      </c>
      <c r="G578" s="65" t="s">
        <v>535</v>
      </c>
      <c r="H578" s="83" t="s">
        <v>1691</v>
      </c>
      <c r="I578" s="66" t="s">
        <v>1692</v>
      </c>
      <c r="J578" s="66" t="s">
        <v>1693</v>
      </c>
      <c r="K578" s="66" t="s">
        <v>1694</v>
      </c>
      <c r="L578" s="64" t="s">
        <v>1695</v>
      </c>
      <c r="M578" s="64">
        <v>10</v>
      </c>
      <c r="N578" s="67">
        <v>43009</v>
      </c>
      <c r="O578" s="67">
        <v>43342</v>
      </c>
      <c r="P578" s="68">
        <f t="shared" si="40"/>
        <v>47.6</v>
      </c>
      <c r="Q578" s="69"/>
      <c r="R578" s="70">
        <f t="shared" si="41"/>
        <v>0</v>
      </c>
      <c r="S578" s="68">
        <f t="shared" si="42"/>
        <v>0</v>
      </c>
      <c r="T578" s="68">
        <f t="shared" si="43"/>
        <v>0</v>
      </c>
      <c r="U578" s="68">
        <f t="shared" si="44"/>
        <v>0</v>
      </c>
      <c r="V578" s="71"/>
      <c r="W578" s="58"/>
      <c r="X578" s="59"/>
      <c r="Y578" s="59"/>
      <c r="Z578" s="59"/>
      <c r="AA578" s="59"/>
      <c r="AB578" s="59"/>
      <c r="AC578" s="59"/>
      <c r="AD578" s="59"/>
      <c r="AE578" s="59"/>
      <c r="AF578" s="59"/>
      <c r="AG578" s="59"/>
      <c r="AH578" s="59"/>
    </row>
    <row r="579" spans="1:34" s="60" customFormat="1" ht="69" customHeight="1" x14ac:dyDescent="0.3">
      <c r="A579" s="81"/>
      <c r="B579" s="63" t="s">
        <v>1690</v>
      </c>
      <c r="C579" s="63" t="s">
        <v>35</v>
      </c>
      <c r="D579" s="64" t="s">
        <v>1641</v>
      </c>
      <c r="E579" s="64" t="s">
        <v>432</v>
      </c>
      <c r="F579" s="65">
        <v>93</v>
      </c>
      <c r="G579" s="65" t="s">
        <v>535</v>
      </c>
      <c r="H579" s="83" t="s">
        <v>1691</v>
      </c>
      <c r="I579" s="66" t="s">
        <v>1692</v>
      </c>
      <c r="J579" s="66" t="s">
        <v>1693</v>
      </c>
      <c r="K579" s="66" t="s">
        <v>1696</v>
      </c>
      <c r="L579" s="64" t="s">
        <v>1697</v>
      </c>
      <c r="M579" s="64">
        <v>5</v>
      </c>
      <c r="N579" s="67">
        <v>43009</v>
      </c>
      <c r="O579" s="67">
        <v>43342</v>
      </c>
      <c r="P579" s="68">
        <f t="shared" si="40"/>
        <v>47.6</v>
      </c>
      <c r="Q579" s="69"/>
      <c r="R579" s="70">
        <f t="shared" si="41"/>
        <v>0</v>
      </c>
      <c r="S579" s="68">
        <f t="shared" si="42"/>
        <v>0</v>
      </c>
      <c r="T579" s="68">
        <f t="shared" si="43"/>
        <v>0</v>
      </c>
      <c r="U579" s="68">
        <f t="shared" si="44"/>
        <v>0</v>
      </c>
      <c r="V579" s="71"/>
      <c r="W579" s="58"/>
      <c r="X579" s="59"/>
      <c r="Y579" s="59"/>
      <c r="Z579" s="59"/>
      <c r="AA579" s="59"/>
      <c r="AB579" s="59"/>
      <c r="AC579" s="59"/>
      <c r="AD579" s="59"/>
      <c r="AE579" s="59"/>
      <c r="AF579" s="59"/>
      <c r="AG579" s="59"/>
      <c r="AH579" s="59"/>
    </row>
    <row r="580" spans="1:34" s="60" customFormat="1" ht="160.19999999999999" customHeight="1" x14ac:dyDescent="0.3">
      <c r="A580" s="81"/>
      <c r="B580" s="63" t="s">
        <v>1698</v>
      </c>
      <c r="C580" s="63" t="s">
        <v>35</v>
      </c>
      <c r="D580" s="64" t="s">
        <v>1641</v>
      </c>
      <c r="E580" s="64" t="s">
        <v>432</v>
      </c>
      <c r="F580" s="65">
        <v>137</v>
      </c>
      <c r="G580" s="65" t="s">
        <v>581</v>
      </c>
      <c r="H580" s="83" t="s">
        <v>1699</v>
      </c>
      <c r="I580" s="66" t="s">
        <v>1700</v>
      </c>
      <c r="J580" s="66" t="s">
        <v>1701</v>
      </c>
      <c r="K580" s="66" t="s">
        <v>1702</v>
      </c>
      <c r="L580" s="64" t="s">
        <v>1703</v>
      </c>
      <c r="M580" s="64">
        <v>12</v>
      </c>
      <c r="N580" s="67">
        <v>43040</v>
      </c>
      <c r="O580" s="67">
        <v>43342</v>
      </c>
      <c r="P580" s="68">
        <f t="shared" si="40"/>
        <v>43.1</v>
      </c>
      <c r="Q580" s="69"/>
      <c r="R580" s="70">
        <f t="shared" si="41"/>
        <v>0</v>
      </c>
      <c r="S580" s="68">
        <f t="shared" si="42"/>
        <v>0</v>
      </c>
      <c r="T580" s="68">
        <f t="shared" si="43"/>
        <v>0</v>
      </c>
      <c r="U580" s="68">
        <f t="shared" si="44"/>
        <v>0</v>
      </c>
      <c r="V580" s="71"/>
      <c r="W580" s="58"/>
      <c r="X580" s="59"/>
      <c r="Y580" s="59"/>
      <c r="Z580" s="59"/>
      <c r="AA580" s="59"/>
      <c r="AB580" s="59"/>
      <c r="AC580" s="59"/>
      <c r="AD580" s="59"/>
      <c r="AE580" s="59"/>
      <c r="AF580" s="59"/>
      <c r="AG580" s="59"/>
    </row>
    <row r="581" spans="1:34" s="60" customFormat="1" ht="160.19999999999999" customHeight="1" x14ac:dyDescent="0.3">
      <c r="A581" s="81"/>
      <c r="B581" s="63" t="s">
        <v>1704</v>
      </c>
      <c r="C581" s="63" t="s">
        <v>1705</v>
      </c>
      <c r="D581" s="64" t="s">
        <v>1641</v>
      </c>
      <c r="E581" s="64" t="s">
        <v>432</v>
      </c>
      <c r="F581" s="65">
        <v>138</v>
      </c>
      <c r="G581" s="65" t="s">
        <v>453</v>
      </c>
      <c r="H581" s="83" t="s">
        <v>1699</v>
      </c>
      <c r="I581" s="66" t="s">
        <v>1700</v>
      </c>
      <c r="J581" s="66" t="s">
        <v>1701</v>
      </c>
      <c r="K581" s="66" t="s">
        <v>1706</v>
      </c>
      <c r="L581" s="74" t="s">
        <v>1707</v>
      </c>
      <c r="M581" s="211">
        <v>6</v>
      </c>
      <c r="N581" s="67">
        <v>42979</v>
      </c>
      <c r="O581" s="67">
        <v>43343</v>
      </c>
      <c r="P581" s="68">
        <f t="shared" si="40"/>
        <v>52</v>
      </c>
      <c r="Q581" s="69"/>
      <c r="R581" s="70">
        <f t="shared" si="41"/>
        <v>0</v>
      </c>
      <c r="S581" s="68">
        <f t="shared" si="42"/>
        <v>0</v>
      </c>
      <c r="T581" s="68">
        <f t="shared" si="43"/>
        <v>0</v>
      </c>
      <c r="U581" s="68">
        <f t="shared" si="44"/>
        <v>0</v>
      </c>
      <c r="V581" s="71"/>
      <c r="W581" s="58"/>
      <c r="X581" s="59"/>
      <c r="Y581" s="59"/>
      <c r="Z581" s="59"/>
      <c r="AA581" s="59"/>
      <c r="AB581" s="59"/>
      <c r="AC581" s="59"/>
      <c r="AD581" s="59"/>
      <c r="AE581" s="59"/>
      <c r="AF581" s="59"/>
      <c r="AG581" s="59"/>
    </row>
    <row r="582" spans="1:34" s="60" customFormat="1" ht="160.19999999999999" customHeight="1" x14ac:dyDescent="0.3">
      <c r="A582" s="81"/>
      <c r="B582" s="63" t="s">
        <v>1708</v>
      </c>
      <c r="C582" s="63" t="s">
        <v>1709</v>
      </c>
      <c r="D582" s="64" t="s">
        <v>1641</v>
      </c>
      <c r="E582" s="64" t="s">
        <v>432</v>
      </c>
      <c r="F582" s="65">
        <v>138</v>
      </c>
      <c r="G582" s="65" t="s">
        <v>453</v>
      </c>
      <c r="H582" s="83" t="s">
        <v>1699</v>
      </c>
      <c r="I582" s="66" t="s">
        <v>1700</v>
      </c>
      <c r="J582" s="66" t="s">
        <v>1701</v>
      </c>
      <c r="K582" s="66" t="s">
        <v>1710</v>
      </c>
      <c r="L582" s="64" t="s">
        <v>1711</v>
      </c>
      <c r="M582" s="64">
        <v>1</v>
      </c>
      <c r="N582" s="67">
        <v>42979</v>
      </c>
      <c r="O582" s="67">
        <v>43008</v>
      </c>
      <c r="P582" s="68">
        <f t="shared" si="40"/>
        <v>4.0999999999999996</v>
      </c>
      <c r="Q582" s="69"/>
      <c r="R582" s="70">
        <f t="shared" si="41"/>
        <v>0</v>
      </c>
      <c r="S582" s="68">
        <f t="shared" si="42"/>
        <v>0</v>
      </c>
      <c r="T582" s="68">
        <f t="shared" si="43"/>
        <v>0</v>
      </c>
      <c r="U582" s="68">
        <f t="shared" si="44"/>
        <v>0</v>
      </c>
      <c r="V582" s="71"/>
      <c r="W582" s="58"/>
      <c r="X582" s="59"/>
      <c r="Y582" s="59"/>
      <c r="Z582" s="59"/>
      <c r="AA582" s="59"/>
      <c r="AB582" s="59"/>
      <c r="AC582" s="59"/>
      <c r="AD582" s="59"/>
      <c r="AE582" s="59"/>
      <c r="AF582" s="59"/>
      <c r="AG582" s="59"/>
    </row>
    <row r="583" spans="1:34" s="113" customFormat="1" ht="115.2" customHeight="1" x14ac:dyDescent="0.2">
      <c r="A583" s="61"/>
      <c r="B583" s="63" t="s">
        <v>1712</v>
      </c>
      <c r="C583" s="63" t="s">
        <v>177</v>
      </c>
      <c r="D583" s="64" t="s">
        <v>1713</v>
      </c>
      <c r="E583" s="64" t="s">
        <v>37</v>
      </c>
      <c r="F583" s="65">
        <v>1</v>
      </c>
      <c r="G583" s="65" t="s">
        <v>1714</v>
      </c>
      <c r="H583" s="212" t="s">
        <v>1715</v>
      </c>
      <c r="I583" s="72" t="s">
        <v>1716</v>
      </c>
      <c r="J583" s="72" t="s">
        <v>1717</v>
      </c>
      <c r="K583" s="109" t="s">
        <v>1718</v>
      </c>
      <c r="L583" s="64" t="s">
        <v>1719</v>
      </c>
      <c r="M583" s="64">
        <v>1</v>
      </c>
      <c r="N583" s="67">
        <v>42979</v>
      </c>
      <c r="O583" s="67">
        <v>43008</v>
      </c>
      <c r="P583" s="68">
        <f t="shared" si="40"/>
        <v>4.0999999999999996</v>
      </c>
      <c r="Q583" s="69"/>
      <c r="R583" s="70">
        <f t="shared" si="41"/>
        <v>0</v>
      </c>
      <c r="S583" s="68">
        <f t="shared" si="42"/>
        <v>0</v>
      </c>
      <c r="T583" s="68">
        <f t="shared" si="43"/>
        <v>0</v>
      </c>
      <c r="U583" s="68">
        <f t="shared" si="44"/>
        <v>0</v>
      </c>
      <c r="V583" s="71"/>
      <c r="W583" s="106"/>
      <c r="X583" s="107"/>
      <c r="Y583" s="107"/>
      <c r="Z583" s="107"/>
      <c r="AA583" s="107"/>
      <c r="AB583" s="107"/>
      <c r="AC583" s="107"/>
      <c r="AD583" s="107"/>
      <c r="AE583" s="107"/>
      <c r="AF583" s="107"/>
    </row>
    <row r="584" spans="1:34" s="113" customFormat="1" ht="115.2" customHeight="1" x14ac:dyDescent="0.2">
      <c r="A584" s="61"/>
      <c r="B584" s="63" t="s">
        <v>1712</v>
      </c>
      <c r="C584" s="63" t="s">
        <v>177</v>
      </c>
      <c r="D584" s="64" t="s">
        <v>1713</v>
      </c>
      <c r="E584" s="64" t="s">
        <v>37</v>
      </c>
      <c r="F584" s="65">
        <v>1</v>
      </c>
      <c r="G584" s="65" t="s">
        <v>1714</v>
      </c>
      <c r="H584" s="212" t="s">
        <v>1715</v>
      </c>
      <c r="I584" s="72" t="s">
        <v>1716</v>
      </c>
      <c r="J584" s="72" t="s">
        <v>1717</v>
      </c>
      <c r="K584" s="109" t="s">
        <v>1720</v>
      </c>
      <c r="L584" s="64" t="s">
        <v>1721</v>
      </c>
      <c r="M584" s="64">
        <v>1</v>
      </c>
      <c r="N584" s="67">
        <v>43009</v>
      </c>
      <c r="O584" s="67">
        <v>43069</v>
      </c>
      <c r="P584" s="68">
        <f t="shared" si="40"/>
        <v>8.6</v>
      </c>
      <c r="Q584" s="69"/>
      <c r="R584" s="70">
        <f t="shared" si="41"/>
        <v>0</v>
      </c>
      <c r="S584" s="68">
        <f t="shared" si="42"/>
        <v>0</v>
      </c>
      <c r="T584" s="68">
        <f t="shared" si="43"/>
        <v>0</v>
      </c>
      <c r="U584" s="68">
        <f t="shared" si="44"/>
        <v>0</v>
      </c>
      <c r="V584" s="71"/>
      <c r="W584" s="106"/>
      <c r="X584" s="107"/>
      <c r="Y584" s="107"/>
      <c r="Z584" s="107"/>
      <c r="AA584" s="107"/>
      <c r="AB584" s="107"/>
      <c r="AC584" s="107"/>
      <c r="AD584" s="107"/>
      <c r="AE584" s="107"/>
      <c r="AF584" s="107"/>
    </row>
    <row r="585" spans="1:34" s="113" customFormat="1" ht="115.2" customHeight="1" x14ac:dyDescent="0.2">
      <c r="A585" s="61"/>
      <c r="B585" s="63" t="s">
        <v>1712</v>
      </c>
      <c r="C585" s="63" t="s">
        <v>177</v>
      </c>
      <c r="D585" s="64" t="s">
        <v>1713</v>
      </c>
      <c r="E585" s="64" t="s">
        <v>37</v>
      </c>
      <c r="F585" s="65">
        <v>1</v>
      </c>
      <c r="G585" s="65" t="s">
        <v>1714</v>
      </c>
      <c r="H585" s="212" t="s">
        <v>1715</v>
      </c>
      <c r="I585" s="72" t="s">
        <v>1716</v>
      </c>
      <c r="J585" s="72" t="s">
        <v>1717</v>
      </c>
      <c r="K585" s="109" t="s">
        <v>1722</v>
      </c>
      <c r="L585" s="64" t="s">
        <v>1723</v>
      </c>
      <c r="M585" s="64">
        <v>2</v>
      </c>
      <c r="N585" s="67">
        <v>43115</v>
      </c>
      <c r="O585" s="67">
        <v>43312</v>
      </c>
      <c r="P585" s="68">
        <f t="shared" si="40"/>
        <v>28.1</v>
      </c>
      <c r="Q585" s="69"/>
      <c r="R585" s="70">
        <f t="shared" si="41"/>
        <v>0</v>
      </c>
      <c r="S585" s="68">
        <f t="shared" si="42"/>
        <v>0</v>
      </c>
      <c r="T585" s="68">
        <f t="shared" si="43"/>
        <v>0</v>
      </c>
      <c r="U585" s="68">
        <f t="shared" si="44"/>
        <v>0</v>
      </c>
      <c r="V585" s="71"/>
      <c r="W585" s="106"/>
      <c r="X585" s="107"/>
      <c r="Y585" s="107"/>
      <c r="Z585" s="107"/>
      <c r="AA585" s="107"/>
      <c r="AB585" s="107"/>
      <c r="AC585" s="107"/>
      <c r="AD585" s="107"/>
      <c r="AE585" s="107"/>
      <c r="AF585" s="107"/>
    </row>
    <row r="586" spans="1:34" s="113" customFormat="1" ht="91.2" customHeight="1" x14ac:dyDescent="0.2">
      <c r="A586" s="61"/>
      <c r="B586" s="63" t="s">
        <v>1724</v>
      </c>
      <c r="C586" s="63" t="s">
        <v>177</v>
      </c>
      <c r="D586" s="64" t="s">
        <v>1713</v>
      </c>
      <c r="E586" s="64" t="s">
        <v>37</v>
      </c>
      <c r="F586" s="65">
        <v>2</v>
      </c>
      <c r="G586" s="65" t="s">
        <v>768</v>
      </c>
      <c r="H586" s="63" t="s">
        <v>1725</v>
      </c>
      <c r="I586" s="63" t="s">
        <v>1726</v>
      </c>
      <c r="J586" s="213" t="s">
        <v>1727</v>
      </c>
      <c r="K586" s="213" t="s">
        <v>1728</v>
      </c>
      <c r="L586" s="64" t="s">
        <v>1729</v>
      </c>
      <c r="M586" s="64">
        <v>3</v>
      </c>
      <c r="N586" s="67">
        <v>43115</v>
      </c>
      <c r="O586" s="67">
        <v>43312</v>
      </c>
      <c r="P586" s="68">
        <f t="shared" si="40"/>
        <v>28.1</v>
      </c>
      <c r="Q586" s="69"/>
      <c r="R586" s="70">
        <f t="shared" si="41"/>
        <v>0</v>
      </c>
      <c r="S586" s="68">
        <f t="shared" si="42"/>
        <v>0</v>
      </c>
      <c r="T586" s="68">
        <f t="shared" si="43"/>
        <v>0</v>
      </c>
      <c r="U586" s="68">
        <f t="shared" si="44"/>
        <v>0</v>
      </c>
      <c r="V586" s="71"/>
      <c r="W586" s="106"/>
      <c r="X586" s="107"/>
      <c r="Y586" s="107"/>
      <c r="Z586" s="107"/>
      <c r="AA586" s="107"/>
      <c r="AB586" s="107"/>
      <c r="AC586" s="107"/>
      <c r="AD586" s="107"/>
      <c r="AE586" s="107"/>
      <c r="AF586" s="107"/>
    </row>
    <row r="587" spans="1:34" s="113" customFormat="1" ht="117" customHeight="1" x14ac:dyDescent="0.2">
      <c r="A587" s="61"/>
      <c r="B587" s="63" t="s">
        <v>1730</v>
      </c>
      <c r="C587" s="63" t="s">
        <v>177</v>
      </c>
      <c r="D587" s="64" t="s">
        <v>1713</v>
      </c>
      <c r="E587" s="64" t="s">
        <v>37</v>
      </c>
      <c r="F587" s="65">
        <v>3</v>
      </c>
      <c r="G587" s="65" t="s">
        <v>864</v>
      </c>
      <c r="H587" s="83" t="s">
        <v>1731</v>
      </c>
      <c r="I587" s="63" t="s">
        <v>866</v>
      </c>
      <c r="J587" s="213" t="s">
        <v>1727</v>
      </c>
      <c r="K587" s="213" t="s">
        <v>1728</v>
      </c>
      <c r="L587" s="64" t="s">
        <v>1729</v>
      </c>
      <c r="M587" s="64">
        <v>3</v>
      </c>
      <c r="N587" s="67">
        <v>43115</v>
      </c>
      <c r="O587" s="67">
        <v>43312</v>
      </c>
      <c r="P587" s="68">
        <f t="shared" si="40"/>
        <v>28.1</v>
      </c>
      <c r="Q587" s="69"/>
      <c r="R587" s="70">
        <f t="shared" si="41"/>
        <v>0</v>
      </c>
      <c r="S587" s="68">
        <f t="shared" si="42"/>
        <v>0</v>
      </c>
      <c r="T587" s="68">
        <f t="shared" si="43"/>
        <v>0</v>
      </c>
      <c r="U587" s="68">
        <f t="shared" si="44"/>
        <v>0</v>
      </c>
      <c r="V587" s="71"/>
      <c r="W587" s="106"/>
      <c r="X587" s="107"/>
      <c r="Y587" s="107"/>
      <c r="Z587" s="107"/>
      <c r="AA587" s="107"/>
      <c r="AB587" s="107"/>
      <c r="AC587" s="107"/>
      <c r="AD587" s="107"/>
      <c r="AE587" s="107"/>
      <c r="AF587" s="107"/>
    </row>
    <row r="588" spans="1:34" s="113" customFormat="1" ht="104.4" customHeight="1" x14ac:dyDescent="0.2">
      <c r="A588" s="61"/>
      <c r="B588" s="63" t="s">
        <v>1732</v>
      </c>
      <c r="C588" s="63" t="s">
        <v>177</v>
      </c>
      <c r="D588" s="64" t="s">
        <v>1713</v>
      </c>
      <c r="E588" s="64" t="s">
        <v>37</v>
      </c>
      <c r="F588" s="65">
        <v>4</v>
      </c>
      <c r="G588" s="65" t="s">
        <v>864</v>
      </c>
      <c r="H588" s="83" t="s">
        <v>1733</v>
      </c>
      <c r="I588" s="63" t="s">
        <v>866</v>
      </c>
      <c r="J588" s="213" t="s">
        <v>1727</v>
      </c>
      <c r="K588" s="213" t="s">
        <v>1728</v>
      </c>
      <c r="L588" s="64" t="s">
        <v>1729</v>
      </c>
      <c r="M588" s="64">
        <v>3</v>
      </c>
      <c r="N588" s="67">
        <v>43115</v>
      </c>
      <c r="O588" s="67">
        <v>43312</v>
      </c>
      <c r="P588" s="68">
        <f t="shared" ref="P588:P651" si="45">ROUND(((O588-N588)/7),1)</f>
        <v>28.1</v>
      </c>
      <c r="Q588" s="69"/>
      <c r="R588" s="70">
        <f t="shared" ref="R588:R651" si="46">IF(Q588=0,0,+Q588/M588)</f>
        <v>0</v>
      </c>
      <c r="S588" s="68">
        <f t="shared" ref="S588:S651" si="47">ROUND((P588*R588),1)</f>
        <v>0</v>
      </c>
      <c r="T588" s="68">
        <f t="shared" ref="T588:T651" si="48">IF(O588&lt;=$D$7,S588,0)</f>
        <v>0</v>
      </c>
      <c r="U588" s="68">
        <f t="shared" ref="U588:U651" si="49">IF($D$7&gt;=O588,P588,0)</f>
        <v>0</v>
      </c>
      <c r="V588" s="71"/>
      <c r="W588" s="106"/>
      <c r="X588" s="107"/>
      <c r="Y588" s="107"/>
      <c r="Z588" s="107"/>
      <c r="AA588" s="107"/>
      <c r="AB588" s="107"/>
      <c r="AC588" s="107"/>
      <c r="AD588" s="107"/>
      <c r="AE588" s="107"/>
      <c r="AF588" s="107"/>
    </row>
    <row r="589" spans="1:34" s="113" customFormat="1" ht="104.4" customHeight="1" x14ac:dyDescent="0.2">
      <c r="A589" s="61"/>
      <c r="B589" s="63" t="s">
        <v>1734</v>
      </c>
      <c r="C589" s="63" t="s">
        <v>177</v>
      </c>
      <c r="D589" s="64" t="s">
        <v>1713</v>
      </c>
      <c r="E589" s="64" t="s">
        <v>37</v>
      </c>
      <c r="F589" s="65">
        <v>5</v>
      </c>
      <c r="G589" s="65" t="s">
        <v>768</v>
      </c>
      <c r="H589" s="214" t="s">
        <v>1735</v>
      </c>
      <c r="I589" s="63" t="s">
        <v>866</v>
      </c>
      <c r="J589" s="213" t="s">
        <v>1727</v>
      </c>
      <c r="K589" s="213" t="s">
        <v>1728</v>
      </c>
      <c r="L589" s="64" t="s">
        <v>1729</v>
      </c>
      <c r="M589" s="64">
        <v>3</v>
      </c>
      <c r="N589" s="67">
        <v>43115</v>
      </c>
      <c r="O589" s="67">
        <v>43312</v>
      </c>
      <c r="P589" s="68">
        <f t="shared" si="45"/>
        <v>28.1</v>
      </c>
      <c r="Q589" s="69"/>
      <c r="R589" s="70">
        <f t="shared" si="46"/>
        <v>0</v>
      </c>
      <c r="S589" s="68">
        <f t="shared" si="47"/>
        <v>0</v>
      </c>
      <c r="T589" s="68">
        <f t="shared" si="48"/>
        <v>0</v>
      </c>
      <c r="U589" s="68">
        <f t="shared" si="49"/>
        <v>0</v>
      </c>
      <c r="V589" s="71"/>
      <c r="W589" s="106"/>
      <c r="X589" s="107"/>
      <c r="Y589" s="107"/>
      <c r="Z589" s="107"/>
      <c r="AA589" s="107"/>
      <c r="AB589" s="107"/>
      <c r="AC589" s="107"/>
      <c r="AD589" s="107"/>
      <c r="AE589" s="107"/>
      <c r="AF589" s="107"/>
    </row>
    <row r="590" spans="1:34" s="113" customFormat="1" ht="104.4" customHeight="1" x14ac:dyDescent="0.2">
      <c r="A590" s="61"/>
      <c r="B590" s="63" t="s">
        <v>1736</v>
      </c>
      <c r="C590" s="63" t="s">
        <v>177</v>
      </c>
      <c r="D590" s="64" t="s">
        <v>1713</v>
      </c>
      <c r="E590" s="64" t="s">
        <v>37</v>
      </c>
      <c r="F590" s="65">
        <v>6</v>
      </c>
      <c r="G590" s="65" t="s">
        <v>864</v>
      </c>
      <c r="H590" s="63" t="s">
        <v>1737</v>
      </c>
      <c r="I590" s="63" t="s">
        <v>866</v>
      </c>
      <c r="J590" s="213" t="s">
        <v>1727</v>
      </c>
      <c r="K590" s="213" t="s">
        <v>1728</v>
      </c>
      <c r="L590" s="64" t="s">
        <v>1729</v>
      </c>
      <c r="M590" s="64">
        <v>3</v>
      </c>
      <c r="N590" s="67">
        <v>43115</v>
      </c>
      <c r="O590" s="67">
        <v>43312</v>
      </c>
      <c r="P590" s="68">
        <f t="shared" si="45"/>
        <v>28.1</v>
      </c>
      <c r="Q590" s="69"/>
      <c r="R590" s="70">
        <f t="shared" si="46"/>
        <v>0</v>
      </c>
      <c r="S590" s="68">
        <f t="shared" si="47"/>
        <v>0</v>
      </c>
      <c r="T590" s="68">
        <f t="shared" si="48"/>
        <v>0</v>
      </c>
      <c r="U590" s="68">
        <f t="shared" si="49"/>
        <v>0</v>
      </c>
      <c r="V590" s="71"/>
      <c r="W590" s="106"/>
      <c r="X590" s="107"/>
      <c r="Y590" s="107"/>
      <c r="Z590" s="107"/>
      <c r="AA590" s="107"/>
      <c r="AB590" s="107"/>
      <c r="AC590" s="107"/>
      <c r="AD590" s="107"/>
      <c r="AE590" s="107"/>
      <c r="AF590" s="107"/>
    </row>
    <row r="591" spans="1:34" s="113" customFormat="1" ht="104.4" customHeight="1" x14ac:dyDescent="0.2">
      <c r="A591" s="61"/>
      <c r="B591" s="63" t="s">
        <v>1738</v>
      </c>
      <c r="C591" s="63" t="s">
        <v>177</v>
      </c>
      <c r="D591" s="64" t="s">
        <v>1713</v>
      </c>
      <c r="E591" s="64" t="s">
        <v>37</v>
      </c>
      <c r="F591" s="65">
        <v>7</v>
      </c>
      <c r="G591" s="65" t="s">
        <v>864</v>
      </c>
      <c r="H591" s="116" t="s">
        <v>1739</v>
      </c>
      <c r="I591" s="63" t="s">
        <v>866</v>
      </c>
      <c r="J591" s="213" t="s">
        <v>1727</v>
      </c>
      <c r="K591" s="213" t="s">
        <v>1728</v>
      </c>
      <c r="L591" s="64" t="s">
        <v>1729</v>
      </c>
      <c r="M591" s="64">
        <v>3</v>
      </c>
      <c r="N591" s="67">
        <v>43115</v>
      </c>
      <c r="O591" s="67">
        <v>43312</v>
      </c>
      <c r="P591" s="68">
        <f t="shared" si="45"/>
        <v>28.1</v>
      </c>
      <c r="Q591" s="69"/>
      <c r="R591" s="70">
        <f t="shared" si="46"/>
        <v>0</v>
      </c>
      <c r="S591" s="68">
        <f t="shared" si="47"/>
        <v>0</v>
      </c>
      <c r="T591" s="68">
        <f t="shared" si="48"/>
        <v>0</v>
      </c>
      <c r="U591" s="68">
        <f t="shared" si="49"/>
        <v>0</v>
      </c>
      <c r="V591" s="71"/>
      <c r="W591" s="106"/>
      <c r="X591" s="107"/>
      <c r="Y591" s="107"/>
      <c r="Z591" s="107"/>
      <c r="AA591" s="107"/>
      <c r="AB591" s="107"/>
      <c r="AC591" s="107"/>
      <c r="AD591" s="107"/>
      <c r="AE591" s="107"/>
      <c r="AF591" s="107"/>
      <c r="AG591" s="107"/>
    </row>
    <row r="592" spans="1:34" s="60" customFormat="1" ht="117" customHeight="1" x14ac:dyDescent="0.3">
      <c r="A592" s="81"/>
      <c r="B592" s="63" t="s">
        <v>1740</v>
      </c>
      <c r="C592" s="63" t="s">
        <v>177</v>
      </c>
      <c r="D592" s="64" t="s">
        <v>1713</v>
      </c>
      <c r="E592" s="64" t="s">
        <v>37</v>
      </c>
      <c r="F592" s="65">
        <v>9</v>
      </c>
      <c r="G592" s="65" t="s">
        <v>864</v>
      </c>
      <c r="H592" s="116" t="s">
        <v>1741</v>
      </c>
      <c r="I592" s="213" t="s">
        <v>1742</v>
      </c>
      <c r="J592" s="213" t="s">
        <v>1727</v>
      </c>
      <c r="K592" s="213" t="s">
        <v>1728</v>
      </c>
      <c r="L592" s="64" t="s">
        <v>1729</v>
      </c>
      <c r="M592" s="64">
        <v>3</v>
      </c>
      <c r="N592" s="67">
        <v>43115</v>
      </c>
      <c r="O592" s="67">
        <v>43312</v>
      </c>
      <c r="P592" s="68">
        <f t="shared" si="45"/>
        <v>28.1</v>
      </c>
      <c r="Q592" s="69"/>
      <c r="R592" s="70">
        <f t="shared" si="46"/>
        <v>0</v>
      </c>
      <c r="S592" s="68">
        <f t="shared" si="47"/>
        <v>0</v>
      </c>
      <c r="T592" s="68">
        <f t="shared" si="48"/>
        <v>0</v>
      </c>
      <c r="U592" s="68">
        <f t="shared" si="49"/>
        <v>0</v>
      </c>
      <c r="V592" s="71"/>
      <c r="W592" s="58"/>
      <c r="X592" s="59"/>
      <c r="Y592" s="59"/>
      <c r="Z592" s="59"/>
      <c r="AA592" s="59"/>
      <c r="AB592" s="59"/>
      <c r="AC592" s="59"/>
      <c r="AD592" s="59"/>
      <c r="AE592" s="59"/>
      <c r="AF592" s="59"/>
    </row>
    <row r="593" spans="1:35" s="60" customFormat="1" ht="104.4" customHeight="1" x14ac:dyDescent="0.3">
      <c r="A593" s="81"/>
      <c r="B593" s="63" t="s">
        <v>1743</v>
      </c>
      <c r="C593" s="63" t="s">
        <v>177</v>
      </c>
      <c r="D593" s="64" t="s">
        <v>1713</v>
      </c>
      <c r="E593" s="64" t="s">
        <v>37</v>
      </c>
      <c r="F593" s="65">
        <v>10</v>
      </c>
      <c r="G593" s="65" t="s">
        <v>864</v>
      </c>
      <c r="H593" s="215" t="s">
        <v>1744</v>
      </c>
      <c r="I593" s="213" t="s">
        <v>1745</v>
      </c>
      <c r="J593" s="213" t="s">
        <v>1727</v>
      </c>
      <c r="K593" s="213" t="s">
        <v>1728</v>
      </c>
      <c r="L593" s="64" t="s">
        <v>1729</v>
      </c>
      <c r="M593" s="64">
        <v>3</v>
      </c>
      <c r="N593" s="67">
        <v>43115</v>
      </c>
      <c r="O593" s="67">
        <v>43312</v>
      </c>
      <c r="P593" s="68">
        <f t="shared" si="45"/>
        <v>28.1</v>
      </c>
      <c r="Q593" s="69"/>
      <c r="R593" s="70">
        <f t="shared" si="46"/>
        <v>0</v>
      </c>
      <c r="S593" s="68">
        <f t="shared" si="47"/>
        <v>0</v>
      </c>
      <c r="T593" s="68">
        <f t="shared" si="48"/>
        <v>0</v>
      </c>
      <c r="U593" s="68">
        <f t="shared" si="49"/>
        <v>0</v>
      </c>
      <c r="V593" s="71"/>
      <c r="W593" s="58"/>
      <c r="X593" s="59"/>
      <c r="Y593" s="59"/>
      <c r="Z593" s="59"/>
      <c r="AA593" s="59"/>
      <c r="AB593" s="59"/>
      <c r="AC593" s="59"/>
      <c r="AD593" s="59"/>
      <c r="AE593" s="59"/>
      <c r="AF593" s="59"/>
    </row>
    <row r="594" spans="1:35" s="60" customFormat="1" ht="103.95" customHeight="1" x14ac:dyDescent="0.3">
      <c r="A594" s="81"/>
      <c r="B594" s="63" t="s">
        <v>1746</v>
      </c>
      <c r="C594" s="63" t="s">
        <v>177</v>
      </c>
      <c r="D594" s="64" t="s">
        <v>1713</v>
      </c>
      <c r="E594" s="64" t="s">
        <v>37</v>
      </c>
      <c r="F594" s="65">
        <v>11</v>
      </c>
      <c r="G594" s="65" t="s">
        <v>864</v>
      </c>
      <c r="H594" s="66" t="s">
        <v>1747</v>
      </c>
      <c r="I594" s="213" t="s">
        <v>876</v>
      </c>
      <c r="J594" s="213" t="s">
        <v>1727</v>
      </c>
      <c r="K594" s="213" t="s">
        <v>1728</v>
      </c>
      <c r="L594" s="64" t="s">
        <v>1729</v>
      </c>
      <c r="M594" s="64">
        <v>3</v>
      </c>
      <c r="N594" s="67">
        <v>43115</v>
      </c>
      <c r="O594" s="67">
        <v>43312</v>
      </c>
      <c r="P594" s="68">
        <f t="shared" si="45"/>
        <v>28.1</v>
      </c>
      <c r="Q594" s="69"/>
      <c r="R594" s="70">
        <f t="shared" si="46"/>
        <v>0</v>
      </c>
      <c r="S594" s="68">
        <f t="shared" si="47"/>
        <v>0</v>
      </c>
      <c r="T594" s="68">
        <f t="shared" si="48"/>
        <v>0</v>
      </c>
      <c r="U594" s="68">
        <f t="shared" si="49"/>
        <v>0</v>
      </c>
      <c r="V594" s="71"/>
      <c r="W594" s="58"/>
      <c r="X594" s="59"/>
      <c r="Y594" s="59"/>
      <c r="Z594" s="59"/>
      <c r="AA594" s="59"/>
      <c r="AB594" s="59"/>
      <c r="AC594" s="59"/>
      <c r="AD594" s="59"/>
      <c r="AE594" s="59"/>
      <c r="AF594" s="59"/>
    </row>
    <row r="595" spans="1:35" s="60" customFormat="1" ht="115.2" customHeight="1" x14ac:dyDescent="0.3">
      <c r="A595" s="81"/>
      <c r="B595" s="63" t="s">
        <v>1748</v>
      </c>
      <c r="C595" s="63" t="s">
        <v>177</v>
      </c>
      <c r="D595" s="64" t="s">
        <v>1713</v>
      </c>
      <c r="E595" s="64" t="s">
        <v>37</v>
      </c>
      <c r="F595" s="65">
        <v>12</v>
      </c>
      <c r="G595" s="65" t="s">
        <v>864</v>
      </c>
      <c r="H595" s="66" t="s">
        <v>1749</v>
      </c>
      <c r="I595" s="213" t="s">
        <v>1750</v>
      </c>
      <c r="J595" s="213" t="s">
        <v>1727</v>
      </c>
      <c r="K595" s="213" t="s">
        <v>1728</v>
      </c>
      <c r="L595" s="64" t="s">
        <v>1729</v>
      </c>
      <c r="M595" s="64">
        <v>3</v>
      </c>
      <c r="N595" s="67">
        <v>43115</v>
      </c>
      <c r="O595" s="67">
        <v>43312</v>
      </c>
      <c r="P595" s="68">
        <f t="shared" si="45"/>
        <v>28.1</v>
      </c>
      <c r="Q595" s="69"/>
      <c r="R595" s="70">
        <f t="shared" si="46"/>
        <v>0</v>
      </c>
      <c r="S595" s="68">
        <f t="shared" si="47"/>
        <v>0</v>
      </c>
      <c r="T595" s="68">
        <f t="shared" si="48"/>
        <v>0</v>
      </c>
      <c r="U595" s="68">
        <f t="shared" si="49"/>
        <v>0</v>
      </c>
      <c r="V595" s="71"/>
      <c r="W595" s="58"/>
      <c r="X595" s="59"/>
      <c r="Y595" s="59"/>
      <c r="Z595" s="59"/>
      <c r="AA595" s="59"/>
      <c r="AB595" s="59"/>
      <c r="AC595" s="59"/>
      <c r="AD595" s="59"/>
      <c r="AE595" s="59"/>
      <c r="AF595" s="59"/>
    </row>
    <row r="596" spans="1:35" s="60" customFormat="1" ht="103.95" customHeight="1" x14ac:dyDescent="0.3">
      <c r="A596" s="81"/>
      <c r="B596" s="63" t="s">
        <v>1751</v>
      </c>
      <c r="C596" s="63" t="s">
        <v>177</v>
      </c>
      <c r="D596" s="64" t="s">
        <v>1713</v>
      </c>
      <c r="E596" s="64" t="s">
        <v>37</v>
      </c>
      <c r="F596" s="65">
        <v>13</v>
      </c>
      <c r="G596" s="65" t="s">
        <v>893</v>
      </c>
      <c r="H596" s="66" t="s">
        <v>1752</v>
      </c>
      <c r="I596" s="213" t="s">
        <v>1753</v>
      </c>
      <c r="J596" s="213" t="s">
        <v>1727</v>
      </c>
      <c r="K596" s="213" t="s">
        <v>1728</v>
      </c>
      <c r="L596" s="64" t="s">
        <v>1729</v>
      </c>
      <c r="M596" s="64">
        <v>3</v>
      </c>
      <c r="N596" s="67">
        <v>43115</v>
      </c>
      <c r="O596" s="67">
        <v>43312</v>
      </c>
      <c r="P596" s="68">
        <f t="shared" si="45"/>
        <v>28.1</v>
      </c>
      <c r="Q596" s="69"/>
      <c r="R596" s="70">
        <f t="shared" si="46"/>
        <v>0</v>
      </c>
      <c r="S596" s="68">
        <f t="shared" si="47"/>
        <v>0</v>
      </c>
      <c r="T596" s="68">
        <f t="shared" si="48"/>
        <v>0</v>
      </c>
      <c r="U596" s="68">
        <f t="shared" si="49"/>
        <v>0</v>
      </c>
      <c r="V596" s="71"/>
      <c r="W596" s="58"/>
      <c r="X596" s="59"/>
      <c r="Y596" s="59"/>
      <c r="Z596" s="59"/>
      <c r="AA596" s="59"/>
      <c r="AB596" s="59"/>
      <c r="AC596" s="59"/>
      <c r="AD596" s="59"/>
      <c r="AE596" s="59"/>
      <c r="AF596" s="59"/>
    </row>
    <row r="597" spans="1:35" s="60" customFormat="1" ht="103.95" customHeight="1" x14ac:dyDescent="0.3">
      <c r="A597" s="81"/>
      <c r="B597" s="63" t="s">
        <v>1754</v>
      </c>
      <c r="C597" s="63" t="s">
        <v>177</v>
      </c>
      <c r="D597" s="64" t="s">
        <v>1713</v>
      </c>
      <c r="E597" s="64" t="s">
        <v>37</v>
      </c>
      <c r="F597" s="65">
        <v>14</v>
      </c>
      <c r="G597" s="65" t="s">
        <v>864</v>
      </c>
      <c r="H597" s="66" t="s">
        <v>1755</v>
      </c>
      <c r="I597" s="213" t="s">
        <v>1753</v>
      </c>
      <c r="J597" s="213" t="s">
        <v>1727</v>
      </c>
      <c r="K597" s="213" t="s">
        <v>1728</v>
      </c>
      <c r="L597" s="64" t="s">
        <v>1729</v>
      </c>
      <c r="M597" s="64">
        <v>3</v>
      </c>
      <c r="N597" s="67">
        <v>43115</v>
      </c>
      <c r="O597" s="67">
        <v>43312</v>
      </c>
      <c r="P597" s="68">
        <f t="shared" si="45"/>
        <v>28.1</v>
      </c>
      <c r="Q597" s="69"/>
      <c r="R597" s="70">
        <f t="shared" si="46"/>
        <v>0</v>
      </c>
      <c r="S597" s="68">
        <f t="shared" si="47"/>
        <v>0</v>
      </c>
      <c r="T597" s="68">
        <f t="shared" si="48"/>
        <v>0</v>
      </c>
      <c r="U597" s="68">
        <f t="shared" si="49"/>
        <v>0</v>
      </c>
      <c r="V597" s="71"/>
      <c r="W597" s="58"/>
      <c r="X597" s="59"/>
      <c r="Y597" s="59"/>
      <c r="Z597" s="59"/>
      <c r="AA597" s="59"/>
      <c r="AB597" s="59"/>
      <c r="AC597" s="59"/>
      <c r="AD597" s="59"/>
      <c r="AE597" s="59"/>
      <c r="AF597" s="59"/>
    </row>
    <row r="598" spans="1:35" s="60" customFormat="1" ht="138.6" customHeight="1" x14ac:dyDescent="0.3">
      <c r="A598" s="81"/>
      <c r="B598" s="63" t="s">
        <v>1756</v>
      </c>
      <c r="C598" s="63" t="s">
        <v>177</v>
      </c>
      <c r="D598" s="64" t="s">
        <v>1713</v>
      </c>
      <c r="E598" s="64" t="s">
        <v>37</v>
      </c>
      <c r="F598" s="65">
        <v>15</v>
      </c>
      <c r="G598" s="65" t="s">
        <v>1642</v>
      </c>
      <c r="H598" s="116" t="s">
        <v>1757</v>
      </c>
      <c r="I598" s="213" t="s">
        <v>1758</v>
      </c>
      <c r="J598" s="66" t="s">
        <v>1759</v>
      </c>
      <c r="K598" s="66" t="s">
        <v>1760</v>
      </c>
      <c r="L598" s="64" t="s">
        <v>1654</v>
      </c>
      <c r="M598" s="64">
        <v>1</v>
      </c>
      <c r="N598" s="67">
        <v>42979</v>
      </c>
      <c r="O598" s="153">
        <v>43008</v>
      </c>
      <c r="P598" s="68">
        <f t="shared" si="45"/>
        <v>4.0999999999999996</v>
      </c>
      <c r="Q598" s="69"/>
      <c r="R598" s="70">
        <f t="shared" si="46"/>
        <v>0</v>
      </c>
      <c r="S598" s="68">
        <f t="shared" si="47"/>
        <v>0</v>
      </c>
      <c r="T598" s="68">
        <f t="shared" si="48"/>
        <v>0</v>
      </c>
      <c r="U598" s="68">
        <f t="shared" si="49"/>
        <v>0</v>
      </c>
      <c r="V598" s="71"/>
      <c r="W598" s="58"/>
      <c r="X598" s="59"/>
      <c r="Y598" s="59"/>
      <c r="Z598" s="59"/>
      <c r="AA598" s="59"/>
      <c r="AB598" s="59"/>
      <c r="AC598" s="59"/>
      <c r="AD598" s="59"/>
      <c r="AE598" s="59"/>
      <c r="AF598" s="59"/>
    </row>
    <row r="599" spans="1:35" s="60" customFormat="1" ht="138.6" customHeight="1" x14ac:dyDescent="0.3">
      <c r="A599" s="81"/>
      <c r="B599" s="63" t="s">
        <v>1761</v>
      </c>
      <c r="C599" s="63" t="s">
        <v>177</v>
      </c>
      <c r="D599" s="64" t="s">
        <v>1713</v>
      </c>
      <c r="E599" s="64" t="s">
        <v>37</v>
      </c>
      <c r="F599" s="65">
        <v>125</v>
      </c>
      <c r="G599" s="65" t="s">
        <v>1762</v>
      </c>
      <c r="H599" s="116" t="s">
        <v>1763</v>
      </c>
      <c r="I599" s="213" t="s">
        <v>1764</v>
      </c>
      <c r="J599" s="72" t="s">
        <v>1717</v>
      </c>
      <c r="K599" s="109" t="s">
        <v>1718</v>
      </c>
      <c r="L599" s="64" t="s">
        <v>1719</v>
      </c>
      <c r="M599" s="64">
        <v>1</v>
      </c>
      <c r="N599" s="67">
        <v>42979</v>
      </c>
      <c r="O599" s="67">
        <v>43008</v>
      </c>
      <c r="P599" s="68">
        <f t="shared" si="45"/>
        <v>4.0999999999999996</v>
      </c>
      <c r="Q599" s="69"/>
      <c r="R599" s="70">
        <f t="shared" si="46"/>
        <v>0</v>
      </c>
      <c r="S599" s="68">
        <f t="shared" si="47"/>
        <v>0</v>
      </c>
      <c r="T599" s="68">
        <f t="shared" si="48"/>
        <v>0</v>
      </c>
      <c r="U599" s="68">
        <f t="shared" si="49"/>
        <v>0</v>
      </c>
      <c r="V599" s="71"/>
      <c r="W599" s="58"/>
      <c r="X599" s="59"/>
      <c r="Y599" s="59"/>
      <c r="Z599" s="59"/>
      <c r="AA599" s="59"/>
      <c r="AB599" s="59"/>
      <c r="AC599" s="59"/>
      <c r="AD599" s="59"/>
      <c r="AE599" s="59"/>
      <c r="AF599" s="59"/>
    </row>
    <row r="600" spans="1:35" s="60" customFormat="1" ht="138.6" customHeight="1" x14ac:dyDescent="0.3">
      <c r="A600" s="81"/>
      <c r="B600" s="63" t="s">
        <v>1761</v>
      </c>
      <c r="C600" s="63" t="s">
        <v>177</v>
      </c>
      <c r="D600" s="64" t="s">
        <v>1713</v>
      </c>
      <c r="E600" s="64" t="s">
        <v>37</v>
      </c>
      <c r="F600" s="65">
        <v>125</v>
      </c>
      <c r="G600" s="65" t="s">
        <v>1762</v>
      </c>
      <c r="H600" s="116" t="s">
        <v>1765</v>
      </c>
      <c r="I600" s="213" t="s">
        <v>1764</v>
      </c>
      <c r="J600" s="72" t="s">
        <v>1717</v>
      </c>
      <c r="K600" s="109" t="s">
        <v>1720</v>
      </c>
      <c r="L600" s="64" t="s">
        <v>1721</v>
      </c>
      <c r="M600" s="64">
        <v>1</v>
      </c>
      <c r="N600" s="67">
        <v>43009</v>
      </c>
      <c r="O600" s="67">
        <v>43069</v>
      </c>
      <c r="P600" s="68">
        <f t="shared" si="45"/>
        <v>8.6</v>
      </c>
      <c r="Q600" s="69"/>
      <c r="R600" s="70">
        <f t="shared" si="46"/>
        <v>0</v>
      </c>
      <c r="S600" s="68">
        <f t="shared" si="47"/>
        <v>0</v>
      </c>
      <c r="T600" s="68">
        <f t="shared" si="48"/>
        <v>0</v>
      </c>
      <c r="U600" s="68">
        <f t="shared" si="49"/>
        <v>0</v>
      </c>
      <c r="V600" s="71"/>
      <c r="W600" s="58"/>
      <c r="X600" s="59"/>
      <c r="Y600" s="59"/>
      <c r="Z600" s="59"/>
      <c r="AA600" s="59"/>
      <c r="AB600" s="59"/>
      <c r="AC600" s="59"/>
      <c r="AD600" s="59"/>
      <c r="AE600" s="59"/>
      <c r="AF600" s="59"/>
    </row>
    <row r="601" spans="1:35" s="60" customFormat="1" ht="138.6" customHeight="1" x14ac:dyDescent="0.3">
      <c r="A601" s="81"/>
      <c r="B601" s="63" t="s">
        <v>1761</v>
      </c>
      <c r="C601" s="63" t="s">
        <v>177</v>
      </c>
      <c r="D601" s="64" t="s">
        <v>1713</v>
      </c>
      <c r="E601" s="64" t="s">
        <v>37</v>
      </c>
      <c r="F601" s="65">
        <v>125</v>
      </c>
      <c r="G601" s="65" t="s">
        <v>1762</v>
      </c>
      <c r="H601" s="116" t="s">
        <v>1765</v>
      </c>
      <c r="I601" s="213" t="s">
        <v>1764</v>
      </c>
      <c r="J601" s="72" t="s">
        <v>1717</v>
      </c>
      <c r="K601" s="109" t="s">
        <v>1766</v>
      </c>
      <c r="L601" s="64" t="s">
        <v>1723</v>
      </c>
      <c r="M601" s="64">
        <v>2</v>
      </c>
      <c r="N601" s="67">
        <v>43115</v>
      </c>
      <c r="O601" s="67">
        <v>43312</v>
      </c>
      <c r="P601" s="68">
        <f t="shared" si="45"/>
        <v>28.1</v>
      </c>
      <c r="Q601" s="69"/>
      <c r="R601" s="70">
        <f t="shared" si="46"/>
        <v>0</v>
      </c>
      <c r="S601" s="68">
        <f t="shared" si="47"/>
        <v>0</v>
      </c>
      <c r="T601" s="68">
        <f t="shared" si="48"/>
        <v>0</v>
      </c>
      <c r="U601" s="68">
        <f t="shared" si="49"/>
        <v>0</v>
      </c>
      <c r="V601" s="71"/>
      <c r="W601" s="58"/>
      <c r="X601" s="59"/>
      <c r="Y601" s="59"/>
      <c r="Z601" s="59"/>
      <c r="AA601" s="59"/>
      <c r="AB601" s="59"/>
      <c r="AC601" s="59"/>
      <c r="AD601" s="59"/>
      <c r="AE601" s="59"/>
      <c r="AF601" s="59"/>
    </row>
    <row r="602" spans="1:35" s="60" customFormat="1" ht="114.6" customHeight="1" x14ac:dyDescent="0.3">
      <c r="A602" s="81"/>
      <c r="B602" s="63" t="s">
        <v>1767</v>
      </c>
      <c r="C602" s="63" t="s">
        <v>177</v>
      </c>
      <c r="D602" s="64" t="s">
        <v>1713</v>
      </c>
      <c r="E602" s="64" t="s">
        <v>37</v>
      </c>
      <c r="F602" s="65">
        <v>126</v>
      </c>
      <c r="G602" s="65" t="s">
        <v>570</v>
      </c>
      <c r="H602" s="66" t="s">
        <v>1768</v>
      </c>
      <c r="I602" s="213" t="s">
        <v>1769</v>
      </c>
      <c r="J602" s="66" t="s">
        <v>1770</v>
      </c>
      <c r="K602" s="66" t="s">
        <v>1771</v>
      </c>
      <c r="L602" s="64" t="s">
        <v>1772</v>
      </c>
      <c r="M602" s="64">
        <v>4</v>
      </c>
      <c r="N602" s="67">
        <v>43009</v>
      </c>
      <c r="O602" s="153">
        <v>43342</v>
      </c>
      <c r="P602" s="68">
        <f t="shared" si="45"/>
        <v>47.6</v>
      </c>
      <c r="Q602" s="69"/>
      <c r="R602" s="70">
        <f t="shared" si="46"/>
        <v>0</v>
      </c>
      <c r="S602" s="68">
        <f t="shared" si="47"/>
        <v>0</v>
      </c>
      <c r="T602" s="68">
        <f t="shared" si="48"/>
        <v>0</v>
      </c>
      <c r="U602" s="68">
        <f t="shared" si="49"/>
        <v>0</v>
      </c>
      <c r="V602" s="71"/>
      <c r="W602" s="58"/>
      <c r="X602" s="59"/>
      <c r="Y602" s="59"/>
      <c r="Z602" s="59"/>
      <c r="AA602" s="59"/>
      <c r="AB602" s="59"/>
      <c r="AC602" s="59"/>
      <c r="AD602" s="59"/>
      <c r="AE602" s="59"/>
      <c r="AF602" s="59"/>
    </row>
    <row r="603" spans="1:35" s="60" customFormat="1" ht="114.6" customHeight="1" x14ac:dyDescent="0.3">
      <c r="A603" s="81"/>
      <c r="B603" s="63" t="s">
        <v>1767</v>
      </c>
      <c r="C603" s="63" t="s">
        <v>177</v>
      </c>
      <c r="D603" s="64" t="s">
        <v>1713</v>
      </c>
      <c r="E603" s="64" t="s">
        <v>37</v>
      </c>
      <c r="F603" s="65">
        <v>126</v>
      </c>
      <c r="G603" s="65" t="s">
        <v>570</v>
      </c>
      <c r="H603" s="66" t="s">
        <v>1768</v>
      </c>
      <c r="I603" s="213" t="s">
        <v>1769</v>
      </c>
      <c r="J603" s="66" t="s">
        <v>1773</v>
      </c>
      <c r="K603" s="66" t="s">
        <v>1774</v>
      </c>
      <c r="L603" s="64" t="s">
        <v>1775</v>
      </c>
      <c r="M603" s="64">
        <v>1</v>
      </c>
      <c r="N603" s="67">
        <v>43009</v>
      </c>
      <c r="O603" s="153">
        <v>43038</v>
      </c>
      <c r="P603" s="68">
        <f t="shared" si="45"/>
        <v>4.0999999999999996</v>
      </c>
      <c r="Q603" s="69"/>
      <c r="R603" s="70">
        <f t="shared" si="46"/>
        <v>0</v>
      </c>
      <c r="S603" s="68">
        <f t="shared" si="47"/>
        <v>0</v>
      </c>
      <c r="T603" s="68">
        <f t="shared" si="48"/>
        <v>0</v>
      </c>
      <c r="U603" s="68">
        <f t="shared" si="49"/>
        <v>0</v>
      </c>
      <c r="V603" s="71"/>
      <c r="W603" s="58"/>
      <c r="X603" s="59"/>
      <c r="Y603" s="59"/>
      <c r="Z603" s="59"/>
      <c r="AA603" s="59"/>
      <c r="AB603" s="59"/>
      <c r="AC603" s="59"/>
      <c r="AD603" s="59"/>
      <c r="AE603" s="59"/>
      <c r="AF603" s="59"/>
    </row>
    <row r="604" spans="1:35" s="60" customFormat="1" ht="171.6" customHeight="1" x14ac:dyDescent="0.3">
      <c r="A604" s="81"/>
      <c r="B604" s="63" t="s">
        <v>1776</v>
      </c>
      <c r="C604" s="63" t="s">
        <v>177</v>
      </c>
      <c r="D604" s="64" t="s">
        <v>1713</v>
      </c>
      <c r="E604" s="64" t="s">
        <v>37</v>
      </c>
      <c r="F604" s="65">
        <v>127</v>
      </c>
      <c r="G604" s="65" t="s">
        <v>719</v>
      </c>
      <c r="H604" s="66" t="s">
        <v>1777</v>
      </c>
      <c r="I604" s="213" t="s">
        <v>1778</v>
      </c>
      <c r="J604" s="66" t="s">
        <v>1779</v>
      </c>
      <c r="K604" s="66" t="s">
        <v>1771</v>
      </c>
      <c r="L604" s="64" t="s">
        <v>1772</v>
      </c>
      <c r="M604" s="64">
        <v>4</v>
      </c>
      <c r="N604" s="67">
        <v>43009</v>
      </c>
      <c r="O604" s="153">
        <v>43342</v>
      </c>
      <c r="P604" s="68">
        <f t="shared" si="45"/>
        <v>47.6</v>
      </c>
      <c r="Q604" s="69"/>
      <c r="R604" s="70">
        <f t="shared" si="46"/>
        <v>0</v>
      </c>
      <c r="S604" s="68">
        <f t="shared" si="47"/>
        <v>0</v>
      </c>
      <c r="T604" s="68">
        <f t="shared" si="48"/>
        <v>0</v>
      </c>
      <c r="U604" s="68">
        <f t="shared" si="49"/>
        <v>0</v>
      </c>
      <c r="V604" s="71"/>
      <c r="W604" s="58"/>
      <c r="X604" s="59"/>
      <c r="Y604" s="59"/>
      <c r="Z604" s="59"/>
      <c r="AA604" s="59"/>
      <c r="AB604" s="59"/>
      <c r="AC604" s="59"/>
      <c r="AD604" s="59"/>
      <c r="AE604" s="59"/>
      <c r="AF604" s="59"/>
    </row>
    <row r="605" spans="1:35" s="60" customFormat="1" ht="171.6" customHeight="1" x14ac:dyDescent="0.3">
      <c r="A605" s="81"/>
      <c r="B605" s="63" t="s">
        <v>1776</v>
      </c>
      <c r="C605" s="63" t="s">
        <v>177</v>
      </c>
      <c r="D605" s="64" t="s">
        <v>1713</v>
      </c>
      <c r="E605" s="64" t="s">
        <v>37</v>
      </c>
      <c r="F605" s="65">
        <v>127</v>
      </c>
      <c r="G605" s="65" t="s">
        <v>719</v>
      </c>
      <c r="H605" s="66" t="s">
        <v>1777</v>
      </c>
      <c r="I605" s="213" t="s">
        <v>1778</v>
      </c>
      <c r="J605" s="66" t="s">
        <v>1773</v>
      </c>
      <c r="K605" s="66" t="s">
        <v>1774</v>
      </c>
      <c r="L605" s="64" t="s">
        <v>1775</v>
      </c>
      <c r="M605" s="64">
        <v>1</v>
      </c>
      <c r="N605" s="67">
        <v>43009</v>
      </c>
      <c r="O605" s="153">
        <v>43038</v>
      </c>
      <c r="P605" s="68">
        <f t="shared" si="45"/>
        <v>4.0999999999999996</v>
      </c>
      <c r="Q605" s="69"/>
      <c r="R605" s="70">
        <f t="shared" si="46"/>
        <v>0</v>
      </c>
      <c r="S605" s="68">
        <f t="shared" si="47"/>
        <v>0</v>
      </c>
      <c r="T605" s="68">
        <f t="shared" si="48"/>
        <v>0</v>
      </c>
      <c r="U605" s="68">
        <f t="shared" si="49"/>
        <v>0</v>
      </c>
      <c r="V605" s="71"/>
      <c r="W605" s="58"/>
      <c r="X605" s="59"/>
      <c r="Y605" s="59"/>
      <c r="Z605" s="59"/>
      <c r="AA605" s="59"/>
      <c r="AB605" s="59"/>
      <c r="AC605" s="59"/>
      <c r="AD605" s="59"/>
      <c r="AE605" s="59"/>
      <c r="AF605" s="59"/>
    </row>
    <row r="606" spans="1:35" s="60" customFormat="1" ht="206.4" customHeight="1" x14ac:dyDescent="0.3">
      <c r="A606" s="81"/>
      <c r="B606" s="63" t="s">
        <v>1780</v>
      </c>
      <c r="C606" s="63" t="s">
        <v>177</v>
      </c>
      <c r="D606" s="64" t="s">
        <v>1713</v>
      </c>
      <c r="E606" s="64" t="s">
        <v>37</v>
      </c>
      <c r="F606" s="65">
        <v>134</v>
      </c>
      <c r="G606" s="65" t="s">
        <v>739</v>
      </c>
      <c r="H606" s="66" t="s">
        <v>1781</v>
      </c>
      <c r="I606" s="213" t="s">
        <v>1782</v>
      </c>
      <c r="J606" s="66" t="s">
        <v>1783</v>
      </c>
      <c r="K606" s="66" t="s">
        <v>1784</v>
      </c>
      <c r="L606" s="64" t="s">
        <v>1772</v>
      </c>
      <c r="M606" s="64">
        <v>4</v>
      </c>
      <c r="N606" s="67">
        <v>43009</v>
      </c>
      <c r="O606" s="153">
        <v>43312</v>
      </c>
      <c r="P606" s="68">
        <f t="shared" si="45"/>
        <v>43.3</v>
      </c>
      <c r="Q606" s="69"/>
      <c r="R606" s="70">
        <f t="shared" si="46"/>
        <v>0</v>
      </c>
      <c r="S606" s="68">
        <f t="shared" si="47"/>
        <v>0</v>
      </c>
      <c r="T606" s="68">
        <f t="shared" si="48"/>
        <v>0</v>
      </c>
      <c r="U606" s="68">
        <f t="shared" si="49"/>
        <v>0</v>
      </c>
      <c r="V606" s="71"/>
      <c r="W606" s="58"/>
      <c r="X606" s="59"/>
      <c r="Y606" s="59"/>
      <c r="Z606" s="59"/>
      <c r="AA606" s="59"/>
      <c r="AB606" s="59"/>
      <c r="AC606" s="59"/>
      <c r="AD606" s="59"/>
      <c r="AE606" s="59"/>
      <c r="AF606" s="59"/>
    </row>
    <row r="607" spans="1:35" s="60" customFormat="1" ht="252" customHeight="1" x14ac:dyDescent="0.3">
      <c r="A607" s="133"/>
      <c r="B607" s="63" t="s">
        <v>1785</v>
      </c>
      <c r="C607" s="63" t="s">
        <v>35</v>
      </c>
      <c r="D607" s="216" t="s">
        <v>1786</v>
      </c>
      <c r="E607" s="64" t="s">
        <v>37</v>
      </c>
      <c r="F607" s="144">
        <v>114</v>
      </c>
      <c r="G607" s="64" t="s">
        <v>179</v>
      </c>
      <c r="H607" s="217" t="s">
        <v>1787</v>
      </c>
      <c r="I607" s="217" t="s">
        <v>181</v>
      </c>
      <c r="J607" s="218" t="s">
        <v>212</v>
      </c>
      <c r="K607" s="213" t="s">
        <v>1788</v>
      </c>
      <c r="L607" s="213" t="s">
        <v>1789</v>
      </c>
      <c r="M607" s="151">
        <v>1</v>
      </c>
      <c r="N607" s="219">
        <v>42979</v>
      </c>
      <c r="O607" s="219">
        <v>42986</v>
      </c>
      <c r="P607" s="68">
        <f t="shared" si="45"/>
        <v>1</v>
      </c>
      <c r="Q607" s="69"/>
      <c r="R607" s="70">
        <f t="shared" si="46"/>
        <v>0</v>
      </c>
      <c r="S607" s="68">
        <f t="shared" si="47"/>
        <v>0</v>
      </c>
      <c r="T607" s="68">
        <f t="shared" si="48"/>
        <v>0</v>
      </c>
      <c r="U607" s="68">
        <f t="shared" si="49"/>
        <v>0</v>
      </c>
      <c r="V607" s="220"/>
      <c r="W607" s="221"/>
      <c r="X607" s="59"/>
      <c r="Y607" s="59"/>
      <c r="Z607" s="59"/>
      <c r="AA607" s="59"/>
      <c r="AB607" s="59"/>
      <c r="AC607" s="59"/>
      <c r="AD607" s="59"/>
      <c r="AE607" s="59"/>
      <c r="AF607" s="59"/>
      <c r="AG607" s="59"/>
      <c r="AH607" s="59"/>
      <c r="AI607" s="59"/>
    </row>
    <row r="608" spans="1:35" s="224" customFormat="1" ht="103.5" customHeight="1" x14ac:dyDescent="0.3">
      <c r="A608" s="88"/>
      <c r="B608" s="135" t="s">
        <v>1790</v>
      </c>
      <c r="C608" s="135" t="s">
        <v>1791</v>
      </c>
      <c r="D608" s="64" t="s">
        <v>1792</v>
      </c>
      <c r="E608" s="64" t="s">
        <v>432</v>
      </c>
      <c r="F608" s="65">
        <v>16</v>
      </c>
      <c r="G608" s="222" t="s">
        <v>1793</v>
      </c>
      <c r="H608" s="83" t="s">
        <v>1794</v>
      </c>
      <c r="I608" s="63" t="s">
        <v>1795</v>
      </c>
      <c r="J608" s="66" t="s">
        <v>1796</v>
      </c>
      <c r="K608" s="66" t="s">
        <v>1797</v>
      </c>
      <c r="L608" s="73" t="s">
        <v>1798</v>
      </c>
      <c r="M608" s="73">
        <v>1</v>
      </c>
      <c r="N608" s="162">
        <v>42979</v>
      </c>
      <c r="O608" s="162">
        <v>43069</v>
      </c>
      <c r="P608" s="68">
        <f t="shared" si="45"/>
        <v>12.9</v>
      </c>
      <c r="Q608" s="69"/>
      <c r="R608" s="70">
        <f t="shared" si="46"/>
        <v>0</v>
      </c>
      <c r="S608" s="68">
        <f t="shared" si="47"/>
        <v>0</v>
      </c>
      <c r="T608" s="68">
        <f t="shared" si="48"/>
        <v>0</v>
      </c>
      <c r="U608" s="68">
        <f t="shared" si="49"/>
        <v>0</v>
      </c>
      <c r="V608" s="93"/>
      <c r="W608" s="223" t="s">
        <v>1799</v>
      </c>
      <c r="X608" s="44"/>
      <c r="Y608" s="44"/>
      <c r="Z608" s="44"/>
      <c r="AA608" s="44"/>
      <c r="AB608" s="44"/>
      <c r="AC608" s="44"/>
      <c r="AD608" s="44"/>
      <c r="AE608" s="44"/>
      <c r="AF608" s="44"/>
    </row>
    <row r="609" spans="1:32" s="224" customFormat="1" ht="103.5" customHeight="1" x14ac:dyDescent="0.3">
      <c r="A609" s="88"/>
      <c r="B609" s="135" t="s">
        <v>1790</v>
      </c>
      <c r="C609" s="135" t="s">
        <v>1791</v>
      </c>
      <c r="D609" s="64" t="s">
        <v>1792</v>
      </c>
      <c r="E609" s="64" t="s">
        <v>432</v>
      </c>
      <c r="F609" s="65">
        <v>16</v>
      </c>
      <c r="G609" s="222" t="s">
        <v>1793</v>
      </c>
      <c r="H609" s="83" t="s">
        <v>1794</v>
      </c>
      <c r="I609" s="63" t="s">
        <v>1795</v>
      </c>
      <c r="J609" s="66" t="s">
        <v>1800</v>
      </c>
      <c r="K609" s="66" t="s">
        <v>1801</v>
      </c>
      <c r="L609" s="64" t="s">
        <v>1802</v>
      </c>
      <c r="M609" s="64">
        <v>1</v>
      </c>
      <c r="N609" s="67">
        <v>43009</v>
      </c>
      <c r="O609" s="67">
        <v>43190</v>
      </c>
      <c r="P609" s="68">
        <f t="shared" si="45"/>
        <v>25.9</v>
      </c>
      <c r="Q609" s="69"/>
      <c r="R609" s="70">
        <f t="shared" si="46"/>
        <v>0</v>
      </c>
      <c r="S609" s="68">
        <f t="shared" si="47"/>
        <v>0</v>
      </c>
      <c r="T609" s="68">
        <f t="shared" si="48"/>
        <v>0</v>
      </c>
      <c r="U609" s="68">
        <f t="shared" si="49"/>
        <v>0</v>
      </c>
      <c r="V609" s="93"/>
      <c r="W609" s="225" t="s">
        <v>1799</v>
      </c>
      <c r="X609" s="44"/>
      <c r="Y609" s="44"/>
      <c r="Z609" s="44"/>
      <c r="AA609" s="44"/>
      <c r="AB609" s="44"/>
      <c r="AC609" s="44"/>
      <c r="AD609" s="44"/>
      <c r="AE609" s="44"/>
      <c r="AF609" s="44"/>
    </row>
    <row r="610" spans="1:32" s="224" customFormat="1" ht="103.5" customHeight="1" x14ac:dyDescent="0.3">
      <c r="A610" s="88"/>
      <c r="B610" s="135" t="s">
        <v>1790</v>
      </c>
      <c r="C610" s="135" t="s">
        <v>1791</v>
      </c>
      <c r="D610" s="64" t="s">
        <v>1792</v>
      </c>
      <c r="E610" s="64" t="s">
        <v>432</v>
      </c>
      <c r="F610" s="65">
        <v>16</v>
      </c>
      <c r="G610" s="222" t="s">
        <v>1793</v>
      </c>
      <c r="H610" s="83" t="s">
        <v>1794</v>
      </c>
      <c r="I610" s="63" t="s">
        <v>1803</v>
      </c>
      <c r="J610" s="66" t="s">
        <v>1804</v>
      </c>
      <c r="K610" s="66" t="s">
        <v>1805</v>
      </c>
      <c r="L610" s="64" t="s">
        <v>1806</v>
      </c>
      <c r="M610" s="64">
        <v>1</v>
      </c>
      <c r="N610" s="67">
        <v>43160</v>
      </c>
      <c r="O610" s="67">
        <v>43190</v>
      </c>
      <c r="P610" s="68">
        <f t="shared" si="45"/>
        <v>4.3</v>
      </c>
      <c r="Q610" s="69"/>
      <c r="R610" s="70">
        <f t="shared" si="46"/>
        <v>0</v>
      </c>
      <c r="S610" s="68">
        <f t="shared" si="47"/>
        <v>0</v>
      </c>
      <c r="T610" s="68">
        <f t="shared" si="48"/>
        <v>0</v>
      </c>
      <c r="U610" s="68">
        <f t="shared" si="49"/>
        <v>0</v>
      </c>
      <c r="V610" s="93"/>
      <c r="W610" s="226" t="s">
        <v>1807</v>
      </c>
      <c r="X610" s="44"/>
      <c r="Y610" s="44"/>
      <c r="Z610" s="44"/>
      <c r="AA610" s="44"/>
      <c r="AB610" s="44"/>
      <c r="AC610" s="44"/>
      <c r="AD610" s="44"/>
      <c r="AE610" s="44"/>
      <c r="AF610" s="44"/>
    </row>
    <row r="611" spans="1:32" s="224" customFormat="1" ht="103.5" customHeight="1" x14ac:dyDescent="0.3">
      <c r="A611" s="88"/>
      <c r="B611" s="135" t="s">
        <v>1790</v>
      </c>
      <c r="C611" s="135" t="s">
        <v>1791</v>
      </c>
      <c r="D611" s="64" t="s">
        <v>1792</v>
      </c>
      <c r="E611" s="64" t="s">
        <v>432</v>
      </c>
      <c r="F611" s="65">
        <v>16</v>
      </c>
      <c r="G611" s="222" t="s">
        <v>1793</v>
      </c>
      <c r="H611" s="83" t="s">
        <v>1794</v>
      </c>
      <c r="I611" s="63" t="s">
        <v>1803</v>
      </c>
      <c r="J611" s="66" t="s">
        <v>1804</v>
      </c>
      <c r="K611" s="66" t="s">
        <v>1808</v>
      </c>
      <c r="L611" s="64" t="s">
        <v>1809</v>
      </c>
      <c r="M611" s="64">
        <v>1</v>
      </c>
      <c r="N611" s="67">
        <v>43160</v>
      </c>
      <c r="O611" s="67">
        <v>43190</v>
      </c>
      <c r="P611" s="68">
        <f t="shared" si="45"/>
        <v>4.3</v>
      </c>
      <c r="Q611" s="69"/>
      <c r="R611" s="70">
        <f t="shared" si="46"/>
        <v>0</v>
      </c>
      <c r="S611" s="68">
        <f t="shared" si="47"/>
        <v>0</v>
      </c>
      <c r="T611" s="68">
        <f t="shared" si="48"/>
        <v>0</v>
      </c>
      <c r="U611" s="68">
        <f t="shared" si="49"/>
        <v>0</v>
      </c>
      <c r="V611" s="93"/>
      <c r="W611" s="226" t="s">
        <v>1810</v>
      </c>
      <c r="X611" s="44"/>
      <c r="Y611" s="44"/>
      <c r="Z611" s="44"/>
      <c r="AA611" s="44"/>
      <c r="AB611" s="44"/>
      <c r="AC611" s="44"/>
      <c r="AD611" s="44"/>
      <c r="AE611" s="44"/>
      <c r="AF611" s="44"/>
    </row>
    <row r="612" spans="1:32" s="224" customFormat="1" ht="103.5" customHeight="1" x14ac:dyDescent="0.3">
      <c r="A612" s="88"/>
      <c r="B612" s="135" t="s">
        <v>1811</v>
      </c>
      <c r="C612" s="135" t="s">
        <v>1791</v>
      </c>
      <c r="D612" s="64" t="s">
        <v>1792</v>
      </c>
      <c r="E612" s="64" t="s">
        <v>432</v>
      </c>
      <c r="F612" s="65">
        <v>25</v>
      </c>
      <c r="G612" s="227" t="s">
        <v>1812</v>
      </c>
      <c r="H612" s="83" t="s">
        <v>1813</v>
      </c>
      <c r="I612" s="63" t="s">
        <v>1814</v>
      </c>
      <c r="J612" s="66" t="s">
        <v>1815</v>
      </c>
      <c r="K612" s="66" t="s">
        <v>1816</v>
      </c>
      <c r="L612" s="64" t="s">
        <v>1817</v>
      </c>
      <c r="M612" s="64">
        <v>10</v>
      </c>
      <c r="N612" s="67">
        <v>42979</v>
      </c>
      <c r="O612" s="67">
        <v>43342</v>
      </c>
      <c r="P612" s="68">
        <f t="shared" si="45"/>
        <v>51.9</v>
      </c>
      <c r="Q612" s="69"/>
      <c r="R612" s="70">
        <f t="shared" si="46"/>
        <v>0</v>
      </c>
      <c r="S612" s="68">
        <f t="shared" si="47"/>
        <v>0</v>
      </c>
      <c r="T612" s="68">
        <f t="shared" si="48"/>
        <v>0</v>
      </c>
      <c r="U612" s="68">
        <f t="shared" si="49"/>
        <v>0</v>
      </c>
      <c r="V612" s="93"/>
      <c r="W612" s="223" t="s">
        <v>1818</v>
      </c>
      <c r="X612" s="44"/>
      <c r="Y612" s="44"/>
      <c r="Z612" s="44"/>
      <c r="AA612" s="44"/>
      <c r="AB612" s="44"/>
      <c r="AC612" s="44"/>
      <c r="AD612" s="44"/>
      <c r="AE612" s="44"/>
      <c r="AF612" s="44"/>
    </row>
    <row r="613" spans="1:32" s="224" customFormat="1" ht="103.5" customHeight="1" x14ac:dyDescent="0.3">
      <c r="A613" s="88"/>
      <c r="B613" s="135" t="s">
        <v>1811</v>
      </c>
      <c r="C613" s="135" t="s">
        <v>1791</v>
      </c>
      <c r="D613" s="64" t="s">
        <v>1792</v>
      </c>
      <c r="E613" s="64" t="s">
        <v>432</v>
      </c>
      <c r="F613" s="65">
        <v>25</v>
      </c>
      <c r="G613" s="227" t="s">
        <v>1812</v>
      </c>
      <c r="H613" s="83" t="s">
        <v>1813</v>
      </c>
      <c r="I613" s="63" t="s">
        <v>1814</v>
      </c>
      <c r="J613" s="66" t="s">
        <v>1815</v>
      </c>
      <c r="K613" s="66" t="s">
        <v>1819</v>
      </c>
      <c r="L613" s="64" t="s">
        <v>1820</v>
      </c>
      <c r="M613" s="64">
        <v>5</v>
      </c>
      <c r="N613" s="67">
        <v>42979</v>
      </c>
      <c r="O613" s="67">
        <v>43342</v>
      </c>
      <c r="P613" s="68">
        <f t="shared" si="45"/>
        <v>51.9</v>
      </c>
      <c r="Q613" s="69"/>
      <c r="R613" s="70">
        <f t="shared" si="46"/>
        <v>0</v>
      </c>
      <c r="S613" s="68">
        <f t="shared" si="47"/>
        <v>0</v>
      </c>
      <c r="T613" s="68">
        <f t="shared" si="48"/>
        <v>0</v>
      </c>
      <c r="U613" s="68">
        <f t="shared" si="49"/>
        <v>0</v>
      </c>
      <c r="V613" s="93"/>
      <c r="W613" s="223" t="s">
        <v>1821</v>
      </c>
      <c r="X613" s="44"/>
      <c r="Y613" s="44"/>
      <c r="Z613" s="44"/>
      <c r="AA613" s="44"/>
      <c r="AB613" s="44"/>
      <c r="AC613" s="44"/>
      <c r="AD613" s="44"/>
      <c r="AE613" s="44"/>
      <c r="AF613" s="44"/>
    </row>
    <row r="614" spans="1:32" s="224" customFormat="1" ht="103.5" customHeight="1" x14ac:dyDescent="0.3">
      <c r="A614" s="88"/>
      <c r="B614" s="135" t="s">
        <v>1811</v>
      </c>
      <c r="C614" s="135" t="s">
        <v>1791</v>
      </c>
      <c r="D614" s="64" t="s">
        <v>1792</v>
      </c>
      <c r="E614" s="64" t="s">
        <v>432</v>
      </c>
      <c r="F614" s="65">
        <v>25</v>
      </c>
      <c r="G614" s="227" t="s">
        <v>1812</v>
      </c>
      <c r="H614" s="83" t="s">
        <v>1813</v>
      </c>
      <c r="I614" s="63" t="s">
        <v>1814</v>
      </c>
      <c r="J614" s="66" t="s">
        <v>1815</v>
      </c>
      <c r="K614" s="76" t="s">
        <v>1822</v>
      </c>
      <c r="L614" s="64" t="s">
        <v>1823</v>
      </c>
      <c r="M614" s="64">
        <v>5</v>
      </c>
      <c r="N614" s="67">
        <v>42979</v>
      </c>
      <c r="O614" s="67">
        <v>43342</v>
      </c>
      <c r="P614" s="68">
        <f t="shared" si="45"/>
        <v>51.9</v>
      </c>
      <c r="Q614" s="69"/>
      <c r="R614" s="70">
        <f t="shared" si="46"/>
        <v>0</v>
      </c>
      <c r="S614" s="68">
        <f t="shared" si="47"/>
        <v>0</v>
      </c>
      <c r="T614" s="68">
        <f t="shared" si="48"/>
        <v>0</v>
      </c>
      <c r="U614" s="68">
        <f t="shared" si="49"/>
        <v>0</v>
      </c>
      <c r="V614" s="93"/>
      <c r="W614" s="223" t="s">
        <v>1824</v>
      </c>
      <c r="X614" s="44"/>
      <c r="Y614" s="44"/>
      <c r="Z614" s="44"/>
      <c r="AA614" s="44"/>
      <c r="AB614" s="44"/>
      <c r="AC614" s="44"/>
      <c r="AD614" s="44"/>
      <c r="AE614" s="44"/>
      <c r="AF614" s="44"/>
    </row>
    <row r="615" spans="1:32" s="224" customFormat="1" ht="103.5" customHeight="1" x14ac:dyDescent="0.3">
      <c r="A615" s="88"/>
      <c r="B615" s="135" t="s">
        <v>1811</v>
      </c>
      <c r="C615" s="135" t="s">
        <v>1791</v>
      </c>
      <c r="D615" s="64" t="s">
        <v>1792</v>
      </c>
      <c r="E615" s="64" t="s">
        <v>432</v>
      </c>
      <c r="F615" s="65">
        <v>25</v>
      </c>
      <c r="G615" s="227" t="s">
        <v>1812</v>
      </c>
      <c r="H615" s="83" t="s">
        <v>1813</v>
      </c>
      <c r="I615" s="63" t="s">
        <v>1814</v>
      </c>
      <c r="J615" s="66" t="s">
        <v>1815</v>
      </c>
      <c r="K615" s="66" t="s">
        <v>1825</v>
      </c>
      <c r="L615" s="64" t="s">
        <v>1826</v>
      </c>
      <c r="M615" s="64">
        <v>10</v>
      </c>
      <c r="N615" s="67">
        <v>42979</v>
      </c>
      <c r="O615" s="67">
        <v>43342</v>
      </c>
      <c r="P615" s="68">
        <f t="shared" si="45"/>
        <v>51.9</v>
      </c>
      <c r="Q615" s="69"/>
      <c r="R615" s="70">
        <f t="shared" si="46"/>
        <v>0</v>
      </c>
      <c r="S615" s="68">
        <f t="shared" si="47"/>
        <v>0</v>
      </c>
      <c r="T615" s="68">
        <f t="shared" si="48"/>
        <v>0</v>
      </c>
      <c r="U615" s="68">
        <f t="shared" si="49"/>
        <v>0</v>
      </c>
      <c r="V615" s="93"/>
      <c r="W615" s="223" t="s">
        <v>1827</v>
      </c>
      <c r="X615" s="44"/>
      <c r="Y615" s="44"/>
      <c r="Z615" s="44"/>
      <c r="AA615" s="44"/>
      <c r="AB615" s="44"/>
      <c r="AC615" s="44"/>
      <c r="AD615" s="44"/>
      <c r="AE615" s="44"/>
      <c r="AF615" s="44"/>
    </row>
    <row r="616" spans="1:32" s="224" customFormat="1" ht="103.5" customHeight="1" x14ac:dyDescent="0.3">
      <c r="A616" s="88"/>
      <c r="B616" s="135" t="s">
        <v>1811</v>
      </c>
      <c r="C616" s="135" t="s">
        <v>1791</v>
      </c>
      <c r="D616" s="64" t="s">
        <v>1792</v>
      </c>
      <c r="E616" s="64" t="s">
        <v>432</v>
      </c>
      <c r="F616" s="65">
        <v>25</v>
      </c>
      <c r="G616" s="227" t="s">
        <v>1812</v>
      </c>
      <c r="H616" s="83" t="s">
        <v>1813</v>
      </c>
      <c r="I616" s="63" t="s">
        <v>1814</v>
      </c>
      <c r="J616" s="76" t="s">
        <v>1828</v>
      </c>
      <c r="K616" s="66" t="s">
        <v>1829</v>
      </c>
      <c r="L616" s="64" t="s">
        <v>1830</v>
      </c>
      <c r="M616" s="64">
        <v>8</v>
      </c>
      <c r="N616" s="67">
        <v>42979</v>
      </c>
      <c r="O616" s="67">
        <v>43008</v>
      </c>
      <c r="P616" s="68">
        <f t="shared" si="45"/>
        <v>4.0999999999999996</v>
      </c>
      <c r="Q616" s="69"/>
      <c r="R616" s="70">
        <f t="shared" si="46"/>
        <v>0</v>
      </c>
      <c r="S616" s="68">
        <f t="shared" si="47"/>
        <v>0</v>
      </c>
      <c r="T616" s="68">
        <f t="shared" si="48"/>
        <v>0</v>
      </c>
      <c r="U616" s="68">
        <f t="shared" si="49"/>
        <v>0</v>
      </c>
      <c r="V616" s="93"/>
      <c r="W616" s="223" t="s">
        <v>1831</v>
      </c>
      <c r="X616" s="44"/>
      <c r="Y616" s="44"/>
      <c r="Z616" s="44"/>
      <c r="AA616" s="44"/>
      <c r="AB616" s="44"/>
      <c r="AC616" s="44"/>
      <c r="AD616" s="44"/>
      <c r="AE616" s="44"/>
      <c r="AF616" s="44"/>
    </row>
    <row r="617" spans="1:32" s="224" customFormat="1" ht="103.5" customHeight="1" x14ac:dyDescent="0.3">
      <c r="A617" s="88"/>
      <c r="B617" s="135" t="s">
        <v>1811</v>
      </c>
      <c r="C617" s="135" t="s">
        <v>1791</v>
      </c>
      <c r="D617" s="64" t="s">
        <v>1792</v>
      </c>
      <c r="E617" s="64" t="s">
        <v>432</v>
      </c>
      <c r="F617" s="65">
        <v>25</v>
      </c>
      <c r="G617" s="227" t="s">
        <v>1812</v>
      </c>
      <c r="H617" s="83" t="s">
        <v>1813</v>
      </c>
      <c r="I617" s="63" t="s">
        <v>1814</v>
      </c>
      <c r="J617" s="76" t="s">
        <v>1828</v>
      </c>
      <c r="K617" s="66" t="s">
        <v>1832</v>
      </c>
      <c r="L617" s="64" t="s">
        <v>1833</v>
      </c>
      <c r="M617" s="228" t="s">
        <v>1834</v>
      </c>
      <c r="N617" s="67">
        <v>43009</v>
      </c>
      <c r="O617" s="67">
        <v>43343</v>
      </c>
      <c r="P617" s="68">
        <f t="shared" si="45"/>
        <v>47.7</v>
      </c>
      <c r="Q617" s="69"/>
      <c r="R617" s="70">
        <f t="shared" si="46"/>
        <v>0</v>
      </c>
      <c r="S617" s="68">
        <f t="shared" si="47"/>
        <v>0</v>
      </c>
      <c r="T617" s="68">
        <f t="shared" si="48"/>
        <v>0</v>
      </c>
      <c r="U617" s="68">
        <f t="shared" si="49"/>
        <v>0</v>
      </c>
      <c r="V617" s="93"/>
      <c r="W617" s="223" t="s">
        <v>1835</v>
      </c>
      <c r="X617" s="44"/>
      <c r="Y617" s="44"/>
      <c r="Z617" s="44"/>
      <c r="AA617" s="44"/>
      <c r="AB617" s="44"/>
      <c r="AC617" s="44"/>
      <c r="AD617" s="44"/>
      <c r="AE617" s="44"/>
      <c r="AF617" s="44"/>
    </row>
    <row r="618" spans="1:32" s="224" customFormat="1" ht="103.5" customHeight="1" x14ac:dyDescent="0.3">
      <c r="A618" s="88"/>
      <c r="B618" s="135" t="s">
        <v>1811</v>
      </c>
      <c r="C618" s="135" t="s">
        <v>1791</v>
      </c>
      <c r="D618" s="64" t="s">
        <v>1792</v>
      </c>
      <c r="E618" s="64" t="s">
        <v>432</v>
      </c>
      <c r="F618" s="65">
        <v>25</v>
      </c>
      <c r="G618" s="227" t="s">
        <v>1812</v>
      </c>
      <c r="H618" s="83" t="s">
        <v>1813</v>
      </c>
      <c r="I618" s="63" t="s">
        <v>1814</v>
      </c>
      <c r="J618" s="66" t="s">
        <v>1836</v>
      </c>
      <c r="K618" s="66" t="s">
        <v>1837</v>
      </c>
      <c r="L618" s="64" t="s">
        <v>1838</v>
      </c>
      <c r="M618" s="64">
        <v>1</v>
      </c>
      <c r="N618" s="67">
        <v>42979</v>
      </c>
      <c r="O618" s="67">
        <v>43039</v>
      </c>
      <c r="P618" s="68">
        <f t="shared" si="45"/>
        <v>8.6</v>
      </c>
      <c r="Q618" s="69"/>
      <c r="R618" s="70">
        <f t="shared" si="46"/>
        <v>0</v>
      </c>
      <c r="S618" s="68">
        <f t="shared" si="47"/>
        <v>0</v>
      </c>
      <c r="T618" s="68">
        <f t="shared" si="48"/>
        <v>0</v>
      </c>
      <c r="U618" s="68">
        <f t="shared" si="49"/>
        <v>0</v>
      </c>
      <c r="V618" s="93"/>
      <c r="W618" s="229" t="s">
        <v>1827</v>
      </c>
      <c r="X618" s="44"/>
      <c r="Y618" s="44"/>
      <c r="Z618" s="44"/>
      <c r="AA618" s="44"/>
      <c r="AB618" s="44"/>
      <c r="AC618" s="44"/>
      <c r="AD618" s="44"/>
      <c r="AE618" s="44"/>
      <c r="AF618" s="44"/>
    </row>
    <row r="619" spans="1:32" s="224" customFormat="1" ht="103.5" customHeight="1" x14ac:dyDescent="0.3">
      <c r="A619" s="88"/>
      <c r="B619" s="135" t="s">
        <v>1839</v>
      </c>
      <c r="C619" s="135" t="s">
        <v>1791</v>
      </c>
      <c r="D619" s="64" t="s">
        <v>1792</v>
      </c>
      <c r="E619" s="64" t="s">
        <v>432</v>
      </c>
      <c r="F619" s="65">
        <v>33</v>
      </c>
      <c r="G619" s="222" t="s">
        <v>1840</v>
      </c>
      <c r="H619" s="83" t="s">
        <v>1841</v>
      </c>
      <c r="I619" s="63" t="s">
        <v>1842</v>
      </c>
      <c r="J619" s="66" t="s">
        <v>1843</v>
      </c>
      <c r="K619" s="66" t="s">
        <v>1844</v>
      </c>
      <c r="L619" s="64" t="s">
        <v>1845</v>
      </c>
      <c r="M619" s="64">
        <v>1</v>
      </c>
      <c r="N619" s="67">
        <v>42979</v>
      </c>
      <c r="O619" s="67">
        <v>43008</v>
      </c>
      <c r="P619" s="68">
        <f t="shared" si="45"/>
        <v>4.0999999999999996</v>
      </c>
      <c r="Q619" s="69"/>
      <c r="R619" s="70">
        <f t="shared" si="46"/>
        <v>0</v>
      </c>
      <c r="S619" s="68">
        <f t="shared" si="47"/>
        <v>0</v>
      </c>
      <c r="T619" s="68">
        <f t="shared" si="48"/>
        <v>0</v>
      </c>
      <c r="U619" s="68">
        <f t="shared" si="49"/>
        <v>0</v>
      </c>
      <c r="V619" s="93"/>
      <c r="W619" s="229" t="s">
        <v>1827</v>
      </c>
      <c r="X619" s="44"/>
      <c r="Y619" s="44"/>
      <c r="Z619" s="44"/>
      <c r="AA619" s="44"/>
      <c r="AB619" s="44"/>
      <c r="AC619" s="44"/>
      <c r="AD619" s="44"/>
      <c r="AE619" s="44"/>
      <c r="AF619" s="44"/>
    </row>
    <row r="620" spans="1:32" s="224" customFormat="1" ht="103.5" customHeight="1" x14ac:dyDescent="0.3">
      <c r="A620" s="88"/>
      <c r="B620" s="135" t="s">
        <v>1839</v>
      </c>
      <c r="C620" s="135" t="s">
        <v>1791</v>
      </c>
      <c r="D620" s="64" t="s">
        <v>1792</v>
      </c>
      <c r="E620" s="64" t="s">
        <v>432</v>
      </c>
      <c r="F620" s="65">
        <v>33</v>
      </c>
      <c r="G620" s="222" t="s">
        <v>1840</v>
      </c>
      <c r="H620" s="83" t="s">
        <v>1841</v>
      </c>
      <c r="I620" s="63" t="s">
        <v>1842</v>
      </c>
      <c r="J620" s="66" t="s">
        <v>1843</v>
      </c>
      <c r="K620" s="66" t="s">
        <v>1844</v>
      </c>
      <c r="L620" s="64" t="s">
        <v>1846</v>
      </c>
      <c r="M620" s="64">
        <v>1</v>
      </c>
      <c r="N620" s="67">
        <v>43009</v>
      </c>
      <c r="O620" s="67">
        <v>43069</v>
      </c>
      <c r="P620" s="68">
        <f t="shared" si="45"/>
        <v>8.6</v>
      </c>
      <c r="Q620" s="69"/>
      <c r="R620" s="70">
        <f t="shared" si="46"/>
        <v>0</v>
      </c>
      <c r="S620" s="68">
        <f t="shared" si="47"/>
        <v>0</v>
      </c>
      <c r="T620" s="68">
        <f t="shared" si="48"/>
        <v>0</v>
      </c>
      <c r="U620" s="68">
        <f t="shared" si="49"/>
        <v>0</v>
      </c>
      <c r="V620" s="93"/>
      <c r="W620" s="229" t="s">
        <v>1827</v>
      </c>
      <c r="X620" s="44"/>
      <c r="Y620" s="44"/>
      <c r="Z620" s="44"/>
      <c r="AA620" s="44"/>
      <c r="AB620" s="44"/>
      <c r="AC620" s="44"/>
      <c r="AD620" s="44"/>
      <c r="AE620" s="44"/>
      <c r="AF620" s="44"/>
    </row>
    <row r="621" spans="1:32" s="224" customFormat="1" ht="140.25" customHeight="1" x14ac:dyDescent="0.3">
      <c r="A621" s="88"/>
      <c r="B621" s="135" t="s">
        <v>1847</v>
      </c>
      <c r="C621" s="135" t="s">
        <v>1791</v>
      </c>
      <c r="D621" s="64" t="s">
        <v>1792</v>
      </c>
      <c r="E621" s="64" t="s">
        <v>432</v>
      </c>
      <c r="F621" s="65">
        <v>37</v>
      </c>
      <c r="G621" s="222" t="s">
        <v>1848</v>
      </c>
      <c r="H621" s="83" t="s">
        <v>1849</v>
      </c>
      <c r="I621" s="63" t="s">
        <v>1850</v>
      </c>
      <c r="J621" s="66" t="s">
        <v>1851</v>
      </c>
      <c r="K621" s="66" t="s">
        <v>1852</v>
      </c>
      <c r="L621" s="64" t="s">
        <v>1853</v>
      </c>
      <c r="M621" s="230">
        <v>1600</v>
      </c>
      <c r="N621" s="67">
        <v>42979</v>
      </c>
      <c r="O621" s="67">
        <v>43343</v>
      </c>
      <c r="P621" s="68">
        <f t="shared" si="45"/>
        <v>52</v>
      </c>
      <c r="Q621" s="69"/>
      <c r="R621" s="70">
        <f t="shared" si="46"/>
        <v>0</v>
      </c>
      <c r="S621" s="68">
        <f t="shared" si="47"/>
        <v>0</v>
      </c>
      <c r="T621" s="68">
        <f t="shared" si="48"/>
        <v>0</v>
      </c>
      <c r="U621" s="68">
        <f t="shared" si="49"/>
        <v>0</v>
      </c>
      <c r="V621" s="93"/>
      <c r="W621" s="223" t="s">
        <v>1854</v>
      </c>
      <c r="X621" s="44"/>
      <c r="Y621" s="44"/>
      <c r="Z621" s="44"/>
      <c r="AA621" s="44"/>
      <c r="AB621" s="44"/>
      <c r="AC621" s="44"/>
      <c r="AD621" s="44"/>
      <c r="AE621" s="44"/>
      <c r="AF621" s="44"/>
    </row>
    <row r="622" spans="1:32" s="224" customFormat="1" ht="139.5" customHeight="1" x14ac:dyDescent="0.3">
      <c r="A622" s="88"/>
      <c r="B622" s="135" t="s">
        <v>1847</v>
      </c>
      <c r="C622" s="135" t="s">
        <v>1791</v>
      </c>
      <c r="D622" s="64" t="s">
        <v>1792</v>
      </c>
      <c r="E622" s="64" t="s">
        <v>432</v>
      </c>
      <c r="F622" s="65">
        <v>37</v>
      </c>
      <c r="G622" s="222" t="s">
        <v>1848</v>
      </c>
      <c r="H622" s="83" t="s">
        <v>1849</v>
      </c>
      <c r="I622" s="63" t="s">
        <v>1850</v>
      </c>
      <c r="J622" s="66" t="s">
        <v>1851</v>
      </c>
      <c r="K622" s="66" t="s">
        <v>1855</v>
      </c>
      <c r="L622" s="64" t="s">
        <v>1856</v>
      </c>
      <c r="M622" s="230">
        <v>90</v>
      </c>
      <c r="N622" s="67">
        <v>42979</v>
      </c>
      <c r="O622" s="67">
        <v>43343</v>
      </c>
      <c r="P622" s="68">
        <f t="shared" si="45"/>
        <v>52</v>
      </c>
      <c r="Q622" s="69"/>
      <c r="R622" s="70">
        <f t="shared" si="46"/>
        <v>0</v>
      </c>
      <c r="S622" s="68">
        <f t="shared" si="47"/>
        <v>0</v>
      </c>
      <c r="T622" s="68">
        <f t="shared" si="48"/>
        <v>0</v>
      </c>
      <c r="U622" s="68">
        <f t="shared" si="49"/>
        <v>0</v>
      </c>
      <c r="V622" s="93"/>
      <c r="W622" s="223" t="s">
        <v>1857</v>
      </c>
      <c r="X622" s="44"/>
      <c r="Y622" s="44"/>
      <c r="Z622" s="44"/>
      <c r="AA622" s="44"/>
      <c r="AB622" s="44"/>
      <c r="AC622" s="44"/>
      <c r="AD622" s="44"/>
      <c r="AE622" s="44"/>
      <c r="AF622" s="44"/>
    </row>
    <row r="623" spans="1:32" s="224" customFormat="1" ht="103.5" customHeight="1" x14ac:dyDescent="0.3">
      <c r="A623" s="88"/>
      <c r="B623" s="135" t="s">
        <v>1847</v>
      </c>
      <c r="C623" s="135" t="s">
        <v>1791</v>
      </c>
      <c r="D623" s="64" t="s">
        <v>1792</v>
      </c>
      <c r="E623" s="64" t="s">
        <v>432</v>
      </c>
      <c r="F623" s="65">
        <v>37</v>
      </c>
      <c r="G623" s="222" t="s">
        <v>1848</v>
      </c>
      <c r="H623" s="83" t="s">
        <v>1849</v>
      </c>
      <c r="I623" s="63" t="s">
        <v>1850</v>
      </c>
      <c r="J623" s="66" t="s">
        <v>1851</v>
      </c>
      <c r="K623" s="66" t="s">
        <v>1858</v>
      </c>
      <c r="L623" s="64" t="s">
        <v>1859</v>
      </c>
      <c r="M623" s="112">
        <v>40</v>
      </c>
      <c r="N623" s="67">
        <v>42979</v>
      </c>
      <c r="O623" s="67">
        <v>43343</v>
      </c>
      <c r="P623" s="68">
        <f t="shared" si="45"/>
        <v>52</v>
      </c>
      <c r="Q623" s="69"/>
      <c r="R623" s="70">
        <f t="shared" si="46"/>
        <v>0</v>
      </c>
      <c r="S623" s="68">
        <f t="shared" si="47"/>
        <v>0</v>
      </c>
      <c r="T623" s="68">
        <f t="shared" si="48"/>
        <v>0</v>
      </c>
      <c r="U623" s="68">
        <f t="shared" si="49"/>
        <v>0</v>
      </c>
      <c r="V623" s="93"/>
      <c r="W623" s="229" t="s">
        <v>1860</v>
      </c>
      <c r="X623" s="44"/>
      <c r="Y623" s="44"/>
      <c r="Z623" s="44"/>
      <c r="AA623" s="44"/>
      <c r="AB623" s="44"/>
      <c r="AC623" s="44"/>
      <c r="AD623" s="44"/>
      <c r="AE623" s="44"/>
      <c r="AF623" s="44"/>
    </row>
    <row r="624" spans="1:32" s="224" customFormat="1" ht="103.5" customHeight="1" x14ac:dyDescent="0.3">
      <c r="A624" s="88"/>
      <c r="B624" s="135" t="s">
        <v>1861</v>
      </c>
      <c r="C624" s="135" t="s">
        <v>1791</v>
      </c>
      <c r="D624" s="64" t="s">
        <v>1792</v>
      </c>
      <c r="E624" s="64" t="s">
        <v>432</v>
      </c>
      <c r="F624" s="65">
        <v>38</v>
      </c>
      <c r="G624" s="222" t="s">
        <v>268</v>
      </c>
      <c r="H624" s="83" t="s">
        <v>1862</v>
      </c>
      <c r="I624" s="66" t="s">
        <v>1863</v>
      </c>
      <c r="J624" s="66" t="s">
        <v>1864</v>
      </c>
      <c r="K624" s="76" t="s">
        <v>1865</v>
      </c>
      <c r="L624" s="64" t="s">
        <v>1866</v>
      </c>
      <c r="M624" s="64">
        <v>8</v>
      </c>
      <c r="N624" s="67">
        <v>42979</v>
      </c>
      <c r="O624" s="67">
        <v>43008</v>
      </c>
      <c r="P624" s="68">
        <f t="shared" si="45"/>
        <v>4.0999999999999996</v>
      </c>
      <c r="Q624" s="69"/>
      <c r="R624" s="70">
        <f t="shared" si="46"/>
        <v>0</v>
      </c>
      <c r="S624" s="68">
        <f t="shared" si="47"/>
        <v>0</v>
      </c>
      <c r="T624" s="68">
        <f t="shared" si="48"/>
        <v>0</v>
      </c>
      <c r="U624" s="68">
        <f t="shared" si="49"/>
        <v>0</v>
      </c>
      <c r="V624" s="93"/>
      <c r="W624" s="223" t="s">
        <v>1867</v>
      </c>
      <c r="X624" s="44"/>
      <c r="Y624" s="44"/>
      <c r="Z624" s="44"/>
      <c r="AA624" s="44"/>
      <c r="AB624" s="44"/>
      <c r="AC624" s="44"/>
      <c r="AD624" s="44"/>
      <c r="AE624" s="44"/>
      <c r="AF624" s="44"/>
    </row>
    <row r="625" spans="1:32" s="224" customFormat="1" ht="103.5" customHeight="1" x14ac:dyDescent="0.3">
      <c r="A625" s="88"/>
      <c r="B625" s="135" t="s">
        <v>1861</v>
      </c>
      <c r="C625" s="135" t="s">
        <v>1791</v>
      </c>
      <c r="D625" s="64" t="s">
        <v>1792</v>
      </c>
      <c r="E625" s="64" t="s">
        <v>432</v>
      </c>
      <c r="F625" s="65">
        <v>38</v>
      </c>
      <c r="G625" s="222" t="s">
        <v>268</v>
      </c>
      <c r="H625" s="83" t="s">
        <v>1862</v>
      </c>
      <c r="I625" s="66" t="s">
        <v>1863</v>
      </c>
      <c r="J625" s="66" t="s">
        <v>1864</v>
      </c>
      <c r="K625" s="76" t="s">
        <v>1868</v>
      </c>
      <c r="L625" s="64" t="s">
        <v>1869</v>
      </c>
      <c r="M625" s="64" t="s">
        <v>1870</v>
      </c>
      <c r="N625" s="67">
        <v>43009</v>
      </c>
      <c r="O625" s="67">
        <v>43039</v>
      </c>
      <c r="P625" s="68">
        <f t="shared" si="45"/>
        <v>4.3</v>
      </c>
      <c r="Q625" s="69"/>
      <c r="R625" s="70">
        <f t="shared" si="46"/>
        <v>0</v>
      </c>
      <c r="S625" s="68">
        <f t="shared" si="47"/>
        <v>0</v>
      </c>
      <c r="T625" s="68">
        <f t="shared" si="48"/>
        <v>0</v>
      </c>
      <c r="U625" s="68">
        <f t="shared" si="49"/>
        <v>0</v>
      </c>
      <c r="V625" s="93"/>
      <c r="W625" s="223" t="s">
        <v>1871</v>
      </c>
      <c r="X625" s="44"/>
      <c r="Y625" s="44"/>
      <c r="Z625" s="44"/>
      <c r="AA625" s="44"/>
      <c r="AB625" s="44"/>
      <c r="AC625" s="44"/>
      <c r="AD625" s="44"/>
      <c r="AE625" s="44"/>
      <c r="AF625" s="44"/>
    </row>
    <row r="626" spans="1:32" s="224" customFormat="1" ht="103.5" customHeight="1" x14ac:dyDescent="0.3">
      <c r="A626" s="88"/>
      <c r="B626" s="135" t="s">
        <v>1861</v>
      </c>
      <c r="C626" s="135" t="s">
        <v>1791</v>
      </c>
      <c r="D626" s="64" t="s">
        <v>1792</v>
      </c>
      <c r="E626" s="64" t="s">
        <v>432</v>
      </c>
      <c r="F626" s="65">
        <v>38</v>
      </c>
      <c r="G626" s="222" t="s">
        <v>268</v>
      </c>
      <c r="H626" s="83" t="s">
        <v>1862</v>
      </c>
      <c r="I626" s="66" t="s">
        <v>1863</v>
      </c>
      <c r="J626" s="72" t="s">
        <v>1872</v>
      </c>
      <c r="K626" s="66" t="s">
        <v>1873</v>
      </c>
      <c r="L626" s="163" t="s">
        <v>1838</v>
      </c>
      <c r="M626" s="64">
        <v>1</v>
      </c>
      <c r="N626" s="67">
        <v>42979</v>
      </c>
      <c r="O626" s="67">
        <v>43008</v>
      </c>
      <c r="P626" s="68">
        <f t="shared" si="45"/>
        <v>4.0999999999999996</v>
      </c>
      <c r="Q626" s="69"/>
      <c r="R626" s="70">
        <f t="shared" si="46"/>
        <v>0</v>
      </c>
      <c r="S626" s="68">
        <f t="shared" si="47"/>
        <v>0</v>
      </c>
      <c r="T626" s="68">
        <f t="shared" si="48"/>
        <v>0</v>
      </c>
      <c r="U626" s="68">
        <f t="shared" si="49"/>
        <v>0</v>
      </c>
      <c r="V626" s="93"/>
      <c r="W626" s="229" t="s">
        <v>1827</v>
      </c>
      <c r="X626" s="44"/>
      <c r="Y626" s="44"/>
      <c r="Z626" s="44"/>
      <c r="AA626" s="44"/>
      <c r="AB626" s="44"/>
      <c r="AC626" s="44"/>
      <c r="AD626" s="44"/>
      <c r="AE626" s="44"/>
      <c r="AF626" s="44"/>
    </row>
    <row r="627" spans="1:32" s="224" customFormat="1" ht="103.5" customHeight="1" x14ac:dyDescent="0.3">
      <c r="A627" s="88"/>
      <c r="B627" s="135" t="s">
        <v>1861</v>
      </c>
      <c r="C627" s="135" t="s">
        <v>1791</v>
      </c>
      <c r="D627" s="64" t="s">
        <v>1792</v>
      </c>
      <c r="E627" s="64" t="s">
        <v>432</v>
      </c>
      <c r="F627" s="65">
        <v>38</v>
      </c>
      <c r="G627" s="222" t="s">
        <v>268</v>
      </c>
      <c r="H627" s="83" t="s">
        <v>1862</v>
      </c>
      <c r="I627" s="66" t="s">
        <v>1863</v>
      </c>
      <c r="J627" s="72" t="s">
        <v>1872</v>
      </c>
      <c r="K627" s="66" t="s">
        <v>1874</v>
      </c>
      <c r="L627" s="64" t="s">
        <v>1875</v>
      </c>
      <c r="M627" s="64">
        <v>16</v>
      </c>
      <c r="N627" s="67">
        <v>42979</v>
      </c>
      <c r="O627" s="67">
        <v>43099</v>
      </c>
      <c r="P627" s="68">
        <f t="shared" si="45"/>
        <v>17.100000000000001</v>
      </c>
      <c r="Q627" s="69"/>
      <c r="R627" s="70">
        <f t="shared" si="46"/>
        <v>0</v>
      </c>
      <c r="S627" s="68">
        <f t="shared" si="47"/>
        <v>0</v>
      </c>
      <c r="T627" s="68">
        <f t="shared" si="48"/>
        <v>0</v>
      </c>
      <c r="U627" s="68">
        <f t="shared" si="49"/>
        <v>0</v>
      </c>
      <c r="V627" s="93"/>
      <c r="W627" s="223" t="s">
        <v>1876</v>
      </c>
      <c r="X627" s="44"/>
      <c r="Y627" s="44"/>
      <c r="Z627" s="44"/>
      <c r="AA627" s="44"/>
      <c r="AB627" s="44"/>
      <c r="AC627" s="44"/>
      <c r="AD627" s="44"/>
      <c r="AE627" s="44"/>
      <c r="AF627" s="44"/>
    </row>
    <row r="628" spans="1:32" s="224" customFormat="1" ht="103.5" customHeight="1" x14ac:dyDescent="0.3">
      <c r="A628" s="88"/>
      <c r="B628" s="135" t="s">
        <v>1861</v>
      </c>
      <c r="C628" s="135" t="s">
        <v>1791</v>
      </c>
      <c r="D628" s="64" t="s">
        <v>1792</v>
      </c>
      <c r="E628" s="64" t="s">
        <v>432</v>
      </c>
      <c r="F628" s="65">
        <v>38</v>
      </c>
      <c r="G628" s="222" t="s">
        <v>268</v>
      </c>
      <c r="H628" s="83" t="s">
        <v>1862</v>
      </c>
      <c r="I628" s="66" t="s">
        <v>1863</v>
      </c>
      <c r="J628" s="72" t="s">
        <v>1872</v>
      </c>
      <c r="K628" s="66" t="s">
        <v>1877</v>
      </c>
      <c r="L628" s="64" t="s">
        <v>1878</v>
      </c>
      <c r="M628" s="64" t="s">
        <v>1879</v>
      </c>
      <c r="N628" s="67">
        <v>43009</v>
      </c>
      <c r="O628" s="67">
        <v>43099</v>
      </c>
      <c r="P628" s="68">
        <f t="shared" si="45"/>
        <v>12.9</v>
      </c>
      <c r="Q628" s="69"/>
      <c r="R628" s="70">
        <f t="shared" si="46"/>
        <v>0</v>
      </c>
      <c r="S628" s="68">
        <f t="shared" si="47"/>
        <v>0</v>
      </c>
      <c r="T628" s="68">
        <f t="shared" si="48"/>
        <v>0</v>
      </c>
      <c r="U628" s="68">
        <f t="shared" si="49"/>
        <v>0</v>
      </c>
      <c r="V628" s="93"/>
      <c r="W628" s="229" t="s">
        <v>1827</v>
      </c>
      <c r="X628" s="44"/>
      <c r="Y628" s="44"/>
      <c r="Z628" s="44"/>
      <c r="AA628" s="44"/>
      <c r="AB628" s="44"/>
      <c r="AC628" s="44"/>
      <c r="AD628" s="44"/>
      <c r="AE628" s="44"/>
      <c r="AF628" s="44"/>
    </row>
    <row r="629" spans="1:32" s="224" customFormat="1" ht="103.5" customHeight="1" x14ac:dyDescent="0.3">
      <c r="A629" s="88"/>
      <c r="B629" s="135" t="s">
        <v>1861</v>
      </c>
      <c r="C629" s="135" t="s">
        <v>1791</v>
      </c>
      <c r="D629" s="64" t="s">
        <v>1792</v>
      </c>
      <c r="E629" s="64" t="s">
        <v>432</v>
      </c>
      <c r="F629" s="65">
        <v>38</v>
      </c>
      <c r="G629" s="222" t="s">
        <v>268</v>
      </c>
      <c r="H629" s="83" t="s">
        <v>1862</v>
      </c>
      <c r="I629" s="66" t="s">
        <v>1863</v>
      </c>
      <c r="J629" s="72" t="s">
        <v>1872</v>
      </c>
      <c r="K629" s="72" t="s">
        <v>1880</v>
      </c>
      <c r="L629" s="64" t="s">
        <v>1881</v>
      </c>
      <c r="M629" s="64">
        <v>2</v>
      </c>
      <c r="N629" s="67">
        <v>42979</v>
      </c>
      <c r="O629" s="67">
        <v>43099</v>
      </c>
      <c r="P629" s="68">
        <f t="shared" si="45"/>
        <v>17.100000000000001</v>
      </c>
      <c r="Q629" s="69"/>
      <c r="R629" s="70">
        <f t="shared" si="46"/>
        <v>0</v>
      </c>
      <c r="S629" s="68">
        <f t="shared" si="47"/>
        <v>0</v>
      </c>
      <c r="T629" s="68">
        <f t="shared" si="48"/>
        <v>0</v>
      </c>
      <c r="U629" s="68">
        <f t="shared" si="49"/>
        <v>0</v>
      </c>
      <c r="V629" s="93"/>
      <c r="W629" s="231" t="s">
        <v>1827</v>
      </c>
      <c r="X629" s="44"/>
      <c r="Y629" s="44"/>
      <c r="Z629" s="44"/>
      <c r="AA629" s="44"/>
      <c r="AB629" s="44"/>
      <c r="AC629" s="44"/>
      <c r="AD629" s="44"/>
      <c r="AE629" s="44"/>
      <c r="AF629" s="44"/>
    </row>
    <row r="630" spans="1:32" s="224" customFormat="1" ht="103.5" customHeight="1" x14ac:dyDescent="0.3">
      <c r="A630" s="88"/>
      <c r="B630" s="135" t="s">
        <v>1861</v>
      </c>
      <c r="C630" s="135" t="s">
        <v>1791</v>
      </c>
      <c r="D630" s="64" t="s">
        <v>1792</v>
      </c>
      <c r="E630" s="64" t="s">
        <v>432</v>
      </c>
      <c r="F630" s="65">
        <v>38</v>
      </c>
      <c r="G630" s="222" t="s">
        <v>268</v>
      </c>
      <c r="H630" s="83" t="s">
        <v>1862</v>
      </c>
      <c r="I630" s="66" t="s">
        <v>1863</v>
      </c>
      <c r="J630" s="76" t="s">
        <v>1882</v>
      </c>
      <c r="K630" s="66" t="s">
        <v>1883</v>
      </c>
      <c r="L630" s="64" t="s">
        <v>1884</v>
      </c>
      <c r="M630" s="64">
        <v>2</v>
      </c>
      <c r="N630" s="67">
        <v>43009</v>
      </c>
      <c r="O630" s="67">
        <v>43099</v>
      </c>
      <c r="P630" s="68">
        <f t="shared" si="45"/>
        <v>12.9</v>
      </c>
      <c r="Q630" s="69"/>
      <c r="R630" s="70">
        <f t="shared" si="46"/>
        <v>0</v>
      </c>
      <c r="S630" s="68">
        <f t="shared" si="47"/>
        <v>0</v>
      </c>
      <c r="T630" s="68">
        <f t="shared" si="48"/>
        <v>0</v>
      </c>
      <c r="U630" s="68">
        <f t="shared" si="49"/>
        <v>0</v>
      </c>
      <c r="V630" s="93"/>
      <c r="W630" s="223" t="s">
        <v>1885</v>
      </c>
      <c r="X630" s="44"/>
      <c r="Y630" s="44"/>
      <c r="Z630" s="44"/>
      <c r="AA630" s="44"/>
      <c r="AB630" s="44"/>
      <c r="AC630" s="44"/>
      <c r="AD630" s="44"/>
      <c r="AE630" s="44"/>
      <c r="AF630" s="44"/>
    </row>
    <row r="631" spans="1:32" s="224" customFormat="1" ht="103.5" customHeight="1" x14ac:dyDescent="0.3">
      <c r="A631" s="88"/>
      <c r="B631" s="135" t="s">
        <v>1861</v>
      </c>
      <c r="C631" s="135" t="s">
        <v>1791</v>
      </c>
      <c r="D631" s="64" t="s">
        <v>1792</v>
      </c>
      <c r="E631" s="64" t="s">
        <v>432</v>
      </c>
      <c r="F631" s="65">
        <v>38</v>
      </c>
      <c r="G631" s="222" t="s">
        <v>268</v>
      </c>
      <c r="H631" s="83" t="s">
        <v>1862</v>
      </c>
      <c r="I631" s="66" t="s">
        <v>1863</v>
      </c>
      <c r="J631" s="76" t="s">
        <v>1882</v>
      </c>
      <c r="K631" s="72" t="s">
        <v>1886</v>
      </c>
      <c r="L631" s="64" t="s">
        <v>1887</v>
      </c>
      <c r="M631" s="64">
        <v>1</v>
      </c>
      <c r="N631" s="67">
        <v>42979</v>
      </c>
      <c r="O631" s="67">
        <v>43008</v>
      </c>
      <c r="P631" s="68">
        <f t="shared" si="45"/>
        <v>4.0999999999999996</v>
      </c>
      <c r="Q631" s="69"/>
      <c r="R631" s="70">
        <f t="shared" si="46"/>
        <v>0</v>
      </c>
      <c r="S631" s="68">
        <f t="shared" si="47"/>
        <v>0</v>
      </c>
      <c r="T631" s="68">
        <f t="shared" si="48"/>
        <v>0</v>
      </c>
      <c r="U631" s="68">
        <f t="shared" si="49"/>
        <v>0</v>
      </c>
      <c r="V631" s="93"/>
      <c r="W631" s="223" t="s">
        <v>1888</v>
      </c>
      <c r="X631" s="44"/>
      <c r="Y631" s="44"/>
      <c r="Z631" s="44"/>
      <c r="AA631" s="44"/>
      <c r="AB631" s="44"/>
      <c r="AC631" s="44"/>
      <c r="AD631" s="44"/>
      <c r="AE631" s="44"/>
      <c r="AF631" s="44"/>
    </row>
    <row r="632" spans="1:32" s="224" customFormat="1" ht="103.5" customHeight="1" x14ac:dyDescent="0.3">
      <c r="A632" s="88"/>
      <c r="B632" s="135" t="s">
        <v>1861</v>
      </c>
      <c r="C632" s="135" t="s">
        <v>1791</v>
      </c>
      <c r="D632" s="64" t="s">
        <v>1792</v>
      </c>
      <c r="E632" s="64" t="s">
        <v>432</v>
      </c>
      <c r="F632" s="65">
        <v>38</v>
      </c>
      <c r="G632" s="222" t="s">
        <v>268</v>
      </c>
      <c r="H632" s="83" t="s">
        <v>1862</v>
      </c>
      <c r="I632" s="66" t="s">
        <v>1863</v>
      </c>
      <c r="J632" s="76" t="s">
        <v>1882</v>
      </c>
      <c r="K632" s="232" t="s">
        <v>1889</v>
      </c>
      <c r="L632" s="233" t="s">
        <v>1890</v>
      </c>
      <c r="M632" s="234">
        <v>1</v>
      </c>
      <c r="N632" s="67">
        <v>42979</v>
      </c>
      <c r="O632" s="67">
        <v>43099</v>
      </c>
      <c r="P632" s="68">
        <f t="shared" si="45"/>
        <v>17.100000000000001</v>
      </c>
      <c r="Q632" s="69"/>
      <c r="R632" s="70">
        <f t="shared" si="46"/>
        <v>0</v>
      </c>
      <c r="S632" s="68">
        <f t="shared" si="47"/>
        <v>0</v>
      </c>
      <c r="T632" s="68">
        <f t="shared" si="48"/>
        <v>0</v>
      </c>
      <c r="U632" s="68">
        <f t="shared" si="49"/>
        <v>0</v>
      </c>
      <c r="V632" s="93"/>
      <c r="W632" s="229" t="s">
        <v>1860</v>
      </c>
      <c r="X632" s="44"/>
      <c r="Y632" s="44"/>
      <c r="Z632" s="44"/>
      <c r="AA632" s="44"/>
      <c r="AB632" s="44"/>
      <c r="AC632" s="44"/>
      <c r="AD632" s="44"/>
      <c r="AE632" s="44"/>
      <c r="AF632" s="44"/>
    </row>
    <row r="633" spans="1:32" s="224" customFormat="1" ht="103.5" customHeight="1" x14ac:dyDescent="0.3">
      <c r="A633" s="88"/>
      <c r="B633" s="135" t="s">
        <v>1891</v>
      </c>
      <c r="C633" s="135" t="s">
        <v>1791</v>
      </c>
      <c r="D633" s="64" t="s">
        <v>1792</v>
      </c>
      <c r="E633" s="64" t="s">
        <v>432</v>
      </c>
      <c r="F633" s="65">
        <v>42</v>
      </c>
      <c r="G633" s="222" t="s">
        <v>1892</v>
      </c>
      <c r="H633" s="83" t="s">
        <v>1893</v>
      </c>
      <c r="I633" s="218" t="s">
        <v>1894</v>
      </c>
      <c r="J633" s="66" t="s">
        <v>1895</v>
      </c>
      <c r="K633" s="72" t="s">
        <v>1896</v>
      </c>
      <c r="L633" s="74" t="s">
        <v>1838</v>
      </c>
      <c r="M633" s="74">
        <v>1</v>
      </c>
      <c r="N633" s="67">
        <v>42979</v>
      </c>
      <c r="O633" s="67">
        <v>43008</v>
      </c>
      <c r="P633" s="68">
        <f t="shared" si="45"/>
        <v>4.0999999999999996</v>
      </c>
      <c r="Q633" s="69"/>
      <c r="R633" s="70">
        <f t="shared" si="46"/>
        <v>0</v>
      </c>
      <c r="S633" s="68">
        <f t="shared" si="47"/>
        <v>0</v>
      </c>
      <c r="T633" s="68">
        <f t="shared" si="48"/>
        <v>0</v>
      </c>
      <c r="U633" s="68">
        <f t="shared" si="49"/>
        <v>0</v>
      </c>
      <c r="V633" s="93"/>
      <c r="W633" s="229" t="s">
        <v>1897</v>
      </c>
      <c r="X633" s="44"/>
      <c r="Y633" s="44"/>
      <c r="Z633" s="44"/>
      <c r="AA633" s="44"/>
      <c r="AB633" s="44"/>
      <c r="AC633" s="44"/>
      <c r="AD633" s="44"/>
      <c r="AE633" s="44"/>
      <c r="AF633" s="44"/>
    </row>
    <row r="634" spans="1:32" s="224" customFormat="1" ht="103.5" customHeight="1" x14ac:dyDescent="0.3">
      <c r="A634" s="88"/>
      <c r="B634" s="135" t="s">
        <v>1891</v>
      </c>
      <c r="C634" s="135" t="s">
        <v>1791</v>
      </c>
      <c r="D634" s="64" t="s">
        <v>1792</v>
      </c>
      <c r="E634" s="64" t="s">
        <v>432</v>
      </c>
      <c r="F634" s="65">
        <v>42</v>
      </c>
      <c r="G634" s="222" t="s">
        <v>1892</v>
      </c>
      <c r="H634" s="83" t="s">
        <v>1893</v>
      </c>
      <c r="I634" s="218" t="s">
        <v>1894</v>
      </c>
      <c r="J634" s="66" t="s">
        <v>1895</v>
      </c>
      <c r="K634" s="63" t="s">
        <v>1898</v>
      </c>
      <c r="L634" s="74" t="s">
        <v>1899</v>
      </c>
      <c r="M634" s="74">
        <v>6</v>
      </c>
      <c r="N634" s="67">
        <v>42979</v>
      </c>
      <c r="O634" s="67">
        <v>43100</v>
      </c>
      <c r="P634" s="68">
        <f t="shared" si="45"/>
        <v>17.3</v>
      </c>
      <c r="Q634" s="69"/>
      <c r="R634" s="70">
        <f t="shared" si="46"/>
        <v>0</v>
      </c>
      <c r="S634" s="68">
        <f t="shared" si="47"/>
        <v>0</v>
      </c>
      <c r="T634" s="68">
        <f t="shared" si="48"/>
        <v>0</v>
      </c>
      <c r="U634" s="68">
        <f t="shared" si="49"/>
        <v>0</v>
      </c>
      <c r="V634" s="93"/>
      <c r="W634" s="229" t="s">
        <v>1897</v>
      </c>
      <c r="X634" s="44"/>
      <c r="Y634" s="44"/>
      <c r="Z634" s="44"/>
      <c r="AA634" s="44"/>
      <c r="AB634" s="44"/>
      <c r="AC634" s="44"/>
      <c r="AD634" s="44"/>
      <c r="AE634" s="44"/>
      <c r="AF634" s="44"/>
    </row>
    <row r="635" spans="1:32" s="224" customFormat="1" ht="103.5" customHeight="1" x14ac:dyDescent="0.3">
      <c r="A635" s="88"/>
      <c r="B635" s="135" t="s">
        <v>1891</v>
      </c>
      <c r="C635" s="135" t="s">
        <v>1791</v>
      </c>
      <c r="D635" s="64" t="s">
        <v>1792</v>
      </c>
      <c r="E635" s="64" t="s">
        <v>432</v>
      </c>
      <c r="F635" s="65">
        <v>42</v>
      </c>
      <c r="G635" s="222" t="s">
        <v>1892</v>
      </c>
      <c r="H635" s="83" t="s">
        <v>1893</v>
      </c>
      <c r="I635" s="218" t="s">
        <v>1894</v>
      </c>
      <c r="J635" s="66" t="s">
        <v>1900</v>
      </c>
      <c r="K635" s="63" t="s">
        <v>1901</v>
      </c>
      <c r="L635" s="64" t="s">
        <v>1902</v>
      </c>
      <c r="M635" s="64" t="s">
        <v>1903</v>
      </c>
      <c r="N635" s="67">
        <v>42979</v>
      </c>
      <c r="O635" s="67">
        <v>43190</v>
      </c>
      <c r="P635" s="68">
        <f t="shared" si="45"/>
        <v>30.1</v>
      </c>
      <c r="Q635" s="69"/>
      <c r="R635" s="70">
        <f t="shared" si="46"/>
        <v>0</v>
      </c>
      <c r="S635" s="68">
        <f t="shared" si="47"/>
        <v>0</v>
      </c>
      <c r="T635" s="68">
        <f t="shared" si="48"/>
        <v>0</v>
      </c>
      <c r="U635" s="68">
        <f t="shared" si="49"/>
        <v>0</v>
      </c>
      <c r="V635" s="93"/>
      <c r="W635" s="223" t="s">
        <v>1904</v>
      </c>
      <c r="X635" s="44"/>
      <c r="Y635" s="44"/>
      <c r="Z635" s="44"/>
      <c r="AA635" s="44"/>
      <c r="AB635" s="44"/>
      <c r="AC635" s="44"/>
      <c r="AD635" s="44"/>
      <c r="AE635" s="44"/>
      <c r="AF635" s="44"/>
    </row>
    <row r="636" spans="1:32" s="224" customFormat="1" ht="103.5" customHeight="1" x14ac:dyDescent="0.3">
      <c r="A636" s="88"/>
      <c r="B636" s="135" t="s">
        <v>1891</v>
      </c>
      <c r="C636" s="135" t="s">
        <v>1791</v>
      </c>
      <c r="D636" s="64" t="s">
        <v>1792</v>
      </c>
      <c r="E636" s="64" t="s">
        <v>432</v>
      </c>
      <c r="F636" s="65">
        <v>42</v>
      </c>
      <c r="G636" s="222" t="s">
        <v>1892</v>
      </c>
      <c r="H636" s="83" t="s">
        <v>1893</v>
      </c>
      <c r="I636" s="218" t="s">
        <v>1894</v>
      </c>
      <c r="J636" s="66" t="s">
        <v>1900</v>
      </c>
      <c r="K636" s="66" t="s">
        <v>1905</v>
      </c>
      <c r="L636" s="64" t="s">
        <v>1906</v>
      </c>
      <c r="M636" s="64">
        <v>48</v>
      </c>
      <c r="N636" s="67">
        <v>42979</v>
      </c>
      <c r="O636" s="67">
        <v>43281</v>
      </c>
      <c r="P636" s="68">
        <f t="shared" si="45"/>
        <v>43.1</v>
      </c>
      <c r="Q636" s="69"/>
      <c r="R636" s="70">
        <f t="shared" si="46"/>
        <v>0</v>
      </c>
      <c r="S636" s="68">
        <f t="shared" si="47"/>
        <v>0</v>
      </c>
      <c r="T636" s="68">
        <f t="shared" si="48"/>
        <v>0</v>
      </c>
      <c r="U636" s="68">
        <f t="shared" si="49"/>
        <v>0</v>
      </c>
      <c r="V636" s="93"/>
      <c r="W636" s="229" t="s">
        <v>1897</v>
      </c>
      <c r="X636" s="44"/>
      <c r="Y636" s="44"/>
      <c r="Z636" s="44"/>
      <c r="AA636" s="44"/>
      <c r="AB636" s="44"/>
      <c r="AC636" s="44"/>
      <c r="AD636" s="44"/>
      <c r="AE636" s="44"/>
      <c r="AF636" s="44"/>
    </row>
    <row r="637" spans="1:32" s="224" customFormat="1" ht="103.5" customHeight="1" x14ac:dyDescent="0.3">
      <c r="A637" s="88"/>
      <c r="B637" s="135" t="s">
        <v>1891</v>
      </c>
      <c r="C637" s="135" t="s">
        <v>1791</v>
      </c>
      <c r="D637" s="64" t="s">
        <v>1792</v>
      </c>
      <c r="E637" s="64" t="s">
        <v>432</v>
      </c>
      <c r="F637" s="65">
        <v>42</v>
      </c>
      <c r="G637" s="222" t="s">
        <v>1892</v>
      </c>
      <c r="H637" s="83" t="s">
        <v>1893</v>
      </c>
      <c r="I637" s="218" t="s">
        <v>1894</v>
      </c>
      <c r="J637" s="66" t="s">
        <v>1900</v>
      </c>
      <c r="K637" s="66" t="s">
        <v>1907</v>
      </c>
      <c r="L637" s="64" t="s">
        <v>1908</v>
      </c>
      <c r="M637" s="64">
        <v>8</v>
      </c>
      <c r="N637" s="67">
        <v>43009</v>
      </c>
      <c r="O637" s="67">
        <v>43312</v>
      </c>
      <c r="P637" s="68">
        <f t="shared" si="45"/>
        <v>43.3</v>
      </c>
      <c r="Q637" s="69"/>
      <c r="R637" s="70">
        <f t="shared" si="46"/>
        <v>0</v>
      </c>
      <c r="S637" s="68">
        <f t="shared" si="47"/>
        <v>0</v>
      </c>
      <c r="T637" s="68">
        <f t="shared" si="48"/>
        <v>0</v>
      </c>
      <c r="U637" s="68">
        <f t="shared" si="49"/>
        <v>0</v>
      </c>
      <c r="V637" s="93"/>
      <c r="W637" s="223" t="s">
        <v>1909</v>
      </c>
      <c r="X637" s="44"/>
      <c r="Y637" s="44"/>
      <c r="Z637" s="44"/>
      <c r="AA637" s="44"/>
      <c r="AB637" s="44"/>
      <c r="AC637" s="44"/>
      <c r="AD637" s="44"/>
      <c r="AE637" s="44"/>
      <c r="AF637" s="44"/>
    </row>
    <row r="638" spans="1:32" s="224" customFormat="1" ht="103.5" customHeight="1" x14ac:dyDescent="0.3">
      <c r="A638" s="88"/>
      <c r="B638" s="135" t="s">
        <v>1891</v>
      </c>
      <c r="C638" s="135" t="s">
        <v>1791</v>
      </c>
      <c r="D638" s="64" t="s">
        <v>1792</v>
      </c>
      <c r="E638" s="64" t="s">
        <v>432</v>
      </c>
      <c r="F638" s="65">
        <v>42</v>
      </c>
      <c r="G638" s="222" t="s">
        <v>1892</v>
      </c>
      <c r="H638" s="83" t="s">
        <v>1893</v>
      </c>
      <c r="I638" s="218" t="s">
        <v>1894</v>
      </c>
      <c r="J638" s="66" t="s">
        <v>1910</v>
      </c>
      <c r="K638" s="66" t="s">
        <v>1911</v>
      </c>
      <c r="L638" s="64" t="s">
        <v>1912</v>
      </c>
      <c r="M638" s="64">
        <v>2</v>
      </c>
      <c r="N638" s="67">
        <v>42979</v>
      </c>
      <c r="O638" s="153">
        <v>43008</v>
      </c>
      <c r="P638" s="68">
        <f t="shared" si="45"/>
        <v>4.0999999999999996</v>
      </c>
      <c r="Q638" s="69"/>
      <c r="R638" s="70">
        <f t="shared" si="46"/>
        <v>0</v>
      </c>
      <c r="S638" s="68">
        <f t="shared" si="47"/>
        <v>0</v>
      </c>
      <c r="T638" s="68">
        <f t="shared" si="48"/>
        <v>0</v>
      </c>
      <c r="U638" s="68">
        <f t="shared" si="49"/>
        <v>0</v>
      </c>
      <c r="V638" s="93"/>
      <c r="W638" s="229" t="s">
        <v>1897</v>
      </c>
      <c r="X638" s="44"/>
      <c r="Y638" s="44"/>
      <c r="Z638" s="44"/>
      <c r="AA638" s="44"/>
      <c r="AB638" s="44"/>
      <c r="AC638" s="44"/>
      <c r="AD638" s="44"/>
      <c r="AE638" s="44"/>
      <c r="AF638" s="44"/>
    </row>
    <row r="639" spans="1:32" s="224" customFormat="1" ht="103.5" customHeight="1" x14ac:dyDescent="0.3">
      <c r="A639" s="88"/>
      <c r="B639" s="135" t="s">
        <v>1891</v>
      </c>
      <c r="C639" s="135" t="s">
        <v>1791</v>
      </c>
      <c r="D639" s="64" t="s">
        <v>1792</v>
      </c>
      <c r="E639" s="64" t="s">
        <v>432</v>
      </c>
      <c r="F639" s="65">
        <v>42</v>
      </c>
      <c r="G639" s="222" t="s">
        <v>1892</v>
      </c>
      <c r="H639" s="83" t="s">
        <v>1893</v>
      </c>
      <c r="I639" s="218" t="s">
        <v>1894</v>
      </c>
      <c r="J639" s="66" t="s">
        <v>1910</v>
      </c>
      <c r="K639" s="66" t="s">
        <v>1911</v>
      </c>
      <c r="L639" s="64" t="s">
        <v>1913</v>
      </c>
      <c r="M639" s="163">
        <v>1</v>
      </c>
      <c r="N639" s="67">
        <v>42979</v>
      </c>
      <c r="O639" s="115">
        <v>43008</v>
      </c>
      <c r="P639" s="68">
        <f t="shared" si="45"/>
        <v>4.0999999999999996</v>
      </c>
      <c r="Q639" s="69"/>
      <c r="R639" s="70">
        <f t="shared" si="46"/>
        <v>0</v>
      </c>
      <c r="S639" s="68">
        <f t="shared" si="47"/>
        <v>0</v>
      </c>
      <c r="T639" s="68">
        <f t="shared" si="48"/>
        <v>0</v>
      </c>
      <c r="U639" s="68">
        <f t="shared" si="49"/>
        <v>0</v>
      </c>
      <c r="V639" s="93"/>
      <c r="W639" s="229" t="s">
        <v>1897</v>
      </c>
      <c r="X639" s="44"/>
      <c r="Y639" s="44"/>
      <c r="Z639" s="44"/>
      <c r="AA639" s="44"/>
      <c r="AB639" s="44"/>
      <c r="AC639" s="44"/>
      <c r="AD639" s="44"/>
      <c r="AE639" s="44"/>
      <c r="AF639" s="44"/>
    </row>
    <row r="640" spans="1:32" s="224" customFormat="1" ht="103.5" customHeight="1" x14ac:dyDescent="0.3">
      <c r="A640" s="88"/>
      <c r="B640" s="135" t="s">
        <v>1891</v>
      </c>
      <c r="C640" s="135" t="s">
        <v>1791</v>
      </c>
      <c r="D640" s="64" t="s">
        <v>1792</v>
      </c>
      <c r="E640" s="64" t="s">
        <v>432</v>
      </c>
      <c r="F640" s="65">
        <v>42</v>
      </c>
      <c r="G640" s="222" t="s">
        <v>1892</v>
      </c>
      <c r="H640" s="83" t="s">
        <v>1893</v>
      </c>
      <c r="I640" s="218" t="s">
        <v>1894</v>
      </c>
      <c r="J640" s="66" t="s">
        <v>1910</v>
      </c>
      <c r="K640" s="66" t="s">
        <v>1911</v>
      </c>
      <c r="L640" s="64" t="s">
        <v>1914</v>
      </c>
      <c r="M640" s="64">
        <v>2</v>
      </c>
      <c r="N640" s="67">
        <v>43009</v>
      </c>
      <c r="O640" s="67">
        <v>43039</v>
      </c>
      <c r="P640" s="68">
        <f t="shared" si="45"/>
        <v>4.3</v>
      </c>
      <c r="Q640" s="69"/>
      <c r="R640" s="70">
        <f t="shared" si="46"/>
        <v>0</v>
      </c>
      <c r="S640" s="68">
        <f t="shared" si="47"/>
        <v>0</v>
      </c>
      <c r="T640" s="68">
        <f t="shared" si="48"/>
        <v>0</v>
      </c>
      <c r="U640" s="68">
        <f t="shared" si="49"/>
        <v>0</v>
      </c>
      <c r="V640" s="93"/>
      <c r="W640" s="229" t="s">
        <v>1897</v>
      </c>
      <c r="X640" s="44"/>
      <c r="Y640" s="44"/>
      <c r="Z640" s="44"/>
      <c r="AA640" s="44"/>
      <c r="AB640" s="44"/>
      <c r="AC640" s="44"/>
      <c r="AD640" s="44"/>
      <c r="AE640" s="44"/>
      <c r="AF640" s="44"/>
    </row>
    <row r="641" spans="1:33" s="224" customFormat="1" ht="103.5" customHeight="1" x14ac:dyDescent="0.3">
      <c r="A641" s="88"/>
      <c r="B641" s="135" t="s">
        <v>1891</v>
      </c>
      <c r="C641" s="135" t="s">
        <v>1791</v>
      </c>
      <c r="D641" s="64" t="s">
        <v>1792</v>
      </c>
      <c r="E641" s="64" t="s">
        <v>432</v>
      </c>
      <c r="F641" s="65">
        <v>42</v>
      </c>
      <c r="G641" s="222" t="s">
        <v>1892</v>
      </c>
      <c r="H641" s="83" t="s">
        <v>1893</v>
      </c>
      <c r="I641" s="218" t="s">
        <v>1894</v>
      </c>
      <c r="J641" s="66" t="s">
        <v>1910</v>
      </c>
      <c r="K641" s="66" t="s">
        <v>1911</v>
      </c>
      <c r="L641" s="64" t="s">
        <v>1915</v>
      </c>
      <c r="M641" s="64">
        <v>1</v>
      </c>
      <c r="N641" s="67">
        <v>43009</v>
      </c>
      <c r="O641" s="67">
        <v>43069</v>
      </c>
      <c r="P641" s="68">
        <f t="shared" si="45"/>
        <v>8.6</v>
      </c>
      <c r="Q641" s="69"/>
      <c r="R641" s="70">
        <f t="shared" si="46"/>
        <v>0</v>
      </c>
      <c r="S641" s="68">
        <f t="shared" si="47"/>
        <v>0</v>
      </c>
      <c r="T641" s="68">
        <f t="shared" si="48"/>
        <v>0</v>
      </c>
      <c r="U641" s="68">
        <f t="shared" si="49"/>
        <v>0</v>
      </c>
      <c r="V641" s="93"/>
      <c r="W641" s="229" t="s">
        <v>1897</v>
      </c>
      <c r="X641" s="44"/>
      <c r="Y641" s="44"/>
      <c r="Z641" s="44"/>
      <c r="AA641" s="44"/>
      <c r="AB641" s="44"/>
      <c r="AC641" s="44"/>
      <c r="AD641" s="44"/>
      <c r="AE641" s="44"/>
      <c r="AF641" s="44"/>
    </row>
    <row r="642" spans="1:33" s="224" customFormat="1" ht="103.5" customHeight="1" x14ac:dyDescent="0.3">
      <c r="A642" s="88"/>
      <c r="B642" s="135" t="s">
        <v>1891</v>
      </c>
      <c r="C642" s="135" t="s">
        <v>1791</v>
      </c>
      <c r="D642" s="64" t="s">
        <v>1792</v>
      </c>
      <c r="E642" s="64" t="s">
        <v>432</v>
      </c>
      <c r="F642" s="65">
        <v>42</v>
      </c>
      <c r="G642" s="222" t="s">
        <v>1892</v>
      </c>
      <c r="H642" s="83" t="s">
        <v>1893</v>
      </c>
      <c r="I642" s="218" t="s">
        <v>1894</v>
      </c>
      <c r="J642" s="66" t="s">
        <v>1910</v>
      </c>
      <c r="K642" s="213" t="s">
        <v>1916</v>
      </c>
      <c r="L642" s="64" t="s">
        <v>1917</v>
      </c>
      <c r="M642" s="228">
        <v>80</v>
      </c>
      <c r="N642" s="162">
        <v>42979</v>
      </c>
      <c r="O642" s="162">
        <v>43343</v>
      </c>
      <c r="P642" s="68">
        <f t="shared" si="45"/>
        <v>52</v>
      </c>
      <c r="Q642" s="69"/>
      <c r="R642" s="70">
        <f t="shared" si="46"/>
        <v>0</v>
      </c>
      <c r="S642" s="68">
        <f t="shared" si="47"/>
        <v>0</v>
      </c>
      <c r="T642" s="68">
        <f t="shared" si="48"/>
        <v>0</v>
      </c>
      <c r="U642" s="68">
        <f t="shared" si="49"/>
        <v>0</v>
      </c>
      <c r="V642" s="93"/>
      <c r="W642" s="223" t="s">
        <v>1918</v>
      </c>
      <c r="X642" s="44"/>
      <c r="Y642" s="44"/>
      <c r="Z642" s="44"/>
      <c r="AA642" s="44"/>
      <c r="AB642" s="44"/>
      <c r="AC642" s="44"/>
      <c r="AD642" s="44"/>
      <c r="AE642" s="44"/>
      <c r="AF642" s="44"/>
    </row>
    <row r="643" spans="1:33" s="224" customFormat="1" ht="103.5" customHeight="1" x14ac:dyDescent="0.3">
      <c r="A643" s="88"/>
      <c r="B643" s="135" t="s">
        <v>1891</v>
      </c>
      <c r="C643" s="135" t="s">
        <v>1791</v>
      </c>
      <c r="D643" s="64" t="s">
        <v>1792</v>
      </c>
      <c r="E643" s="64" t="s">
        <v>432</v>
      </c>
      <c r="F643" s="65">
        <v>42</v>
      </c>
      <c r="G643" s="222" t="s">
        <v>1892</v>
      </c>
      <c r="H643" s="83" t="s">
        <v>1893</v>
      </c>
      <c r="I643" s="218" t="s">
        <v>1894</v>
      </c>
      <c r="J643" s="66" t="s">
        <v>1919</v>
      </c>
      <c r="K643" s="66" t="s">
        <v>1920</v>
      </c>
      <c r="L643" s="64" t="s">
        <v>1921</v>
      </c>
      <c r="M643" s="64">
        <v>8</v>
      </c>
      <c r="N643" s="162">
        <v>42979</v>
      </c>
      <c r="O643" s="162">
        <v>43190</v>
      </c>
      <c r="P643" s="68">
        <f t="shared" si="45"/>
        <v>30.1</v>
      </c>
      <c r="Q643" s="69"/>
      <c r="R643" s="70">
        <f t="shared" si="46"/>
        <v>0</v>
      </c>
      <c r="S643" s="68">
        <f t="shared" si="47"/>
        <v>0</v>
      </c>
      <c r="T643" s="68">
        <f t="shared" si="48"/>
        <v>0</v>
      </c>
      <c r="U643" s="68">
        <f t="shared" si="49"/>
        <v>0</v>
      </c>
      <c r="V643" s="93"/>
      <c r="W643" s="229" t="s">
        <v>1897</v>
      </c>
      <c r="X643" s="44"/>
      <c r="Y643" s="44"/>
      <c r="Z643" s="44"/>
      <c r="AA643" s="44"/>
      <c r="AB643" s="44"/>
      <c r="AC643" s="44"/>
      <c r="AD643" s="44"/>
      <c r="AE643" s="44"/>
      <c r="AF643" s="44"/>
    </row>
    <row r="644" spans="1:33" s="224" customFormat="1" ht="103.5" customHeight="1" x14ac:dyDescent="0.3">
      <c r="A644" s="88"/>
      <c r="B644" s="135" t="s">
        <v>1891</v>
      </c>
      <c r="C644" s="135" t="s">
        <v>1791</v>
      </c>
      <c r="D644" s="64" t="s">
        <v>1792</v>
      </c>
      <c r="E644" s="64" t="s">
        <v>432</v>
      </c>
      <c r="F644" s="65">
        <v>42</v>
      </c>
      <c r="G644" s="222" t="s">
        <v>1892</v>
      </c>
      <c r="H644" s="83" t="s">
        <v>1893</v>
      </c>
      <c r="I644" s="218" t="s">
        <v>1894</v>
      </c>
      <c r="J644" s="66" t="s">
        <v>1919</v>
      </c>
      <c r="K644" s="66" t="s">
        <v>1922</v>
      </c>
      <c r="L644" s="64" t="s">
        <v>1923</v>
      </c>
      <c r="M644" s="228">
        <v>80</v>
      </c>
      <c r="N644" s="162">
        <v>43009</v>
      </c>
      <c r="O644" s="162">
        <v>43312</v>
      </c>
      <c r="P644" s="68">
        <f t="shared" si="45"/>
        <v>43.3</v>
      </c>
      <c r="Q644" s="69"/>
      <c r="R644" s="70">
        <f t="shared" si="46"/>
        <v>0</v>
      </c>
      <c r="S644" s="68">
        <f t="shared" si="47"/>
        <v>0</v>
      </c>
      <c r="T644" s="68">
        <f t="shared" si="48"/>
        <v>0</v>
      </c>
      <c r="U644" s="68">
        <f t="shared" si="49"/>
        <v>0</v>
      </c>
      <c r="V644" s="93"/>
      <c r="W644" s="223" t="s">
        <v>1924</v>
      </c>
      <c r="X644" s="44"/>
      <c r="Y644" s="44"/>
      <c r="Z644" s="44"/>
      <c r="AA644" s="44"/>
      <c r="AB644" s="44"/>
      <c r="AC644" s="44"/>
      <c r="AD644" s="44"/>
      <c r="AE644" s="44"/>
      <c r="AF644" s="44"/>
    </row>
    <row r="645" spans="1:33" s="224" customFormat="1" ht="103.5" customHeight="1" x14ac:dyDescent="0.3">
      <c r="A645" s="88"/>
      <c r="B645" s="135" t="s">
        <v>1925</v>
      </c>
      <c r="C645" s="135" t="s">
        <v>1791</v>
      </c>
      <c r="D645" s="64" t="s">
        <v>1792</v>
      </c>
      <c r="E645" s="64" t="s">
        <v>432</v>
      </c>
      <c r="F645" s="65">
        <v>93</v>
      </c>
      <c r="G645" s="222" t="s">
        <v>535</v>
      </c>
      <c r="H645" s="83" t="s">
        <v>1926</v>
      </c>
      <c r="I645" s="218" t="s">
        <v>1927</v>
      </c>
      <c r="J645" s="235" t="s">
        <v>1928</v>
      </c>
      <c r="K645" s="235" t="s">
        <v>1929</v>
      </c>
      <c r="L645" s="161" t="s">
        <v>1930</v>
      </c>
      <c r="M645" s="161">
        <v>1</v>
      </c>
      <c r="N645" s="67">
        <v>42979</v>
      </c>
      <c r="O645" s="67">
        <v>43008</v>
      </c>
      <c r="P645" s="68">
        <f t="shared" si="45"/>
        <v>4.0999999999999996</v>
      </c>
      <c r="Q645" s="69"/>
      <c r="R645" s="70">
        <f t="shared" si="46"/>
        <v>0</v>
      </c>
      <c r="S645" s="68">
        <f t="shared" si="47"/>
        <v>0</v>
      </c>
      <c r="T645" s="68">
        <f t="shared" si="48"/>
        <v>0</v>
      </c>
      <c r="U645" s="68">
        <f t="shared" si="49"/>
        <v>0</v>
      </c>
      <c r="V645" s="93"/>
      <c r="W645" s="229" t="s">
        <v>1897</v>
      </c>
      <c r="X645" s="44"/>
      <c r="Y645" s="44"/>
      <c r="Z645" s="44"/>
      <c r="AA645" s="44"/>
      <c r="AB645" s="44"/>
      <c r="AC645" s="44"/>
      <c r="AD645" s="44"/>
      <c r="AE645" s="44"/>
      <c r="AF645" s="44"/>
      <c r="AG645" s="44"/>
    </row>
    <row r="646" spans="1:33" s="224" customFormat="1" ht="103.5" customHeight="1" x14ac:dyDescent="0.3">
      <c r="A646" s="88"/>
      <c r="B646" s="135" t="s">
        <v>1925</v>
      </c>
      <c r="C646" s="135" t="s">
        <v>1791</v>
      </c>
      <c r="D646" s="64" t="s">
        <v>1792</v>
      </c>
      <c r="E646" s="64" t="s">
        <v>432</v>
      </c>
      <c r="F646" s="65">
        <v>93</v>
      </c>
      <c r="G646" s="222" t="s">
        <v>535</v>
      </c>
      <c r="H646" s="83" t="s">
        <v>1926</v>
      </c>
      <c r="I646" s="218" t="s">
        <v>1927</v>
      </c>
      <c r="J646" s="235" t="s">
        <v>1931</v>
      </c>
      <c r="K646" s="235" t="s">
        <v>1932</v>
      </c>
      <c r="L646" s="161" t="s">
        <v>1933</v>
      </c>
      <c r="M646" s="161">
        <v>1</v>
      </c>
      <c r="N646" s="162">
        <v>43009</v>
      </c>
      <c r="O646" s="162">
        <v>43039</v>
      </c>
      <c r="P646" s="68">
        <f t="shared" si="45"/>
        <v>4.3</v>
      </c>
      <c r="Q646" s="69"/>
      <c r="R646" s="70">
        <f t="shared" si="46"/>
        <v>0</v>
      </c>
      <c r="S646" s="68">
        <f t="shared" si="47"/>
        <v>0</v>
      </c>
      <c r="T646" s="68">
        <f t="shared" si="48"/>
        <v>0</v>
      </c>
      <c r="U646" s="68">
        <f t="shared" si="49"/>
        <v>0</v>
      </c>
      <c r="V646" s="93"/>
      <c r="W646" s="229" t="s">
        <v>1897</v>
      </c>
      <c r="X646" s="44"/>
      <c r="Y646" s="44"/>
      <c r="Z646" s="44"/>
      <c r="AA646" s="44"/>
      <c r="AB646" s="44"/>
      <c r="AC646" s="44"/>
      <c r="AD646" s="44"/>
      <c r="AE646" s="44"/>
      <c r="AF646" s="44"/>
      <c r="AG646" s="44"/>
    </row>
    <row r="647" spans="1:33" s="224" customFormat="1" ht="103.5" customHeight="1" x14ac:dyDescent="0.3">
      <c r="A647" s="88"/>
      <c r="B647" s="135" t="s">
        <v>1925</v>
      </c>
      <c r="C647" s="135" t="s">
        <v>1791</v>
      </c>
      <c r="D647" s="64" t="s">
        <v>1792</v>
      </c>
      <c r="E647" s="64" t="s">
        <v>432</v>
      </c>
      <c r="F647" s="65">
        <v>93</v>
      </c>
      <c r="G647" s="222" t="s">
        <v>535</v>
      </c>
      <c r="H647" s="83" t="s">
        <v>1926</v>
      </c>
      <c r="I647" s="218" t="s">
        <v>1927</v>
      </c>
      <c r="J647" s="235" t="s">
        <v>1934</v>
      </c>
      <c r="K647" s="235" t="s">
        <v>1935</v>
      </c>
      <c r="L647" s="161" t="s">
        <v>1936</v>
      </c>
      <c r="M647" s="161">
        <v>4</v>
      </c>
      <c r="N647" s="162" t="s">
        <v>1937</v>
      </c>
      <c r="O647" s="162">
        <v>43100</v>
      </c>
      <c r="P647" s="68">
        <f t="shared" si="45"/>
        <v>13</v>
      </c>
      <c r="Q647" s="69"/>
      <c r="R647" s="70">
        <f t="shared" si="46"/>
        <v>0</v>
      </c>
      <c r="S647" s="68">
        <f t="shared" si="47"/>
        <v>0</v>
      </c>
      <c r="T647" s="68">
        <f t="shared" si="48"/>
        <v>0</v>
      </c>
      <c r="U647" s="68">
        <f t="shared" si="49"/>
        <v>0</v>
      </c>
      <c r="V647" s="93"/>
      <c r="W647" s="229" t="s">
        <v>1897</v>
      </c>
      <c r="X647" s="44"/>
      <c r="Y647" s="44"/>
      <c r="Z647" s="44"/>
      <c r="AA647" s="44"/>
      <c r="AB647" s="44"/>
      <c r="AC647" s="44"/>
      <c r="AD647" s="44"/>
      <c r="AE647" s="44"/>
      <c r="AF647" s="44"/>
      <c r="AG647" s="44"/>
    </row>
    <row r="648" spans="1:33" s="121" customFormat="1" ht="110.25" customHeight="1" x14ac:dyDescent="0.3">
      <c r="A648" s="100"/>
      <c r="B648" s="135" t="s">
        <v>1938</v>
      </c>
      <c r="C648" s="135" t="s">
        <v>1791</v>
      </c>
      <c r="D648" s="64" t="s">
        <v>1792</v>
      </c>
      <c r="E648" s="64" t="s">
        <v>432</v>
      </c>
      <c r="F648" s="65">
        <v>116</v>
      </c>
      <c r="G648" s="222" t="s">
        <v>1939</v>
      </c>
      <c r="H648" s="83" t="s">
        <v>1940</v>
      </c>
      <c r="I648" s="218" t="s">
        <v>1941</v>
      </c>
      <c r="J648" s="66" t="s">
        <v>1942</v>
      </c>
      <c r="K648" s="66" t="s">
        <v>1943</v>
      </c>
      <c r="L648" s="64" t="s">
        <v>1944</v>
      </c>
      <c r="M648" s="64">
        <v>4</v>
      </c>
      <c r="N648" s="162" t="s">
        <v>1937</v>
      </c>
      <c r="O648" s="162">
        <v>43465</v>
      </c>
      <c r="P648" s="68">
        <f t="shared" si="45"/>
        <v>65.099999999999994</v>
      </c>
      <c r="Q648" s="69"/>
      <c r="R648" s="70">
        <f t="shared" si="46"/>
        <v>0</v>
      </c>
      <c r="S648" s="68">
        <f t="shared" si="47"/>
        <v>0</v>
      </c>
      <c r="T648" s="68">
        <f t="shared" si="48"/>
        <v>0</v>
      </c>
      <c r="U648" s="68">
        <f t="shared" si="49"/>
        <v>0</v>
      </c>
      <c r="V648" s="93"/>
      <c r="W648" s="229" t="s">
        <v>1897</v>
      </c>
      <c r="X648" s="95"/>
      <c r="Y648" s="95"/>
      <c r="Z648" s="95"/>
      <c r="AA648" s="95"/>
      <c r="AB648" s="95"/>
      <c r="AC648" s="95"/>
      <c r="AD648" s="95"/>
      <c r="AE648" s="95"/>
      <c r="AF648" s="95"/>
    </row>
    <row r="649" spans="1:33" s="121" customFormat="1" ht="159" customHeight="1" x14ac:dyDescent="0.3">
      <c r="A649" s="100"/>
      <c r="B649" s="135" t="s">
        <v>1938</v>
      </c>
      <c r="C649" s="135" t="s">
        <v>1791</v>
      </c>
      <c r="D649" s="64" t="s">
        <v>1792</v>
      </c>
      <c r="E649" s="64" t="s">
        <v>432</v>
      </c>
      <c r="F649" s="65">
        <v>116</v>
      </c>
      <c r="G649" s="222" t="s">
        <v>1939</v>
      </c>
      <c r="H649" s="83" t="s">
        <v>1940</v>
      </c>
      <c r="I649" s="218" t="s">
        <v>1941</v>
      </c>
      <c r="J649" s="66" t="s">
        <v>1942</v>
      </c>
      <c r="K649" s="66" t="s">
        <v>1945</v>
      </c>
      <c r="L649" s="64" t="s">
        <v>1946</v>
      </c>
      <c r="M649" s="64">
        <v>4</v>
      </c>
      <c r="N649" s="162" t="s">
        <v>1937</v>
      </c>
      <c r="O649" s="162">
        <v>43465</v>
      </c>
      <c r="P649" s="68">
        <f t="shared" si="45"/>
        <v>65.099999999999994</v>
      </c>
      <c r="Q649" s="69"/>
      <c r="R649" s="70">
        <f t="shared" si="46"/>
        <v>0</v>
      </c>
      <c r="S649" s="68">
        <f t="shared" si="47"/>
        <v>0</v>
      </c>
      <c r="T649" s="68">
        <f t="shared" si="48"/>
        <v>0</v>
      </c>
      <c r="U649" s="68">
        <f t="shared" si="49"/>
        <v>0</v>
      </c>
      <c r="V649" s="93"/>
      <c r="W649" s="223" t="s">
        <v>1947</v>
      </c>
      <c r="X649" s="95"/>
      <c r="Y649" s="95"/>
      <c r="Z649" s="95"/>
      <c r="AA649" s="95"/>
      <c r="AB649" s="95"/>
      <c r="AC649" s="95"/>
      <c r="AD649" s="95"/>
      <c r="AE649" s="95"/>
      <c r="AF649" s="95"/>
    </row>
    <row r="650" spans="1:33" s="121" customFormat="1" ht="118.5" customHeight="1" x14ac:dyDescent="0.3">
      <c r="A650" s="100"/>
      <c r="B650" s="135" t="s">
        <v>1938</v>
      </c>
      <c r="C650" s="135" t="s">
        <v>1791</v>
      </c>
      <c r="D650" s="64" t="s">
        <v>1792</v>
      </c>
      <c r="E650" s="64" t="s">
        <v>432</v>
      </c>
      <c r="F650" s="65">
        <v>116</v>
      </c>
      <c r="G650" s="222" t="s">
        <v>1939</v>
      </c>
      <c r="H650" s="83" t="s">
        <v>1940</v>
      </c>
      <c r="I650" s="218" t="s">
        <v>1941</v>
      </c>
      <c r="J650" s="66" t="s">
        <v>1942</v>
      </c>
      <c r="K650" s="66" t="s">
        <v>1948</v>
      </c>
      <c r="L650" s="64" t="s">
        <v>1949</v>
      </c>
      <c r="M650" s="64">
        <v>4</v>
      </c>
      <c r="N650" s="162" t="s">
        <v>1937</v>
      </c>
      <c r="O650" s="162">
        <v>43465</v>
      </c>
      <c r="P650" s="68">
        <f t="shared" si="45"/>
        <v>65.099999999999994</v>
      </c>
      <c r="Q650" s="69"/>
      <c r="R650" s="70">
        <f t="shared" si="46"/>
        <v>0</v>
      </c>
      <c r="S650" s="68">
        <f t="shared" si="47"/>
        <v>0</v>
      </c>
      <c r="T650" s="68">
        <f t="shared" si="48"/>
        <v>0</v>
      </c>
      <c r="U650" s="68">
        <f t="shared" si="49"/>
        <v>0</v>
      </c>
      <c r="V650" s="93"/>
      <c r="W650" s="229" t="s">
        <v>1950</v>
      </c>
      <c r="X650" s="95"/>
      <c r="Y650" s="95"/>
      <c r="Z650" s="95"/>
      <c r="AA650" s="95"/>
      <c r="AB650" s="95"/>
      <c r="AC650" s="95"/>
      <c r="AD650" s="95"/>
      <c r="AE650" s="95"/>
      <c r="AF650" s="95"/>
    </row>
    <row r="651" spans="1:33" s="121" customFormat="1" ht="103.5" customHeight="1" x14ac:dyDescent="0.3">
      <c r="A651" s="100"/>
      <c r="B651" s="135" t="s">
        <v>1951</v>
      </c>
      <c r="C651" s="135" t="s">
        <v>1791</v>
      </c>
      <c r="D651" s="64" t="s">
        <v>1792</v>
      </c>
      <c r="E651" s="64" t="s">
        <v>432</v>
      </c>
      <c r="F651" s="65">
        <v>123</v>
      </c>
      <c r="G651" s="222" t="s">
        <v>1952</v>
      </c>
      <c r="H651" s="83" t="s">
        <v>1953</v>
      </c>
      <c r="I651" s="218" t="s">
        <v>1954</v>
      </c>
      <c r="J651" s="76" t="s">
        <v>1955</v>
      </c>
      <c r="K651" s="213" t="s">
        <v>1956</v>
      </c>
      <c r="L651" s="64" t="s">
        <v>1957</v>
      </c>
      <c r="M651" s="64">
        <v>3</v>
      </c>
      <c r="N651" s="67">
        <v>42979</v>
      </c>
      <c r="O651" s="67">
        <v>43190</v>
      </c>
      <c r="P651" s="68">
        <f t="shared" si="45"/>
        <v>30.1</v>
      </c>
      <c r="Q651" s="69"/>
      <c r="R651" s="70">
        <f t="shared" si="46"/>
        <v>0</v>
      </c>
      <c r="S651" s="68">
        <f t="shared" si="47"/>
        <v>0</v>
      </c>
      <c r="T651" s="68">
        <f t="shared" si="48"/>
        <v>0</v>
      </c>
      <c r="U651" s="68">
        <f t="shared" si="49"/>
        <v>0</v>
      </c>
      <c r="V651" s="93"/>
      <c r="W651" s="229" t="s">
        <v>1827</v>
      </c>
      <c r="X651" s="95"/>
      <c r="Y651" s="95"/>
      <c r="Z651" s="95"/>
      <c r="AA651" s="95"/>
      <c r="AB651" s="95"/>
      <c r="AC651" s="95"/>
      <c r="AD651" s="95"/>
      <c r="AE651" s="95"/>
      <c r="AF651" s="95"/>
    </row>
    <row r="652" spans="1:33" s="121" customFormat="1" ht="103.5" customHeight="1" x14ac:dyDescent="0.3">
      <c r="A652" s="100"/>
      <c r="B652" s="135" t="s">
        <v>1951</v>
      </c>
      <c r="C652" s="135" t="s">
        <v>1791</v>
      </c>
      <c r="D652" s="64" t="s">
        <v>1792</v>
      </c>
      <c r="E652" s="64" t="s">
        <v>432</v>
      </c>
      <c r="F652" s="65">
        <v>123</v>
      </c>
      <c r="G652" s="222" t="s">
        <v>1952</v>
      </c>
      <c r="H652" s="83" t="s">
        <v>1953</v>
      </c>
      <c r="I652" s="218" t="s">
        <v>1954</v>
      </c>
      <c r="J652" s="76" t="s">
        <v>1955</v>
      </c>
      <c r="K652" s="66" t="s">
        <v>1958</v>
      </c>
      <c r="L652" s="64" t="s">
        <v>1959</v>
      </c>
      <c r="M652" s="64">
        <v>3</v>
      </c>
      <c r="N652" s="67">
        <v>42979</v>
      </c>
      <c r="O652" s="67">
        <v>43190</v>
      </c>
      <c r="P652" s="68">
        <f t="shared" ref="P652:P678" si="50">ROUND(((O652-N652)/7),1)</f>
        <v>30.1</v>
      </c>
      <c r="Q652" s="69"/>
      <c r="R652" s="70">
        <f t="shared" ref="R652:R715" si="51">IF(Q652=0,0,+Q652/M652)</f>
        <v>0</v>
      </c>
      <c r="S652" s="68">
        <f t="shared" ref="S652:S715" si="52">ROUND((P652*R652),1)</f>
        <v>0</v>
      </c>
      <c r="T652" s="68">
        <f t="shared" ref="T652:T715" si="53">IF(O652&lt;=$D$7,S652,0)</f>
        <v>0</v>
      </c>
      <c r="U652" s="68">
        <f t="shared" ref="U652:U715" si="54">IF($D$7&gt;=O652,P652,0)</f>
        <v>0</v>
      </c>
      <c r="V652" s="93"/>
      <c r="W652" s="229" t="s">
        <v>1827</v>
      </c>
      <c r="X652" s="95"/>
      <c r="Y652" s="95"/>
      <c r="Z652" s="95"/>
      <c r="AA652" s="95"/>
      <c r="AB652" s="95"/>
      <c r="AC652" s="95"/>
      <c r="AD652" s="95"/>
      <c r="AE652" s="95"/>
      <c r="AF652" s="95"/>
    </row>
    <row r="653" spans="1:33" s="121" customFormat="1" ht="103.5" customHeight="1" x14ac:dyDescent="0.3">
      <c r="A653" s="100"/>
      <c r="B653" s="135" t="s">
        <v>1951</v>
      </c>
      <c r="C653" s="135" t="s">
        <v>1791</v>
      </c>
      <c r="D653" s="64" t="s">
        <v>1792</v>
      </c>
      <c r="E653" s="64" t="s">
        <v>432</v>
      </c>
      <c r="F653" s="65">
        <v>123</v>
      </c>
      <c r="G653" s="222" t="s">
        <v>1952</v>
      </c>
      <c r="H653" s="83" t="s">
        <v>1953</v>
      </c>
      <c r="I653" s="218" t="s">
        <v>1954</v>
      </c>
      <c r="J653" s="76" t="s">
        <v>1955</v>
      </c>
      <c r="K653" s="66" t="s">
        <v>1960</v>
      </c>
      <c r="L653" s="64" t="s">
        <v>1961</v>
      </c>
      <c r="M653" s="64">
        <v>13</v>
      </c>
      <c r="N653" s="67">
        <v>42979</v>
      </c>
      <c r="O653" s="67">
        <v>43190</v>
      </c>
      <c r="P653" s="68">
        <f t="shared" si="50"/>
        <v>30.1</v>
      </c>
      <c r="Q653" s="69"/>
      <c r="R653" s="70">
        <f t="shared" si="51"/>
        <v>0</v>
      </c>
      <c r="S653" s="68">
        <f t="shared" si="52"/>
        <v>0</v>
      </c>
      <c r="T653" s="68">
        <f t="shared" si="53"/>
        <v>0</v>
      </c>
      <c r="U653" s="68">
        <f t="shared" si="54"/>
        <v>0</v>
      </c>
      <c r="V653" s="93"/>
      <c r="W653" s="229" t="s">
        <v>1827</v>
      </c>
      <c r="X653" s="95"/>
      <c r="Y653" s="95"/>
      <c r="Z653" s="95"/>
      <c r="AA653" s="95"/>
      <c r="AB653" s="95"/>
      <c r="AC653" s="95"/>
      <c r="AD653" s="95"/>
      <c r="AE653" s="95"/>
      <c r="AF653" s="95"/>
    </row>
    <row r="654" spans="1:33" s="121" customFormat="1" ht="103.5" customHeight="1" x14ac:dyDescent="0.3">
      <c r="A654" s="100"/>
      <c r="B654" s="135" t="s">
        <v>1951</v>
      </c>
      <c r="C654" s="135" t="s">
        <v>1791</v>
      </c>
      <c r="D654" s="64" t="s">
        <v>1792</v>
      </c>
      <c r="E654" s="64" t="s">
        <v>432</v>
      </c>
      <c r="F654" s="65">
        <v>123</v>
      </c>
      <c r="G654" s="222" t="s">
        <v>1952</v>
      </c>
      <c r="H654" s="83" t="s">
        <v>1953</v>
      </c>
      <c r="I654" s="218" t="s">
        <v>1954</v>
      </c>
      <c r="J654" s="76" t="s">
        <v>1955</v>
      </c>
      <c r="K654" s="66" t="s">
        <v>1962</v>
      </c>
      <c r="L654" s="64" t="s">
        <v>1963</v>
      </c>
      <c r="M654" s="64">
        <v>3</v>
      </c>
      <c r="N654" s="67">
        <v>42979</v>
      </c>
      <c r="O654" s="67">
        <v>43190</v>
      </c>
      <c r="P654" s="68">
        <f t="shared" si="50"/>
        <v>30.1</v>
      </c>
      <c r="Q654" s="69"/>
      <c r="R654" s="70">
        <f t="shared" si="51"/>
        <v>0</v>
      </c>
      <c r="S654" s="68">
        <f t="shared" si="52"/>
        <v>0</v>
      </c>
      <c r="T654" s="68">
        <f t="shared" si="53"/>
        <v>0</v>
      </c>
      <c r="U654" s="68">
        <f t="shared" si="54"/>
        <v>0</v>
      </c>
      <c r="V654" s="93"/>
      <c r="W654" s="229" t="s">
        <v>1827</v>
      </c>
      <c r="X654" s="95"/>
      <c r="Y654" s="95"/>
      <c r="Z654" s="95"/>
      <c r="AA654" s="95"/>
      <c r="AB654" s="95"/>
      <c r="AC654" s="95"/>
      <c r="AD654" s="95"/>
      <c r="AE654" s="95"/>
      <c r="AF654" s="95"/>
    </row>
    <row r="655" spans="1:33" s="121" customFormat="1" ht="103.5" customHeight="1" x14ac:dyDescent="0.3">
      <c r="A655" s="100"/>
      <c r="B655" s="135" t="s">
        <v>1964</v>
      </c>
      <c r="C655" s="135" t="s">
        <v>1791</v>
      </c>
      <c r="D655" s="64" t="s">
        <v>1792</v>
      </c>
      <c r="E655" s="64" t="s">
        <v>432</v>
      </c>
      <c r="F655" s="65">
        <v>131</v>
      </c>
      <c r="G655" s="222" t="s">
        <v>1965</v>
      </c>
      <c r="H655" s="83" t="s">
        <v>1966</v>
      </c>
      <c r="I655" s="218" t="s">
        <v>1967</v>
      </c>
      <c r="J655" s="66" t="s">
        <v>1968</v>
      </c>
      <c r="K655" s="66" t="s">
        <v>1969</v>
      </c>
      <c r="L655" s="73" t="s">
        <v>1970</v>
      </c>
      <c r="M655" s="64">
        <v>2</v>
      </c>
      <c r="N655" s="67">
        <v>42979</v>
      </c>
      <c r="O655" s="67">
        <v>43159</v>
      </c>
      <c r="P655" s="68">
        <f t="shared" si="50"/>
        <v>25.7</v>
      </c>
      <c r="Q655" s="69"/>
      <c r="R655" s="70">
        <f t="shared" si="51"/>
        <v>0</v>
      </c>
      <c r="S655" s="68">
        <f t="shared" si="52"/>
        <v>0</v>
      </c>
      <c r="T655" s="68">
        <f t="shared" si="53"/>
        <v>0</v>
      </c>
      <c r="U655" s="68">
        <f t="shared" si="54"/>
        <v>0</v>
      </c>
      <c r="V655" s="93"/>
      <c r="W655" s="229" t="s">
        <v>1827</v>
      </c>
      <c r="X655" s="95"/>
      <c r="Y655" s="95"/>
      <c r="Z655" s="95"/>
      <c r="AA655" s="95"/>
      <c r="AB655" s="95"/>
      <c r="AC655" s="95"/>
      <c r="AD655" s="95"/>
      <c r="AE655" s="95"/>
      <c r="AF655" s="95"/>
    </row>
    <row r="656" spans="1:33" s="121" customFormat="1" ht="103.5" customHeight="1" x14ac:dyDescent="0.3">
      <c r="A656" s="100"/>
      <c r="B656" s="135" t="s">
        <v>1964</v>
      </c>
      <c r="C656" s="135" t="s">
        <v>1791</v>
      </c>
      <c r="D656" s="64" t="s">
        <v>1792</v>
      </c>
      <c r="E656" s="64" t="s">
        <v>432</v>
      </c>
      <c r="F656" s="65">
        <v>131</v>
      </c>
      <c r="G656" s="222" t="s">
        <v>1965</v>
      </c>
      <c r="H656" s="83" t="s">
        <v>1966</v>
      </c>
      <c r="I656" s="218" t="s">
        <v>1967</v>
      </c>
      <c r="J656" s="66" t="s">
        <v>1968</v>
      </c>
      <c r="K656" s="66" t="s">
        <v>1971</v>
      </c>
      <c r="L656" s="64" t="s">
        <v>1972</v>
      </c>
      <c r="M656" s="64">
        <v>2</v>
      </c>
      <c r="N656" s="67">
        <v>42979</v>
      </c>
      <c r="O656" s="67">
        <v>43159</v>
      </c>
      <c r="P656" s="68">
        <f t="shared" si="50"/>
        <v>25.7</v>
      </c>
      <c r="Q656" s="69"/>
      <c r="R656" s="70">
        <f t="shared" si="51"/>
        <v>0</v>
      </c>
      <c r="S656" s="68">
        <f t="shared" si="52"/>
        <v>0</v>
      </c>
      <c r="T656" s="68">
        <f t="shared" si="53"/>
        <v>0</v>
      </c>
      <c r="U656" s="68">
        <f t="shared" si="54"/>
        <v>0</v>
      </c>
      <c r="V656" s="93"/>
      <c r="W656" s="223" t="s">
        <v>1973</v>
      </c>
      <c r="X656" s="95"/>
      <c r="Y656" s="95"/>
      <c r="Z656" s="95"/>
      <c r="AA656" s="95"/>
      <c r="AB656" s="95"/>
      <c r="AC656" s="95"/>
      <c r="AD656" s="95"/>
      <c r="AE656" s="95"/>
      <c r="AF656" s="95"/>
    </row>
    <row r="657" spans="1:34" s="121" customFormat="1" ht="129.75" customHeight="1" x14ac:dyDescent="0.3">
      <c r="A657" s="100"/>
      <c r="B657" s="135" t="s">
        <v>1974</v>
      </c>
      <c r="C657" s="135" t="s">
        <v>1791</v>
      </c>
      <c r="D657" s="64" t="s">
        <v>1792</v>
      </c>
      <c r="E657" s="64" t="s">
        <v>432</v>
      </c>
      <c r="F657" s="65">
        <v>132</v>
      </c>
      <c r="G657" s="222" t="s">
        <v>1975</v>
      </c>
      <c r="H657" s="83" t="s">
        <v>1976</v>
      </c>
      <c r="I657" s="218" t="s">
        <v>1977</v>
      </c>
      <c r="J657" s="66" t="s">
        <v>1978</v>
      </c>
      <c r="K657" s="66" t="s">
        <v>1979</v>
      </c>
      <c r="L657" s="64" t="s">
        <v>1921</v>
      </c>
      <c r="M657" s="64">
        <v>3</v>
      </c>
      <c r="N657" s="67">
        <v>42979</v>
      </c>
      <c r="O657" s="67">
        <v>43159</v>
      </c>
      <c r="P657" s="68">
        <f t="shared" si="50"/>
        <v>25.7</v>
      </c>
      <c r="Q657" s="69"/>
      <c r="R657" s="70">
        <f t="shared" si="51"/>
        <v>0</v>
      </c>
      <c r="S657" s="68">
        <f t="shared" si="52"/>
        <v>0</v>
      </c>
      <c r="T657" s="68">
        <f t="shared" si="53"/>
        <v>0</v>
      </c>
      <c r="U657" s="68">
        <f t="shared" si="54"/>
        <v>0</v>
      </c>
      <c r="V657" s="93"/>
      <c r="X657" s="95"/>
      <c r="Y657" s="95"/>
      <c r="Z657" s="95"/>
      <c r="AA657" s="95"/>
      <c r="AB657" s="95"/>
      <c r="AC657" s="95"/>
      <c r="AD657" s="95"/>
      <c r="AE657" s="95"/>
      <c r="AF657" s="95"/>
    </row>
    <row r="658" spans="1:34" s="121" customFormat="1" ht="326.25" customHeight="1" x14ac:dyDescent="0.3">
      <c r="A658" s="100"/>
      <c r="B658" s="135" t="s">
        <v>1974</v>
      </c>
      <c r="C658" s="135" t="s">
        <v>1791</v>
      </c>
      <c r="D658" s="64" t="s">
        <v>1792</v>
      </c>
      <c r="E658" s="64" t="s">
        <v>432</v>
      </c>
      <c r="F658" s="65">
        <v>132</v>
      </c>
      <c r="G658" s="222" t="s">
        <v>1975</v>
      </c>
      <c r="H658" s="83" t="s">
        <v>1976</v>
      </c>
      <c r="I658" s="218" t="s">
        <v>1977</v>
      </c>
      <c r="J658" s="76" t="s">
        <v>1980</v>
      </c>
      <c r="K658" s="66" t="s">
        <v>1981</v>
      </c>
      <c r="L658" s="64" t="s">
        <v>1887</v>
      </c>
      <c r="M658" s="73">
        <v>1</v>
      </c>
      <c r="N658" s="67">
        <v>42979</v>
      </c>
      <c r="O658" s="67">
        <v>43008</v>
      </c>
      <c r="P658" s="68">
        <f t="shared" si="50"/>
        <v>4.0999999999999996</v>
      </c>
      <c r="Q658" s="69"/>
      <c r="R658" s="70">
        <f t="shared" si="51"/>
        <v>0</v>
      </c>
      <c r="S658" s="68">
        <f t="shared" si="52"/>
        <v>0</v>
      </c>
      <c r="T658" s="68">
        <f t="shared" si="53"/>
        <v>0</v>
      </c>
      <c r="U658" s="68">
        <f t="shared" si="54"/>
        <v>0</v>
      </c>
      <c r="V658" s="93"/>
      <c r="W658" s="223" t="s">
        <v>1982</v>
      </c>
      <c r="X658" s="95"/>
      <c r="Y658" s="95"/>
      <c r="Z658" s="95"/>
      <c r="AA658" s="95"/>
      <c r="AB658" s="95"/>
      <c r="AC658" s="95"/>
      <c r="AD658" s="95"/>
      <c r="AE658" s="95"/>
      <c r="AF658" s="95"/>
    </row>
    <row r="659" spans="1:34" s="121" customFormat="1" ht="103.5" customHeight="1" x14ac:dyDescent="0.3">
      <c r="A659" s="100"/>
      <c r="B659" s="135" t="s">
        <v>1983</v>
      </c>
      <c r="C659" s="135" t="s">
        <v>1791</v>
      </c>
      <c r="D659" s="64" t="s">
        <v>1792</v>
      </c>
      <c r="E659" s="64" t="s">
        <v>432</v>
      </c>
      <c r="F659" s="65">
        <v>133</v>
      </c>
      <c r="G659" s="227" t="s">
        <v>420</v>
      </c>
      <c r="H659" s="83" t="s">
        <v>1984</v>
      </c>
      <c r="I659" s="218" t="s">
        <v>1985</v>
      </c>
      <c r="J659" s="66" t="s">
        <v>1986</v>
      </c>
      <c r="K659" s="213" t="s">
        <v>1987</v>
      </c>
      <c r="L659" s="151" t="s">
        <v>1988</v>
      </c>
      <c r="M659" s="64" t="s">
        <v>1870</v>
      </c>
      <c r="N659" s="67">
        <v>42979</v>
      </c>
      <c r="O659" s="67">
        <v>43008</v>
      </c>
      <c r="P659" s="68">
        <f t="shared" si="50"/>
        <v>4.0999999999999996</v>
      </c>
      <c r="Q659" s="69"/>
      <c r="R659" s="70">
        <f t="shared" si="51"/>
        <v>0</v>
      </c>
      <c r="S659" s="68">
        <f t="shared" si="52"/>
        <v>0</v>
      </c>
      <c r="T659" s="68">
        <f t="shared" si="53"/>
        <v>0</v>
      </c>
      <c r="U659" s="68">
        <f t="shared" si="54"/>
        <v>0</v>
      </c>
      <c r="V659" s="93"/>
      <c r="W659" s="229" t="s">
        <v>1827</v>
      </c>
      <c r="X659" s="95"/>
      <c r="Y659" s="95"/>
      <c r="Z659" s="95"/>
      <c r="AA659" s="95"/>
      <c r="AB659" s="95"/>
      <c r="AC659" s="95"/>
      <c r="AD659" s="95"/>
      <c r="AE659" s="95"/>
      <c r="AF659" s="95"/>
    </row>
    <row r="660" spans="1:34" s="121" customFormat="1" ht="171.6" customHeight="1" x14ac:dyDescent="0.3">
      <c r="A660" s="100"/>
      <c r="B660" s="135" t="s">
        <v>1983</v>
      </c>
      <c r="C660" s="135" t="s">
        <v>1791</v>
      </c>
      <c r="D660" s="64" t="s">
        <v>1792</v>
      </c>
      <c r="E660" s="64" t="s">
        <v>432</v>
      </c>
      <c r="F660" s="65">
        <v>133</v>
      </c>
      <c r="G660" s="227" t="s">
        <v>420</v>
      </c>
      <c r="H660" s="83" t="s">
        <v>1984</v>
      </c>
      <c r="I660" s="218" t="s">
        <v>1985</v>
      </c>
      <c r="J660" s="66" t="s">
        <v>1986</v>
      </c>
      <c r="K660" s="66" t="s">
        <v>1989</v>
      </c>
      <c r="L660" s="64" t="s">
        <v>1990</v>
      </c>
      <c r="M660" s="64">
        <v>4</v>
      </c>
      <c r="N660" s="67">
        <v>42979</v>
      </c>
      <c r="O660" s="67">
        <v>43100</v>
      </c>
      <c r="P660" s="68">
        <f t="shared" si="50"/>
        <v>17.3</v>
      </c>
      <c r="Q660" s="69"/>
      <c r="R660" s="70">
        <f t="shared" si="51"/>
        <v>0</v>
      </c>
      <c r="S660" s="68">
        <f t="shared" si="52"/>
        <v>0</v>
      </c>
      <c r="T660" s="68">
        <f t="shared" si="53"/>
        <v>0</v>
      </c>
      <c r="U660" s="68">
        <f t="shared" si="54"/>
        <v>0</v>
      </c>
      <c r="V660" s="93"/>
      <c r="W660" s="229" t="s">
        <v>1827</v>
      </c>
      <c r="X660" s="95"/>
      <c r="Y660" s="95"/>
      <c r="Z660" s="95"/>
      <c r="AA660" s="95"/>
      <c r="AB660" s="95"/>
      <c r="AC660" s="95"/>
      <c r="AD660" s="95"/>
      <c r="AE660" s="95"/>
      <c r="AF660" s="95"/>
    </row>
    <row r="661" spans="1:34" s="121" customFormat="1" ht="250.95" customHeight="1" x14ac:dyDescent="0.3">
      <c r="A661" s="100"/>
      <c r="B661" s="135" t="s">
        <v>1991</v>
      </c>
      <c r="C661" s="135" t="s">
        <v>1791</v>
      </c>
      <c r="D661" s="64" t="s">
        <v>1792</v>
      </c>
      <c r="E661" s="64" t="s">
        <v>432</v>
      </c>
      <c r="F661" s="65">
        <v>134</v>
      </c>
      <c r="G661" s="222" t="s">
        <v>1992</v>
      </c>
      <c r="H661" s="83" t="s">
        <v>1993</v>
      </c>
      <c r="I661" s="218" t="s">
        <v>1994</v>
      </c>
      <c r="J661" s="235" t="s">
        <v>1995</v>
      </c>
      <c r="K661" s="235" t="s">
        <v>1996</v>
      </c>
      <c r="L661" s="161" t="s">
        <v>1997</v>
      </c>
      <c r="M661" s="161">
        <v>1</v>
      </c>
      <c r="N661" s="162" t="s">
        <v>1527</v>
      </c>
      <c r="O661" s="162">
        <v>43069</v>
      </c>
      <c r="P661" s="68">
        <f t="shared" si="50"/>
        <v>12.9</v>
      </c>
      <c r="Q661" s="69"/>
      <c r="R661" s="70">
        <f t="shared" si="51"/>
        <v>0</v>
      </c>
      <c r="S661" s="68">
        <f t="shared" si="52"/>
        <v>0</v>
      </c>
      <c r="T661" s="68">
        <f t="shared" si="53"/>
        <v>0</v>
      </c>
      <c r="U661" s="68">
        <f t="shared" si="54"/>
        <v>0</v>
      </c>
      <c r="V661" s="93"/>
      <c r="W661" s="229" t="s">
        <v>1998</v>
      </c>
      <c r="X661" s="95"/>
      <c r="Y661" s="95"/>
      <c r="Z661" s="95"/>
      <c r="AA661" s="95"/>
      <c r="AB661" s="95"/>
      <c r="AC661" s="95"/>
      <c r="AD661" s="95"/>
      <c r="AE661" s="95"/>
      <c r="AF661" s="95"/>
    </row>
    <row r="662" spans="1:34" s="121" customFormat="1" ht="250.95" customHeight="1" x14ac:dyDescent="0.3">
      <c r="A662" s="100"/>
      <c r="B662" s="135" t="s">
        <v>1991</v>
      </c>
      <c r="C662" s="135" t="s">
        <v>1791</v>
      </c>
      <c r="D662" s="64" t="s">
        <v>1792</v>
      </c>
      <c r="E662" s="64" t="s">
        <v>432</v>
      </c>
      <c r="F662" s="65">
        <v>134</v>
      </c>
      <c r="G662" s="222" t="s">
        <v>1992</v>
      </c>
      <c r="H662" s="83" t="s">
        <v>1993</v>
      </c>
      <c r="I662" s="218" t="s">
        <v>1994</v>
      </c>
      <c r="J662" s="76" t="s">
        <v>1999</v>
      </c>
      <c r="K662" s="66" t="s">
        <v>2000</v>
      </c>
      <c r="L662" s="64" t="s">
        <v>2001</v>
      </c>
      <c r="M662" s="73">
        <v>1</v>
      </c>
      <c r="N662" s="67">
        <v>42979</v>
      </c>
      <c r="O662" s="153">
        <v>43100</v>
      </c>
      <c r="P662" s="68">
        <f t="shared" si="50"/>
        <v>17.3</v>
      </c>
      <c r="Q662" s="69"/>
      <c r="R662" s="70">
        <f t="shared" si="51"/>
        <v>0</v>
      </c>
      <c r="S662" s="68">
        <f t="shared" si="52"/>
        <v>0</v>
      </c>
      <c r="T662" s="68">
        <f t="shared" si="53"/>
        <v>0</v>
      </c>
      <c r="U662" s="68">
        <f t="shared" si="54"/>
        <v>0</v>
      </c>
      <c r="V662" s="93"/>
      <c r="W662" s="229" t="s">
        <v>1998</v>
      </c>
      <c r="X662" s="95"/>
      <c r="Y662" s="95"/>
      <c r="Z662" s="95"/>
      <c r="AA662" s="95"/>
      <c r="AB662" s="95"/>
      <c r="AC662" s="95"/>
      <c r="AD662" s="95"/>
      <c r="AE662" s="95"/>
      <c r="AF662" s="95"/>
    </row>
    <row r="663" spans="1:34" s="121" customFormat="1" ht="250.95" customHeight="1" x14ac:dyDescent="0.3">
      <c r="A663" s="100"/>
      <c r="B663" s="135" t="s">
        <v>1991</v>
      </c>
      <c r="C663" s="135" t="s">
        <v>1791</v>
      </c>
      <c r="D663" s="64" t="s">
        <v>1792</v>
      </c>
      <c r="E663" s="64" t="s">
        <v>432</v>
      </c>
      <c r="F663" s="65">
        <v>134</v>
      </c>
      <c r="G663" s="222" t="s">
        <v>1992</v>
      </c>
      <c r="H663" s="83" t="s">
        <v>1993</v>
      </c>
      <c r="I663" s="218" t="s">
        <v>1994</v>
      </c>
      <c r="J663" s="76" t="s">
        <v>2002</v>
      </c>
      <c r="K663" s="76" t="s">
        <v>2003</v>
      </c>
      <c r="L663" s="64" t="s">
        <v>2004</v>
      </c>
      <c r="M663" s="73">
        <v>12</v>
      </c>
      <c r="N663" s="67">
        <v>43009</v>
      </c>
      <c r="O663" s="153">
        <v>43343</v>
      </c>
      <c r="P663" s="68">
        <f t="shared" si="50"/>
        <v>47.7</v>
      </c>
      <c r="Q663" s="69"/>
      <c r="R663" s="70">
        <f t="shared" si="51"/>
        <v>0</v>
      </c>
      <c r="S663" s="68">
        <f t="shared" si="52"/>
        <v>0</v>
      </c>
      <c r="T663" s="68">
        <f t="shared" si="53"/>
        <v>0</v>
      </c>
      <c r="U663" s="68">
        <f t="shared" si="54"/>
        <v>0</v>
      </c>
      <c r="V663" s="93"/>
      <c r="W663" s="229" t="s">
        <v>1827</v>
      </c>
      <c r="X663" s="95"/>
      <c r="Y663" s="95"/>
      <c r="Z663" s="95"/>
      <c r="AA663" s="95"/>
      <c r="AB663" s="95"/>
      <c r="AC663" s="95"/>
      <c r="AD663" s="95"/>
      <c r="AE663" s="95"/>
      <c r="AF663" s="95"/>
    </row>
    <row r="664" spans="1:34" s="121" customFormat="1" ht="103.5" customHeight="1" x14ac:dyDescent="0.3">
      <c r="A664" s="100"/>
      <c r="B664" s="135" t="s">
        <v>1991</v>
      </c>
      <c r="C664" s="135" t="s">
        <v>1791</v>
      </c>
      <c r="D664" s="64" t="s">
        <v>1792</v>
      </c>
      <c r="E664" s="64" t="s">
        <v>432</v>
      </c>
      <c r="F664" s="65">
        <v>134</v>
      </c>
      <c r="G664" s="222" t="s">
        <v>1992</v>
      </c>
      <c r="H664" s="83" t="s">
        <v>1993</v>
      </c>
      <c r="I664" s="218" t="s">
        <v>1994</v>
      </c>
      <c r="J664" s="66" t="s">
        <v>2005</v>
      </c>
      <c r="K664" s="66" t="s">
        <v>2006</v>
      </c>
      <c r="L664" s="64" t="s">
        <v>2007</v>
      </c>
      <c r="M664" s="73">
        <v>1</v>
      </c>
      <c r="N664" s="67">
        <v>43343</v>
      </c>
      <c r="O664" s="153">
        <v>43343</v>
      </c>
      <c r="P664" s="68">
        <f t="shared" si="50"/>
        <v>0</v>
      </c>
      <c r="Q664" s="69"/>
      <c r="R664" s="70">
        <f t="shared" si="51"/>
        <v>0</v>
      </c>
      <c r="S664" s="68">
        <f t="shared" si="52"/>
        <v>0</v>
      </c>
      <c r="T664" s="68">
        <f t="shared" si="53"/>
        <v>0</v>
      </c>
      <c r="U664" s="68">
        <f t="shared" si="54"/>
        <v>0</v>
      </c>
      <c r="V664" s="93"/>
      <c r="W664" s="229" t="s">
        <v>1827</v>
      </c>
      <c r="X664" s="95"/>
      <c r="Y664" s="95"/>
      <c r="Z664" s="95"/>
      <c r="AA664" s="95"/>
      <c r="AB664" s="95"/>
      <c r="AC664" s="95"/>
      <c r="AD664" s="95"/>
      <c r="AE664" s="95"/>
      <c r="AF664" s="95"/>
    </row>
    <row r="665" spans="1:34" s="121" customFormat="1" ht="103.5" customHeight="1" x14ac:dyDescent="0.3">
      <c r="A665" s="100"/>
      <c r="B665" s="135" t="s">
        <v>2008</v>
      </c>
      <c r="C665" s="135" t="s">
        <v>1791</v>
      </c>
      <c r="D665" s="64" t="s">
        <v>1792</v>
      </c>
      <c r="E665" s="64" t="s">
        <v>432</v>
      </c>
      <c r="F665" s="65">
        <v>137</v>
      </c>
      <c r="G665" s="222" t="s">
        <v>2009</v>
      </c>
      <c r="H665" s="83" t="s">
        <v>2010</v>
      </c>
      <c r="I665" s="218" t="s">
        <v>2011</v>
      </c>
      <c r="J665" s="235" t="s">
        <v>2012</v>
      </c>
      <c r="K665" s="235" t="s">
        <v>2013</v>
      </c>
      <c r="L665" s="151" t="s">
        <v>2014</v>
      </c>
      <c r="M665" s="151">
        <v>1</v>
      </c>
      <c r="N665" s="153">
        <v>42948</v>
      </c>
      <c r="O665" s="153">
        <v>43008</v>
      </c>
      <c r="P665" s="68">
        <f t="shared" si="50"/>
        <v>8.6</v>
      </c>
      <c r="Q665" s="69"/>
      <c r="R665" s="70">
        <f t="shared" si="51"/>
        <v>0</v>
      </c>
      <c r="S665" s="68">
        <f t="shared" si="52"/>
        <v>0</v>
      </c>
      <c r="T665" s="68">
        <f t="shared" si="53"/>
        <v>0</v>
      </c>
      <c r="U665" s="68">
        <f t="shared" si="54"/>
        <v>0</v>
      </c>
      <c r="V665" s="93"/>
      <c r="W665" s="229" t="s">
        <v>1998</v>
      </c>
      <c r="X665" s="95"/>
      <c r="Y665" s="95"/>
      <c r="Z665" s="95"/>
      <c r="AA665" s="95"/>
      <c r="AB665" s="95"/>
      <c r="AC665" s="95"/>
      <c r="AD665" s="95"/>
      <c r="AE665" s="95"/>
      <c r="AF665" s="95"/>
    </row>
    <row r="666" spans="1:34" s="121" customFormat="1" ht="290.39999999999998" customHeight="1" x14ac:dyDescent="0.3">
      <c r="A666" s="100"/>
      <c r="B666" s="135" t="s">
        <v>2008</v>
      </c>
      <c r="C666" s="135" t="s">
        <v>1791</v>
      </c>
      <c r="D666" s="64" t="s">
        <v>1792</v>
      </c>
      <c r="E666" s="64" t="s">
        <v>432</v>
      </c>
      <c r="F666" s="65">
        <v>137</v>
      </c>
      <c r="G666" s="222" t="s">
        <v>2009</v>
      </c>
      <c r="H666" s="83" t="s">
        <v>2010</v>
      </c>
      <c r="I666" s="218" t="s">
        <v>2011</v>
      </c>
      <c r="J666" s="76" t="s">
        <v>2015</v>
      </c>
      <c r="K666" s="76" t="s">
        <v>2016</v>
      </c>
      <c r="L666" s="151" t="s">
        <v>2014</v>
      </c>
      <c r="M666" s="64">
        <v>1</v>
      </c>
      <c r="N666" s="153">
        <v>42948</v>
      </c>
      <c r="O666" s="153">
        <v>43100</v>
      </c>
      <c r="P666" s="68">
        <f t="shared" si="50"/>
        <v>21.7</v>
      </c>
      <c r="Q666" s="69"/>
      <c r="R666" s="70">
        <f t="shared" si="51"/>
        <v>0</v>
      </c>
      <c r="S666" s="68">
        <f t="shared" si="52"/>
        <v>0</v>
      </c>
      <c r="T666" s="68">
        <f t="shared" si="53"/>
        <v>0</v>
      </c>
      <c r="U666" s="68">
        <f t="shared" si="54"/>
        <v>0</v>
      </c>
      <c r="V666" s="93"/>
      <c r="W666" s="229" t="s">
        <v>1998</v>
      </c>
      <c r="X666" s="95"/>
      <c r="Y666" s="95"/>
      <c r="Z666" s="95"/>
      <c r="AA666" s="95"/>
      <c r="AB666" s="95"/>
      <c r="AC666" s="95"/>
      <c r="AD666" s="95"/>
      <c r="AE666" s="95"/>
      <c r="AF666" s="95"/>
    </row>
    <row r="667" spans="1:34" s="121" customFormat="1" ht="290.39999999999998" customHeight="1" x14ac:dyDescent="0.3">
      <c r="A667" s="100"/>
      <c r="B667" s="135" t="s">
        <v>2008</v>
      </c>
      <c r="C667" s="135" t="s">
        <v>1791</v>
      </c>
      <c r="D667" s="64" t="s">
        <v>1792</v>
      </c>
      <c r="E667" s="64" t="s">
        <v>432</v>
      </c>
      <c r="F667" s="65">
        <v>137</v>
      </c>
      <c r="G667" s="222" t="s">
        <v>2009</v>
      </c>
      <c r="H667" s="83" t="s">
        <v>2010</v>
      </c>
      <c r="I667" s="218" t="s">
        <v>2011</v>
      </c>
      <c r="J667" s="76" t="s">
        <v>2017</v>
      </c>
      <c r="K667" s="235" t="s">
        <v>2018</v>
      </c>
      <c r="L667" s="64" t="s">
        <v>2019</v>
      </c>
      <c r="M667" s="64">
        <v>13</v>
      </c>
      <c r="N667" s="67">
        <v>43009</v>
      </c>
      <c r="O667" s="153">
        <v>43343</v>
      </c>
      <c r="P667" s="68">
        <f t="shared" si="50"/>
        <v>47.7</v>
      </c>
      <c r="Q667" s="69"/>
      <c r="R667" s="70">
        <f t="shared" si="51"/>
        <v>0</v>
      </c>
      <c r="S667" s="68">
        <f t="shared" si="52"/>
        <v>0</v>
      </c>
      <c r="T667" s="68">
        <f t="shared" si="53"/>
        <v>0</v>
      </c>
      <c r="U667" s="68">
        <f t="shared" si="54"/>
        <v>0</v>
      </c>
      <c r="V667" s="93"/>
      <c r="W667" s="229" t="s">
        <v>1827</v>
      </c>
      <c r="X667" s="95"/>
      <c r="Y667" s="95"/>
      <c r="Z667" s="95"/>
      <c r="AA667" s="95"/>
      <c r="AB667" s="95"/>
      <c r="AC667" s="95"/>
      <c r="AD667" s="95"/>
      <c r="AE667" s="95"/>
      <c r="AF667" s="95"/>
    </row>
    <row r="668" spans="1:34" s="121" customFormat="1" ht="290.39999999999998" customHeight="1" x14ac:dyDescent="0.3">
      <c r="A668" s="100"/>
      <c r="B668" s="135" t="s">
        <v>2008</v>
      </c>
      <c r="C668" s="135" t="s">
        <v>1791</v>
      </c>
      <c r="D668" s="64" t="s">
        <v>1792</v>
      </c>
      <c r="E668" s="64" t="s">
        <v>432</v>
      </c>
      <c r="F668" s="65">
        <v>137</v>
      </c>
      <c r="G668" s="222" t="s">
        <v>2009</v>
      </c>
      <c r="H668" s="83" t="s">
        <v>2010</v>
      </c>
      <c r="I668" s="218" t="s">
        <v>2011</v>
      </c>
      <c r="J668" s="76" t="s">
        <v>2020</v>
      </c>
      <c r="K668" s="76" t="s">
        <v>2021</v>
      </c>
      <c r="L668" s="64" t="s">
        <v>2022</v>
      </c>
      <c r="M668" s="64">
        <v>13</v>
      </c>
      <c r="N668" s="67">
        <v>43009</v>
      </c>
      <c r="O668" s="153">
        <v>43343</v>
      </c>
      <c r="P668" s="68">
        <f t="shared" si="50"/>
        <v>47.7</v>
      </c>
      <c r="Q668" s="69"/>
      <c r="R668" s="70">
        <f t="shared" si="51"/>
        <v>0</v>
      </c>
      <c r="S668" s="68">
        <f t="shared" si="52"/>
        <v>0</v>
      </c>
      <c r="T668" s="68">
        <f t="shared" si="53"/>
        <v>0</v>
      </c>
      <c r="U668" s="68">
        <f t="shared" si="54"/>
        <v>0</v>
      </c>
      <c r="V668" s="93"/>
      <c r="W668" s="229" t="s">
        <v>1827</v>
      </c>
      <c r="X668" s="95"/>
      <c r="Y668" s="95"/>
      <c r="Z668" s="95"/>
      <c r="AA668" s="95"/>
      <c r="AB668" s="95"/>
      <c r="AC668" s="95"/>
      <c r="AD668" s="95"/>
      <c r="AE668" s="95"/>
      <c r="AF668" s="95"/>
    </row>
    <row r="669" spans="1:34" s="121" customFormat="1" ht="290.39999999999998" customHeight="1" x14ac:dyDescent="0.3">
      <c r="A669" s="100"/>
      <c r="B669" s="135" t="s">
        <v>2008</v>
      </c>
      <c r="C669" s="135" t="s">
        <v>1791</v>
      </c>
      <c r="D669" s="64" t="s">
        <v>1792</v>
      </c>
      <c r="E669" s="64" t="s">
        <v>432</v>
      </c>
      <c r="F669" s="65">
        <v>137</v>
      </c>
      <c r="G669" s="222" t="s">
        <v>2009</v>
      </c>
      <c r="H669" s="83" t="s">
        <v>2010</v>
      </c>
      <c r="I669" s="218" t="s">
        <v>2011</v>
      </c>
      <c r="J669" s="76" t="s">
        <v>2023</v>
      </c>
      <c r="K669" s="236" t="s">
        <v>2024</v>
      </c>
      <c r="L669" s="64" t="s">
        <v>2025</v>
      </c>
      <c r="M669" s="64">
        <v>1</v>
      </c>
      <c r="N669" s="67">
        <v>43009</v>
      </c>
      <c r="O669" s="153">
        <v>43343</v>
      </c>
      <c r="P669" s="68">
        <f t="shared" si="50"/>
        <v>47.7</v>
      </c>
      <c r="Q669" s="69"/>
      <c r="R669" s="70">
        <f t="shared" si="51"/>
        <v>0</v>
      </c>
      <c r="S669" s="68">
        <f t="shared" si="52"/>
        <v>0</v>
      </c>
      <c r="T669" s="68">
        <f t="shared" si="53"/>
        <v>0</v>
      </c>
      <c r="U669" s="68">
        <f t="shared" si="54"/>
        <v>0</v>
      </c>
      <c r="V669" s="93"/>
      <c r="W669" s="229" t="s">
        <v>1827</v>
      </c>
      <c r="X669" s="95"/>
      <c r="Y669" s="95"/>
      <c r="Z669" s="95"/>
      <c r="AA669" s="95"/>
      <c r="AB669" s="95"/>
      <c r="AC669" s="95"/>
      <c r="AD669" s="95"/>
      <c r="AE669" s="95"/>
      <c r="AF669" s="95"/>
    </row>
    <row r="670" spans="1:34" s="224" customFormat="1" ht="203.25" customHeight="1" x14ac:dyDescent="0.3">
      <c r="A670" s="237"/>
      <c r="B670" s="63" t="s">
        <v>2026</v>
      </c>
      <c r="C670" s="63" t="s">
        <v>35</v>
      </c>
      <c r="D670" s="64" t="s">
        <v>2027</v>
      </c>
      <c r="E670" s="90" t="s">
        <v>37</v>
      </c>
      <c r="F670" s="65">
        <v>92</v>
      </c>
      <c r="G670" s="222" t="s">
        <v>2028</v>
      </c>
      <c r="H670" s="83" t="s">
        <v>2029</v>
      </c>
      <c r="I670" s="63" t="s">
        <v>2030</v>
      </c>
      <c r="J670" s="66" t="s">
        <v>2031</v>
      </c>
      <c r="K670" s="66" t="s">
        <v>2032</v>
      </c>
      <c r="L670" s="144" t="s">
        <v>2033</v>
      </c>
      <c r="M670" s="238">
        <v>1</v>
      </c>
      <c r="N670" s="67">
        <v>43009</v>
      </c>
      <c r="O670" s="67">
        <v>43100</v>
      </c>
      <c r="P670" s="68">
        <f t="shared" si="50"/>
        <v>13</v>
      </c>
      <c r="Q670" s="69"/>
      <c r="R670" s="70">
        <f t="shared" si="51"/>
        <v>0</v>
      </c>
      <c r="S670" s="68">
        <f t="shared" si="52"/>
        <v>0</v>
      </c>
      <c r="T670" s="68">
        <f t="shared" si="53"/>
        <v>0</v>
      </c>
      <c r="U670" s="68">
        <f t="shared" si="54"/>
        <v>0</v>
      </c>
      <c r="V670" s="239"/>
      <c r="W670" s="44"/>
      <c r="X670" s="44"/>
      <c r="Y670" s="44"/>
      <c r="Z670" s="44"/>
      <c r="AA670" s="44"/>
      <c r="AB670" s="44"/>
      <c r="AC670" s="44"/>
      <c r="AD670" s="44"/>
      <c r="AE670" s="44"/>
      <c r="AF670" s="44"/>
      <c r="AG670" s="44"/>
      <c r="AH670" s="44"/>
    </row>
    <row r="671" spans="1:34" s="224" customFormat="1" ht="165.6" customHeight="1" x14ac:dyDescent="0.3">
      <c r="A671" s="237"/>
      <c r="B671" s="63" t="s">
        <v>2026</v>
      </c>
      <c r="C671" s="63" t="s">
        <v>35</v>
      </c>
      <c r="D671" s="64" t="s">
        <v>2027</v>
      </c>
      <c r="E671" s="90" t="s">
        <v>37</v>
      </c>
      <c r="F671" s="65">
        <v>92</v>
      </c>
      <c r="G671" s="222" t="s">
        <v>2028</v>
      </c>
      <c r="H671" s="83" t="s">
        <v>2029</v>
      </c>
      <c r="I671" s="63" t="s">
        <v>2030</v>
      </c>
      <c r="J671" s="66" t="s">
        <v>2034</v>
      </c>
      <c r="K671" s="66" t="s">
        <v>2035</v>
      </c>
      <c r="L671" s="144" t="s">
        <v>2036</v>
      </c>
      <c r="M671" s="238">
        <v>2</v>
      </c>
      <c r="N671" s="67">
        <v>43009</v>
      </c>
      <c r="O671" s="67">
        <v>43342</v>
      </c>
      <c r="P671" s="68">
        <f t="shared" si="50"/>
        <v>47.6</v>
      </c>
      <c r="Q671" s="69"/>
      <c r="R671" s="70">
        <f t="shared" si="51"/>
        <v>0</v>
      </c>
      <c r="S671" s="68">
        <f t="shared" si="52"/>
        <v>0</v>
      </c>
      <c r="T671" s="68">
        <f t="shared" si="53"/>
        <v>0</v>
      </c>
      <c r="U671" s="68">
        <f t="shared" si="54"/>
        <v>0</v>
      </c>
      <c r="V671" s="93"/>
      <c r="W671" s="44"/>
      <c r="X671" s="44"/>
      <c r="Y671" s="44"/>
      <c r="Z671" s="44"/>
      <c r="AA671" s="44"/>
      <c r="AB671" s="44"/>
      <c r="AC671" s="44"/>
      <c r="AD671" s="44"/>
      <c r="AE671" s="44"/>
      <c r="AF671" s="44"/>
      <c r="AG671" s="44"/>
      <c r="AH671" s="44"/>
    </row>
    <row r="672" spans="1:34" s="224" customFormat="1" ht="172.95" customHeight="1" x14ac:dyDescent="0.3">
      <c r="A672" s="237"/>
      <c r="B672" s="63" t="s">
        <v>2037</v>
      </c>
      <c r="C672" s="63" t="s">
        <v>35</v>
      </c>
      <c r="D672" s="64" t="s">
        <v>2027</v>
      </c>
      <c r="E672" s="90" t="s">
        <v>37</v>
      </c>
      <c r="F672" s="65">
        <v>93</v>
      </c>
      <c r="G672" s="222" t="s">
        <v>2038</v>
      </c>
      <c r="H672" s="83" t="s">
        <v>2039</v>
      </c>
      <c r="I672" s="63" t="s">
        <v>2040</v>
      </c>
      <c r="J672" s="66" t="s">
        <v>2041</v>
      </c>
      <c r="K672" s="66" t="s">
        <v>2042</v>
      </c>
      <c r="L672" s="144" t="s">
        <v>2043</v>
      </c>
      <c r="M672" s="238">
        <v>1</v>
      </c>
      <c r="N672" s="67">
        <v>43009</v>
      </c>
      <c r="O672" s="67">
        <v>43343</v>
      </c>
      <c r="P672" s="68">
        <f t="shared" si="50"/>
        <v>47.7</v>
      </c>
      <c r="Q672" s="69"/>
      <c r="R672" s="70">
        <f t="shared" si="51"/>
        <v>0</v>
      </c>
      <c r="S672" s="68">
        <f t="shared" si="52"/>
        <v>0</v>
      </c>
      <c r="T672" s="68">
        <f t="shared" si="53"/>
        <v>0</v>
      </c>
      <c r="U672" s="68">
        <f t="shared" si="54"/>
        <v>0</v>
      </c>
      <c r="V672" s="93"/>
      <c r="W672" s="95"/>
      <c r="X672" s="44"/>
      <c r="Y672" s="44"/>
      <c r="Z672" s="44"/>
      <c r="AA672" s="44"/>
      <c r="AB672" s="44"/>
      <c r="AC672" s="44"/>
      <c r="AD672" s="44"/>
      <c r="AE672" s="44"/>
      <c r="AF672" s="44"/>
      <c r="AG672" s="44"/>
      <c r="AH672" s="44"/>
    </row>
    <row r="673" spans="1:256" s="224" customFormat="1" ht="203.25" customHeight="1" x14ac:dyDescent="0.3">
      <c r="A673" s="237"/>
      <c r="B673" s="63" t="s">
        <v>2037</v>
      </c>
      <c r="C673" s="63" t="s">
        <v>35</v>
      </c>
      <c r="D673" s="64" t="s">
        <v>2027</v>
      </c>
      <c r="E673" s="90" t="s">
        <v>37</v>
      </c>
      <c r="F673" s="65">
        <v>93</v>
      </c>
      <c r="G673" s="222" t="s">
        <v>535</v>
      </c>
      <c r="H673" s="83" t="s">
        <v>2039</v>
      </c>
      <c r="I673" s="63" t="s">
        <v>2040</v>
      </c>
      <c r="J673" s="66" t="s">
        <v>2041</v>
      </c>
      <c r="K673" s="66" t="s">
        <v>2044</v>
      </c>
      <c r="L673" s="144" t="s">
        <v>2045</v>
      </c>
      <c r="M673" s="238">
        <v>3</v>
      </c>
      <c r="N673" s="67">
        <v>43009</v>
      </c>
      <c r="O673" s="67">
        <v>43343</v>
      </c>
      <c r="P673" s="68">
        <f t="shared" si="50"/>
        <v>47.7</v>
      </c>
      <c r="Q673" s="69"/>
      <c r="R673" s="70">
        <f t="shared" si="51"/>
        <v>0</v>
      </c>
      <c r="S673" s="68">
        <f t="shared" si="52"/>
        <v>0</v>
      </c>
      <c r="T673" s="68">
        <f t="shared" si="53"/>
        <v>0</v>
      </c>
      <c r="U673" s="68">
        <f t="shared" si="54"/>
        <v>0</v>
      </c>
      <c r="V673" s="93"/>
      <c r="W673" s="95"/>
      <c r="X673" s="44"/>
      <c r="Y673" s="44"/>
      <c r="Z673" s="44"/>
      <c r="AA673" s="44"/>
      <c r="AB673" s="44"/>
      <c r="AC673" s="44"/>
      <c r="AD673" s="44"/>
      <c r="AE673" s="44"/>
      <c r="AF673" s="44"/>
      <c r="AG673" s="44"/>
      <c r="AH673" s="44"/>
    </row>
    <row r="674" spans="1:256" s="224" customFormat="1" ht="203.25" customHeight="1" x14ac:dyDescent="0.3">
      <c r="A674" s="237"/>
      <c r="B674" s="63" t="s">
        <v>2037</v>
      </c>
      <c r="C674" s="63" t="s">
        <v>35</v>
      </c>
      <c r="D674" s="64" t="s">
        <v>2027</v>
      </c>
      <c r="E674" s="90" t="s">
        <v>37</v>
      </c>
      <c r="F674" s="65">
        <v>93</v>
      </c>
      <c r="G674" s="222" t="s">
        <v>535</v>
      </c>
      <c r="H674" s="83" t="s">
        <v>2039</v>
      </c>
      <c r="I674" s="63" t="s">
        <v>2040</v>
      </c>
      <c r="J674" s="66" t="s">
        <v>2041</v>
      </c>
      <c r="K674" s="66" t="s">
        <v>2046</v>
      </c>
      <c r="L674" s="144" t="s">
        <v>277</v>
      </c>
      <c r="M674" s="238">
        <v>3</v>
      </c>
      <c r="N674" s="67">
        <v>43009</v>
      </c>
      <c r="O674" s="67">
        <v>43343</v>
      </c>
      <c r="P674" s="68">
        <f t="shared" si="50"/>
        <v>47.7</v>
      </c>
      <c r="Q674" s="69"/>
      <c r="R674" s="70">
        <f t="shared" si="51"/>
        <v>0</v>
      </c>
      <c r="S674" s="68">
        <f t="shared" si="52"/>
        <v>0</v>
      </c>
      <c r="T674" s="68">
        <f t="shared" si="53"/>
        <v>0</v>
      </c>
      <c r="U674" s="68">
        <f t="shared" si="54"/>
        <v>0</v>
      </c>
      <c r="V674" s="93"/>
      <c r="W674" s="95"/>
      <c r="X674" s="44"/>
      <c r="Y674" s="44"/>
      <c r="Z674" s="44"/>
      <c r="AA674" s="44"/>
      <c r="AB674" s="44"/>
      <c r="AC674" s="44"/>
      <c r="AD674" s="44"/>
      <c r="AE674" s="44"/>
      <c r="AF674" s="44"/>
      <c r="AG674" s="44"/>
      <c r="AH674" s="44"/>
    </row>
    <row r="675" spans="1:256" s="224" customFormat="1" ht="203.25" customHeight="1" x14ac:dyDescent="0.3">
      <c r="A675" s="237"/>
      <c r="B675" s="63" t="s">
        <v>2037</v>
      </c>
      <c r="C675" s="63" t="s">
        <v>35</v>
      </c>
      <c r="D675" s="64" t="s">
        <v>2027</v>
      </c>
      <c r="E675" s="90" t="s">
        <v>37</v>
      </c>
      <c r="F675" s="65">
        <v>93</v>
      </c>
      <c r="G675" s="222" t="s">
        <v>535</v>
      </c>
      <c r="H675" s="83" t="s">
        <v>2039</v>
      </c>
      <c r="I675" s="63" t="s">
        <v>2040</v>
      </c>
      <c r="J675" s="66" t="s">
        <v>2041</v>
      </c>
      <c r="K675" s="66" t="s">
        <v>2047</v>
      </c>
      <c r="L675" s="144" t="s">
        <v>2048</v>
      </c>
      <c r="M675" s="238">
        <v>6</v>
      </c>
      <c r="N675" s="67">
        <v>43009</v>
      </c>
      <c r="O675" s="67">
        <v>43343</v>
      </c>
      <c r="P675" s="68">
        <f t="shared" si="50"/>
        <v>47.7</v>
      </c>
      <c r="Q675" s="69"/>
      <c r="R675" s="70">
        <f t="shared" si="51"/>
        <v>0</v>
      </c>
      <c r="S675" s="68">
        <f t="shared" si="52"/>
        <v>0</v>
      </c>
      <c r="T675" s="68">
        <f t="shared" si="53"/>
        <v>0</v>
      </c>
      <c r="U675" s="68">
        <f t="shared" si="54"/>
        <v>0</v>
      </c>
      <c r="V675" s="93"/>
      <c r="W675" s="95"/>
      <c r="X675" s="44"/>
      <c r="Y675" s="44"/>
      <c r="Z675" s="44"/>
      <c r="AA675" s="44"/>
      <c r="AB675" s="44"/>
      <c r="AC675" s="44"/>
      <c r="AD675" s="44"/>
      <c r="AE675" s="44"/>
      <c r="AF675" s="44"/>
      <c r="AG675" s="44"/>
      <c r="AH675" s="44"/>
    </row>
    <row r="676" spans="1:256" s="113" customFormat="1" ht="384" customHeight="1" x14ac:dyDescent="0.2">
      <c r="A676" s="61"/>
      <c r="B676" s="63" t="s">
        <v>2049</v>
      </c>
      <c r="C676" s="63" t="s">
        <v>1791</v>
      </c>
      <c r="D676" s="64" t="s">
        <v>2050</v>
      </c>
      <c r="E676" s="90" t="s">
        <v>37</v>
      </c>
      <c r="F676" s="65">
        <v>116</v>
      </c>
      <c r="G676" s="65" t="s">
        <v>1010</v>
      </c>
      <c r="H676" s="83" t="s">
        <v>2051</v>
      </c>
      <c r="I676" s="63" t="s">
        <v>2052</v>
      </c>
      <c r="J676" s="232" t="s">
        <v>2053</v>
      </c>
      <c r="K676" s="232" t="s">
        <v>2054</v>
      </c>
      <c r="L676" s="64" t="s">
        <v>2055</v>
      </c>
      <c r="M676" s="64">
        <v>14</v>
      </c>
      <c r="N676" s="67">
        <v>42948</v>
      </c>
      <c r="O676" s="67">
        <v>42978</v>
      </c>
      <c r="P676" s="68">
        <f t="shared" si="50"/>
        <v>4.3</v>
      </c>
      <c r="Q676" s="240"/>
      <c r="R676" s="70">
        <f t="shared" si="51"/>
        <v>0</v>
      </c>
      <c r="S676" s="68">
        <f t="shared" si="52"/>
        <v>0</v>
      </c>
      <c r="T676" s="68">
        <f t="shared" si="53"/>
        <v>0</v>
      </c>
      <c r="U676" s="68">
        <f t="shared" si="54"/>
        <v>0</v>
      </c>
      <c r="V676" s="71"/>
      <c r="W676" s="106"/>
      <c r="X676" s="107"/>
      <c r="Y676" s="107"/>
      <c r="Z676" s="107"/>
      <c r="AA676" s="107"/>
      <c r="AB676" s="107"/>
      <c r="AC676" s="107"/>
      <c r="AD676" s="107"/>
      <c r="AE676" s="107"/>
      <c r="AF676" s="107"/>
      <c r="AG676" s="107"/>
      <c r="AH676" s="107"/>
    </row>
    <row r="677" spans="1:256" s="113" customFormat="1" ht="409.6" x14ac:dyDescent="0.2">
      <c r="A677" s="61"/>
      <c r="B677" s="63" t="s">
        <v>2049</v>
      </c>
      <c r="C677" s="63" t="s">
        <v>1791</v>
      </c>
      <c r="D677" s="64" t="s">
        <v>2050</v>
      </c>
      <c r="E677" s="90" t="s">
        <v>37</v>
      </c>
      <c r="F677" s="65">
        <v>116</v>
      </c>
      <c r="G677" s="65" t="s">
        <v>1010</v>
      </c>
      <c r="H677" s="83" t="s">
        <v>2051</v>
      </c>
      <c r="I677" s="63" t="s">
        <v>2052</v>
      </c>
      <c r="J677" s="232" t="s">
        <v>2053</v>
      </c>
      <c r="K677" s="72" t="s">
        <v>2056</v>
      </c>
      <c r="L677" s="72" t="s">
        <v>2057</v>
      </c>
      <c r="M677" s="64">
        <f>15*5</f>
        <v>75</v>
      </c>
      <c r="N677" s="67">
        <v>43009</v>
      </c>
      <c r="O677" s="67">
        <v>43312</v>
      </c>
      <c r="P677" s="123">
        <f t="shared" si="50"/>
        <v>43.3</v>
      </c>
      <c r="Q677" s="240"/>
      <c r="R677" s="70">
        <f t="shared" si="51"/>
        <v>0</v>
      </c>
      <c r="S677" s="68">
        <f t="shared" si="52"/>
        <v>0</v>
      </c>
      <c r="T677" s="68">
        <f t="shared" si="53"/>
        <v>0</v>
      </c>
      <c r="U677" s="68">
        <f t="shared" si="54"/>
        <v>0</v>
      </c>
      <c r="V677" s="71"/>
      <c r="W677" s="58"/>
      <c r="X677" s="107"/>
      <c r="Y677" s="107"/>
      <c r="Z677" s="107"/>
      <c r="AA677" s="107"/>
      <c r="AB677" s="107"/>
      <c r="AC677" s="107"/>
      <c r="AD677" s="107"/>
      <c r="AE677" s="107"/>
      <c r="AF677" s="107"/>
      <c r="AG677" s="107"/>
      <c r="AH677" s="107"/>
    </row>
    <row r="678" spans="1:256" s="113" customFormat="1" ht="409.6" x14ac:dyDescent="0.2">
      <c r="A678" s="61"/>
      <c r="B678" s="63" t="s">
        <v>2049</v>
      </c>
      <c r="C678" s="63" t="s">
        <v>1791</v>
      </c>
      <c r="D678" s="64" t="s">
        <v>2050</v>
      </c>
      <c r="E678" s="90" t="s">
        <v>37</v>
      </c>
      <c r="F678" s="65">
        <v>116</v>
      </c>
      <c r="G678" s="65" t="s">
        <v>1010</v>
      </c>
      <c r="H678" s="83" t="s">
        <v>2051</v>
      </c>
      <c r="I678" s="63" t="s">
        <v>2052</v>
      </c>
      <c r="J678" s="232" t="s">
        <v>2053</v>
      </c>
      <c r="K678" s="232" t="s">
        <v>2058</v>
      </c>
      <c r="L678" s="144" t="s">
        <v>2059</v>
      </c>
      <c r="M678" s="144">
        <v>1</v>
      </c>
      <c r="N678" s="67">
        <v>43313</v>
      </c>
      <c r="O678" s="67">
        <v>43343</v>
      </c>
      <c r="P678" s="123">
        <f t="shared" si="50"/>
        <v>4.3</v>
      </c>
      <c r="Q678" s="240"/>
      <c r="R678" s="70">
        <f t="shared" si="51"/>
        <v>0</v>
      </c>
      <c r="S678" s="68">
        <f t="shared" si="52"/>
        <v>0</v>
      </c>
      <c r="T678" s="68">
        <f t="shared" si="53"/>
        <v>0</v>
      </c>
      <c r="U678" s="68">
        <f t="shared" si="54"/>
        <v>0</v>
      </c>
      <c r="V678" s="71"/>
      <c r="W678" s="58"/>
      <c r="X678" s="107"/>
      <c r="Y678" s="107"/>
      <c r="Z678" s="107"/>
      <c r="AA678" s="107"/>
      <c r="AB678" s="107"/>
      <c r="AC678" s="107"/>
      <c r="AD678" s="107"/>
      <c r="AE678" s="107"/>
      <c r="AF678" s="107"/>
      <c r="AG678" s="107"/>
      <c r="AH678" s="107"/>
    </row>
    <row r="679" spans="1:256" ht="15" customHeight="1" thickBot="1" x14ac:dyDescent="0.35">
      <c r="A679" s="241"/>
      <c r="B679" s="242"/>
      <c r="C679" s="242"/>
      <c r="D679" s="243"/>
      <c r="E679" s="243"/>
      <c r="F679" s="244"/>
      <c r="G679" s="244"/>
      <c r="H679" s="245"/>
      <c r="I679" s="246"/>
      <c r="J679" s="247"/>
      <c r="K679" s="247"/>
      <c r="L679" s="248"/>
      <c r="M679" s="243"/>
      <c r="N679" s="249"/>
      <c r="O679" s="249"/>
      <c r="P679" s="250"/>
      <c r="Q679" s="251"/>
      <c r="R679" s="252"/>
      <c r="S679" s="250"/>
      <c r="V679" s="253"/>
      <c r="W679" s="254"/>
      <c r="X679" s="254"/>
      <c r="Y679" s="254"/>
      <c r="Z679" s="254"/>
      <c r="AA679" s="254"/>
      <c r="AB679" s="254"/>
      <c r="AC679" s="254"/>
      <c r="AD679" s="254"/>
      <c r="AE679" s="254"/>
      <c r="AF679" s="254"/>
      <c r="AG679" s="254"/>
      <c r="AH679" s="254"/>
      <c r="AI679" s="254"/>
      <c r="AJ679" s="254"/>
      <c r="AK679" s="254"/>
      <c r="AL679" s="254"/>
      <c r="AM679" s="254"/>
      <c r="AN679" s="254"/>
      <c r="AO679" s="254"/>
      <c r="AP679" s="254"/>
      <c r="AQ679" s="254"/>
      <c r="AR679" s="254"/>
      <c r="AS679" s="254"/>
      <c r="AT679" s="254"/>
      <c r="AU679" s="254"/>
      <c r="AV679" s="254"/>
      <c r="AW679" s="254"/>
      <c r="AX679" s="254"/>
      <c r="AY679" s="254"/>
      <c r="AZ679" s="254"/>
      <c r="BA679" s="254"/>
      <c r="BB679" s="254"/>
      <c r="BC679" s="254"/>
      <c r="BD679" s="254"/>
      <c r="BE679" s="254"/>
      <c r="BF679" s="254"/>
      <c r="BG679" s="254"/>
      <c r="BH679" s="254"/>
      <c r="BI679" s="254"/>
      <c r="BJ679" s="254"/>
      <c r="BK679" s="254"/>
      <c r="BL679" s="254"/>
      <c r="BM679" s="254"/>
      <c r="BN679" s="254"/>
      <c r="BO679" s="254"/>
      <c r="BP679" s="254"/>
      <c r="BQ679" s="254"/>
      <c r="BR679" s="254"/>
      <c r="BS679" s="254"/>
      <c r="BT679" s="254"/>
      <c r="BU679" s="254"/>
      <c r="BV679" s="254"/>
      <c r="BW679" s="254"/>
      <c r="BX679" s="254"/>
      <c r="BY679" s="254"/>
      <c r="BZ679" s="254"/>
      <c r="CA679" s="254"/>
      <c r="CB679" s="254"/>
      <c r="CC679" s="254"/>
      <c r="CD679" s="254"/>
      <c r="CE679" s="254"/>
      <c r="CF679" s="254"/>
      <c r="CG679" s="254"/>
      <c r="CH679" s="254"/>
      <c r="CI679" s="254"/>
      <c r="CJ679" s="254"/>
      <c r="CK679" s="254"/>
      <c r="CL679" s="254"/>
      <c r="CM679" s="254"/>
      <c r="CN679" s="254"/>
      <c r="CO679" s="254"/>
      <c r="CP679" s="254"/>
      <c r="CQ679" s="254"/>
      <c r="CR679" s="254"/>
      <c r="CS679" s="254"/>
      <c r="CT679" s="254"/>
      <c r="CU679" s="254"/>
      <c r="CV679" s="254"/>
      <c r="CW679" s="254"/>
      <c r="CX679" s="254"/>
      <c r="CY679" s="254"/>
      <c r="CZ679" s="254"/>
      <c r="DA679" s="254"/>
      <c r="DB679" s="254"/>
      <c r="DC679" s="254"/>
      <c r="DD679" s="254"/>
      <c r="DE679" s="254"/>
      <c r="DF679" s="254"/>
      <c r="DG679" s="254"/>
      <c r="DH679" s="254"/>
      <c r="DI679" s="254"/>
      <c r="DJ679" s="254"/>
      <c r="DK679" s="254"/>
      <c r="DL679" s="254"/>
      <c r="DM679" s="254"/>
      <c r="DN679" s="254"/>
      <c r="DO679" s="254"/>
      <c r="DP679" s="254"/>
      <c r="DQ679" s="254"/>
      <c r="DR679" s="254"/>
      <c r="DS679" s="254"/>
      <c r="DT679" s="254"/>
      <c r="DU679" s="254"/>
      <c r="DV679" s="254"/>
      <c r="DW679" s="254"/>
      <c r="DX679" s="254"/>
      <c r="DY679" s="254"/>
      <c r="DZ679" s="254"/>
      <c r="EA679" s="254"/>
      <c r="EB679" s="254"/>
      <c r="EC679" s="254"/>
      <c r="ED679" s="254"/>
      <c r="EE679" s="254"/>
      <c r="EF679" s="254"/>
      <c r="EG679" s="254"/>
      <c r="EH679" s="254"/>
      <c r="EI679" s="254"/>
      <c r="EJ679" s="254"/>
      <c r="EK679" s="254"/>
      <c r="EL679" s="254"/>
      <c r="EM679" s="254"/>
      <c r="EN679" s="254"/>
      <c r="EO679" s="254"/>
      <c r="EP679" s="254"/>
      <c r="EQ679" s="254"/>
      <c r="ER679" s="254"/>
      <c r="ES679" s="254"/>
      <c r="ET679" s="254"/>
      <c r="EU679" s="254"/>
      <c r="EV679" s="254"/>
      <c r="EW679" s="254"/>
      <c r="EX679" s="254"/>
      <c r="EY679" s="254"/>
      <c r="EZ679" s="254"/>
      <c r="FA679" s="254"/>
      <c r="FB679" s="254"/>
      <c r="FC679" s="254"/>
      <c r="FD679" s="254"/>
      <c r="FE679" s="254"/>
      <c r="FF679" s="254"/>
      <c r="FG679" s="254"/>
      <c r="FH679" s="254"/>
      <c r="FI679" s="254"/>
      <c r="FJ679" s="254"/>
      <c r="FK679" s="254"/>
      <c r="FL679" s="254"/>
      <c r="FM679" s="254"/>
      <c r="FN679" s="254"/>
      <c r="FO679" s="254"/>
      <c r="FP679" s="254"/>
      <c r="FQ679" s="254"/>
      <c r="FR679" s="254"/>
      <c r="FS679" s="254"/>
      <c r="FT679" s="254"/>
      <c r="FU679" s="254"/>
      <c r="FV679" s="254"/>
      <c r="FW679" s="254"/>
      <c r="FX679" s="254"/>
      <c r="FY679" s="254"/>
      <c r="FZ679" s="254"/>
      <c r="GA679" s="254"/>
      <c r="GB679" s="254"/>
      <c r="GC679" s="254"/>
      <c r="GD679" s="254"/>
      <c r="GE679" s="254"/>
      <c r="GF679" s="254"/>
      <c r="GG679" s="254"/>
      <c r="GH679" s="254"/>
      <c r="GI679" s="254"/>
      <c r="GJ679" s="254"/>
      <c r="GK679" s="254"/>
      <c r="GL679" s="254"/>
      <c r="GM679" s="254"/>
      <c r="GN679" s="254"/>
      <c r="GO679" s="254"/>
      <c r="GP679" s="254"/>
      <c r="GQ679" s="254"/>
      <c r="GR679" s="254"/>
      <c r="GS679" s="254"/>
      <c r="GT679" s="254"/>
      <c r="GU679" s="254"/>
      <c r="GV679" s="254"/>
      <c r="GW679" s="254"/>
      <c r="GX679" s="254"/>
      <c r="GY679" s="254"/>
      <c r="GZ679" s="254"/>
      <c r="HA679" s="254"/>
      <c r="HB679" s="254"/>
      <c r="HC679" s="254"/>
      <c r="HD679" s="254"/>
      <c r="HE679" s="254"/>
      <c r="HF679" s="254"/>
      <c r="HG679" s="254"/>
      <c r="HH679" s="254"/>
      <c r="HI679" s="254"/>
      <c r="HJ679" s="254"/>
      <c r="HK679" s="254"/>
      <c r="HL679" s="254"/>
      <c r="HM679" s="254"/>
      <c r="HN679" s="254"/>
      <c r="HO679" s="254"/>
      <c r="HP679" s="254"/>
      <c r="HQ679" s="254"/>
      <c r="HR679" s="254"/>
      <c r="HS679" s="254"/>
      <c r="HT679" s="254"/>
      <c r="HU679" s="254"/>
      <c r="HV679" s="254"/>
      <c r="HW679" s="254"/>
      <c r="HX679" s="254"/>
      <c r="HY679" s="254"/>
      <c r="HZ679" s="254"/>
      <c r="IA679" s="254"/>
      <c r="IB679" s="254"/>
      <c r="IC679" s="254"/>
      <c r="ID679" s="254"/>
      <c r="IE679" s="254"/>
      <c r="IF679" s="254"/>
      <c r="IG679" s="254"/>
      <c r="IH679" s="254"/>
      <c r="II679" s="254"/>
      <c r="IJ679" s="254"/>
      <c r="IK679" s="254"/>
      <c r="IL679" s="254"/>
      <c r="IM679" s="254"/>
      <c r="IN679" s="254"/>
      <c r="IO679" s="254"/>
      <c r="IP679" s="254"/>
      <c r="IQ679" s="254"/>
      <c r="IR679" s="254"/>
      <c r="IS679" s="254"/>
      <c r="IT679" s="254"/>
      <c r="IU679" s="254"/>
      <c r="IV679" s="254"/>
    </row>
    <row r="680" spans="1:256" ht="14.4" customHeight="1" thickBot="1" x14ac:dyDescent="0.3">
      <c r="A680" s="253"/>
      <c r="B680" s="255"/>
      <c r="C680" s="256"/>
      <c r="D680" s="256"/>
      <c r="E680" s="256"/>
      <c r="F680" s="255"/>
      <c r="G680" s="255"/>
      <c r="H680" s="257">
        <f>+COUNTA(H12:H679)</f>
        <v>667</v>
      </c>
      <c r="I680" s="256"/>
      <c r="J680" s="256"/>
      <c r="K680" s="256"/>
      <c r="L680" s="258"/>
      <c r="M680" s="255"/>
      <c r="N680" s="259"/>
      <c r="O680" s="259"/>
      <c r="P680" s="260">
        <f>+SUBTOTAL(9,P12:P679)</f>
        <v>22455.599999999915</v>
      </c>
      <c r="Q680" s="261"/>
      <c r="R680" s="262">
        <f>+SUBTOTAL(9,R12:R679)</f>
        <v>0</v>
      </c>
      <c r="S680" s="263">
        <f>+SUBTOTAL(9,S12:S679)</f>
        <v>0</v>
      </c>
      <c r="T680" s="263">
        <f t="shared" ref="T680:U680" si="55">+SUBTOTAL(9,T12:T679)</f>
        <v>0</v>
      </c>
      <c r="U680" s="263">
        <f t="shared" si="55"/>
        <v>0</v>
      </c>
      <c r="V680" s="241"/>
      <c r="W680" s="264"/>
      <c r="X680" s="59"/>
      <c r="Y680" s="59"/>
      <c r="Z680" s="59"/>
      <c r="AA680" s="59"/>
      <c r="AB680" s="59"/>
      <c r="AC680" s="59"/>
      <c r="AD680" s="59"/>
      <c r="AE680" s="59"/>
      <c r="AF680" s="59"/>
      <c r="AG680" s="59"/>
      <c r="AH680" s="59"/>
      <c r="AI680" s="59"/>
      <c r="AJ680" s="60"/>
      <c r="AK680" s="60"/>
      <c r="AL680" s="60"/>
      <c r="AM680" s="60"/>
      <c r="AN680" s="60"/>
      <c r="AO680" s="60"/>
      <c r="AP680" s="60"/>
      <c r="AQ680" s="60"/>
      <c r="AR680" s="60"/>
      <c r="AS680" s="60"/>
      <c r="AT680" s="60"/>
      <c r="AU680" s="60"/>
      <c r="AV680" s="60"/>
      <c r="AW680" s="60"/>
      <c r="AX680" s="60"/>
      <c r="AY680" s="60"/>
      <c r="AZ680" s="60"/>
      <c r="BA680" s="60"/>
      <c r="BB680" s="60"/>
      <c r="BC680" s="60"/>
      <c r="BD680" s="60"/>
      <c r="BE680" s="60"/>
      <c r="BF680" s="60"/>
      <c r="BG680" s="60"/>
      <c r="BH680" s="60"/>
      <c r="BI680" s="60"/>
      <c r="BJ680" s="60"/>
      <c r="BK680" s="60"/>
      <c r="BL680" s="60"/>
      <c r="BM680" s="60"/>
      <c r="BN680" s="60"/>
      <c r="BO680" s="60"/>
      <c r="BP680" s="60"/>
      <c r="BQ680" s="60"/>
      <c r="BR680" s="60"/>
      <c r="BS680" s="60"/>
      <c r="BT680" s="60"/>
      <c r="BU680" s="60"/>
      <c r="BV680" s="60"/>
      <c r="BW680" s="60"/>
      <c r="BX680" s="60"/>
      <c r="BY680" s="60"/>
      <c r="BZ680" s="60"/>
      <c r="CA680" s="60"/>
      <c r="CB680" s="60"/>
      <c r="CC680" s="60"/>
      <c r="CD680" s="60"/>
      <c r="CE680" s="60"/>
      <c r="CF680" s="60"/>
      <c r="CG680" s="60"/>
      <c r="CH680" s="60"/>
      <c r="CI680" s="60"/>
      <c r="CJ680" s="60"/>
      <c r="CK680" s="60"/>
      <c r="CL680" s="60"/>
      <c r="CM680" s="60"/>
      <c r="CN680" s="60"/>
      <c r="CO680" s="60"/>
      <c r="CP680" s="60"/>
      <c r="CQ680" s="60"/>
      <c r="CR680" s="60"/>
      <c r="CS680" s="60"/>
      <c r="CT680" s="60"/>
      <c r="CU680" s="60"/>
      <c r="CV680" s="60"/>
      <c r="CW680" s="60"/>
      <c r="CX680" s="60"/>
      <c r="CY680" s="60"/>
      <c r="CZ680" s="60"/>
      <c r="DA680" s="60"/>
      <c r="DB680" s="60"/>
      <c r="DC680" s="60"/>
      <c r="DD680" s="60"/>
      <c r="DE680" s="60"/>
      <c r="DF680" s="60"/>
      <c r="DG680" s="60"/>
      <c r="DH680" s="60"/>
      <c r="DI680" s="60"/>
      <c r="DJ680" s="60"/>
      <c r="DK680" s="60"/>
      <c r="DL680" s="60"/>
      <c r="DM680" s="60"/>
      <c r="DN680" s="60"/>
      <c r="DO680" s="60"/>
      <c r="DP680" s="60"/>
      <c r="DQ680" s="60"/>
      <c r="DR680" s="60"/>
      <c r="DS680" s="60"/>
      <c r="DT680" s="60"/>
      <c r="DU680" s="60"/>
      <c r="DV680" s="60"/>
      <c r="DW680" s="60"/>
      <c r="DX680" s="60"/>
      <c r="DY680" s="60"/>
      <c r="DZ680" s="60"/>
      <c r="EA680" s="60"/>
      <c r="EB680" s="60"/>
      <c r="EC680" s="60"/>
      <c r="ED680" s="60"/>
      <c r="EE680" s="60"/>
      <c r="EF680" s="60"/>
      <c r="EG680" s="60"/>
      <c r="EH680" s="60"/>
      <c r="EI680" s="60"/>
      <c r="EJ680" s="60"/>
      <c r="EK680" s="60"/>
      <c r="EL680" s="60"/>
      <c r="EM680" s="60"/>
      <c r="EN680" s="60"/>
      <c r="EO680" s="60"/>
      <c r="EP680" s="60"/>
      <c r="EQ680" s="60"/>
      <c r="ER680" s="60"/>
      <c r="ES680" s="60"/>
      <c r="ET680" s="60"/>
      <c r="EU680" s="60"/>
      <c r="EV680" s="60"/>
      <c r="EW680" s="60"/>
      <c r="EX680" s="60"/>
      <c r="EY680" s="60"/>
      <c r="EZ680" s="60"/>
      <c r="FA680" s="60"/>
      <c r="FB680" s="60"/>
      <c r="FC680" s="60"/>
      <c r="FD680" s="60"/>
      <c r="FE680" s="60"/>
      <c r="FF680" s="60"/>
      <c r="FG680" s="60"/>
      <c r="FH680" s="60"/>
      <c r="FI680" s="60"/>
      <c r="FJ680" s="60"/>
      <c r="FK680" s="60"/>
      <c r="FL680" s="60"/>
      <c r="FM680" s="60"/>
      <c r="FN680" s="60"/>
      <c r="FO680" s="60"/>
      <c r="FP680" s="60"/>
      <c r="FQ680" s="60"/>
      <c r="FR680" s="60"/>
      <c r="FS680" s="60"/>
      <c r="FT680" s="60"/>
      <c r="FU680" s="60"/>
      <c r="FV680" s="60"/>
      <c r="FW680" s="60"/>
      <c r="FX680" s="60"/>
      <c r="FY680" s="60"/>
      <c r="FZ680" s="60"/>
      <c r="GA680" s="60"/>
      <c r="GB680" s="60"/>
      <c r="GC680" s="60"/>
      <c r="GD680" s="60"/>
      <c r="GE680" s="60"/>
      <c r="GF680" s="60"/>
      <c r="GG680" s="60"/>
      <c r="GH680" s="60"/>
      <c r="GI680" s="60"/>
      <c r="GJ680" s="60"/>
      <c r="GK680" s="60"/>
      <c r="GL680" s="60"/>
      <c r="GM680" s="60"/>
      <c r="GN680" s="60"/>
      <c r="GO680" s="60"/>
      <c r="GP680" s="60"/>
      <c r="GQ680" s="60"/>
      <c r="GR680" s="60"/>
      <c r="GS680" s="60"/>
      <c r="GT680" s="60"/>
      <c r="GU680" s="60"/>
      <c r="GV680" s="60"/>
      <c r="GW680" s="60"/>
      <c r="GX680" s="60"/>
      <c r="GY680" s="60"/>
      <c r="GZ680" s="60"/>
      <c r="HA680" s="60"/>
      <c r="HB680" s="60"/>
      <c r="HC680" s="60"/>
      <c r="HD680" s="60"/>
      <c r="HE680" s="60"/>
      <c r="HF680" s="60"/>
      <c r="HG680" s="60"/>
      <c r="HH680" s="60"/>
      <c r="HI680" s="60"/>
      <c r="HJ680" s="60"/>
      <c r="HK680" s="60"/>
      <c r="HL680" s="60"/>
      <c r="HM680" s="60"/>
      <c r="HN680" s="60"/>
      <c r="HO680" s="60"/>
      <c r="HP680" s="60"/>
      <c r="HQ680" s="60"/>
      <c r="HR680" s="60"/>
      <c r="HS680" s="60"/>
      <c r="HT680" s="60"/>
      <c r="HU680" s="60"/>
      <c r="HV680" s="60"/>
      <c r="HW680" s="60"/>
      <c r="HX680" s="60"/>
      <c r="HY680" s="60"/>
      <c r="HZ680" s="60"/>
      <c r="IA680" s="60"/>
      <c r="IB680" s="60"/>
      <c r="IC680" s="60"/>
      <c r="ID680" s="60"/>
      <c r="IE680" s="60"/>
      <c r="IF680" s="60"/>
      <c r="IG680" s="60"/>
      <c r="IH680" s="60"/>
      <c r="II680" s="60"/>
      <c r="IJ680" s="60"/>
      <c r="IK680" s="60"/>
      <c r="IL680" s="60"/>
      <c r="IM680" s="60"/>
      <c r="IN680" s="60"/>
      <c r="IO680" s="60"/>
      <c r="IP680" s="60"/>
      <c r="IQ680" s="60"/>
      <c r="IR680" s="60"/>
      <c r="IS680" s="60"/>
      <c r="IT680" s="60"/>
      <c r="IU680" s="60"/>
      <c r="IV680" s="60"/>
    </row>
    <row r="681" spans="1:256" ht="13.95" customHeight="1" x14ac:dyDescent="0.25">
      <c r="A681" s="241"/>
      <c r="B681" s="242"/>
      <c r="C681" s="242"/>
      <c r="D681" s="243"/>
      <c r="E681" s="243"/>
      <c r="F681" s="244"/>
      <c r="G681" s="244"/>
      <c r="H681" s="245"/>
      <c r="I681" s="246"/>
      <c r="J681" s="247"/>
      <c r="K681" s="247"/>
      <c r="L681" s="248"/>
      <c r="M681" s="243"/>
      <c r="N681" s="249"/>
      <c r="O681" s="249"/>
      <c r="P681" s="250"/>
      <c r="Q681" s="251"/>
      <c r="R681" s="252"/>
      <c r="S681" s="250"/>
      <c r="T681" s="250"/>
      <c r="U681" s="250"/>
      <c r="V681" s="241"/>
      <c r="W681" s="264"/>
      <c r="X681" s="59"/>
      <c r="Y681" s="59"/>
      <c r="Z681" s="59"/>
      <c r="AA681" s="59"/>
      <c r="AB681" s="59"/>
      <c r="AC681" s="59"/>
      <c r="AD681" s="59"/>
      <c r="AE681" s="59"/>
      <c r="AF681" s="59"/>
      <c r="AG681" s="59"/>
      <c r="AH681" s="59"/>
      <c r="AI681" s="59"/>
      <c r="AJ681" s="60"/>
      <c r="AK681" s="60"/>
      <c r="AL681" s="60"/>
      <c r="AM681" s="60"/>
      <c r="AN681" s="60"/>
      <c r="AO681" s="60"/>
      <c r="AP681" s="60"/>
      <c r="AQ681" s="60"/>
      <c r="AR681" s="60"/>
      <c r="AS681" s="60"/>
      <c r="AT681" s="60"/>
      <c r="AU681" s="60"/>
      <c r="AV681" s="60"/>
      <c r="AW681" s="60"/>
      <c r="AX681" s="60"/>
      <c r="AY681" s="60"/>
      <c r="AZ681" s="60"/>
      <c r="BA681" s="60"/>
      <c r="BB681" s="60"/>
      <c r="BC681" s="60"/>
      <c r="BD681" s="60"/>
      <c r="BE681" s="60"/>
      <c r="BF681" s="60"/>
      <c r="BG681" s="60"/>
      <c r="BH681" s="60"/>
      <c r="BI681" s="60"/>
      <c r="BJ681" s="60"/>
      <c r="BK681" s="60"/>
      <c r="BL681" s="60"/>
      <c r="BM681" s="60"/>
      <c r="BN681" s="60"/>
      <c r="BO681" s="60"/>
      <c r="BP681" s="60"/>
      <c r="BQ681" s="60"/>
      <c r="BR681" s="60"/>
      <c r="BS681" s="60"/>
      <c r="BT681" s="60"/>
      <c r="BU681" s="60"/>
      <c r="BV681" s="60"/>
      <c r="BW681" s="60"/>
      <c r="BX681" s="60"/>
      <c r="BY681" s="60"/>
      <c r="BZ681" s="60"/>
      <c r="CA681" s="60"/>
      <c r="CB681" s="60"/>
      <c r="CC681" s="60"/>
      <c r="CD681" s="60"/>
      <c r="CE681" s="60"/>
      <c r="CF681" s="60"/>
      <c r="CG681" s="60"/>
      <c r="CH681" s="60"/>
      <c r="CI681" s="60"/>
      <c r="CJ681" s="60"/>
      <c r="CK681" s="60"/>
      <c r="CL681" s="60"/>
      <c r="CM681" s="60"/>
      <c r="CN681" s="60"/>
      <c r="CO681" s="60"/>
      <c r="CP681" s="60"/>
      <c r="CQ681" s="60"/>
      <c r="CR681" s="60"/>
      <c r="CS681" s="60"/>
      <c r="CT681" s="60"/>
      <c r="CU681" s="60"/>
      <c r="CV681" s="60"/>
      <c r="CW681" s="60"/>
      <c r="CX681" s="60"/>
      <c r="CY681" s="60"/>
      <c r="CZ681" s="60"/>
      <c r="DA681" s="60"/>
      <c r="DB681" s="60"/>
      <c r="DC681" s="60"/>
      <c r="DD681" s="60"/>
      <c r="DE681" s="60"/>
      <c r="DF681" s="60"/>
      <c r="DG681" s="60"/>
      <c r="DH681" s="60"/>
      <c r="DI681" s="60"/>
      <c r="DJ681" s="60"/>
      <c r="DK681" s="60"/>
      <c r="DL681" s="60"/>
      <c r="DM681" s="60"/>
      <c r="DN681" s="60"/>
      <c r="DO681" s="60"/>
      <c r="DP681" s="60"/>
      <c r="DQ681" s="60"/>
      <c r="DR681" s="60"/>
      <c r="DS681" s="60"/>
      <c r="DT681" s="60"/>
      <c r="DU681" s="60"/>
      <c r="DV681" s="60"/>
      <c r="DW681" s="60"/>
      <c r="DX681" s="60"/>
      <c r="DY681" s="60"/>
      <c r="DZ681" s="60"/>
      <c r="EA681" s="60"/>
      <c r="EB681" s="60"/>
      <c r="EC681" s="60"/>
      <c r="ED681" s="60"/>
      <c r="EE681" s="60"/>
      <c r="EF681" s="60"/>
      <c r="EG681" s="60"/>
      <c r="EH681" s="60"/>
      <c r="EI681" s="60"/>
      <c r="EJ681" s="60"/>
      <c r="EK681" s="60"/>
      <c r="EL681" s="60"/>
      <c r="EM681" s="60"/>
      <c r="EN681" s="60"/>
      <c r="EO681" s="60"/>
      <c r="EP681" s="60"/>
      <c r="EQ681" s="60"/>
      <c r="ER681" s="60"/>
      <c r="ES681" s="60"/>
      <c r="ET681" s="60"/>
      <c r="EU681" s="60"/>
      <c r="EV681" s="60"/>
      <c r="EW681" s="60"/>
      <c r="EX681" s="60"/>
      <c r="EY681" s="60"/>
      <c r="EZ681" s="60"/>
      <c r="FA681" s="60"/>
      <c r="FB681" s="60"/>
      <c r="FC681" s="60"/>
      <c r="FD681" s="60"/>
      <c r="FE681" s="60"/>
      <c r="FF681" s="60"/>
      <c r="FG681" s="60"/>
      <c r="FH681" s="60"/>
      <c r="FI681" s="60"/>
      <c r="FJ681" s="60"/>
      <c r="FK681" s="60"/>
      <c r="FL681" s="60"/>
      <c r="FM681" s="60"/>
      <c r="FN681" s="60"/>
      <c r="FO681" s="60"/>
      <c r="FP681" s="60"/>
      <c r="FQ681" s="60"/>
      <c r="FR681" s="60"/>
      <c r="FS681" s="60"/>
      <c r="FT681" s="60"/>
      <c r="FU681" s="60"/>
      <c r="FV681" s="60"/>
      <c r="FW681" s="60"/>
      <c r="FX681" s="60"/>
      <c r="FY681" s="60"/>
      <c r="FZ681" s="60"/>
      <c r="GA681" s="60"/>
      <c r="GB681" s="60"/>
      <c r="GC681" s="60"/>
      <c r="GD681" s="60"/>
      <c r="GE681" s="60"/>
      <c r="GF681" s="60"/>
      <c r="GG681" s="60"/>
      <c r="GH681" s="60"/>
      <c r="GI681" s="60"/>
      <c r="GJ681" s="60"/>
      <c r="GK681" s="60"/>
      <c r="GL681" s="60"/>
      <c r="GM681" s="60"/>
      <c r="GN681" s="60"/>
      <c r="GO681" s="60"/>
      <c r="GP681" s="60"/>
      <c r="GQ681" s="60"/>
      <c r="GR681" s="60"/>
      <c r="GS681" s="60"/>
      <c r="GT681" s="60"/>
      <c r="GU681" s="60"/>
      <c r="GV681" s="60"/>
      <c r="GW681" s="60"/>
      <c r="GX681" s="60"/>
      <c r="GY681" s="60"/>
      <c r="GZ681" s="60"/>
      <c r="HA681" s="60"/>
      <c r="HB681" s="60"/>
      <c r="HC681" s="60"/>
      <c r="HD681" s="60"/>
      <c r="HE681" s="60"/>
      <c r="HF681" s="60"/>
      <c r="HG681" s="60"/>
      <c r="HH681" s="60"/>
      <c r="HI681" s="60"/>
      <c r="HJ681" s="60"/>
      <c r="HK681" s="60"/>
      <c r="HL681" s="60"/>
      <c r="HM681" s="60"/>
      <c r="HN681" s="60"/>
      <c r="HO681" s="60"/>
      <c r="HP681" s="60"/>
      <c r="HQ681" s="60"/>
      <c r="HR681" s="60"/>
      <c r="HS681" s="60"/>
      <c r="HT681" s="60"/>
      <c r="HU681" s="60"/>
      <c r="HV681" s="60"/>
      <c r="HW681" s="60"/>
      <c r="HX681" s="60"/>
      <c r="HY681" s="60"/>
      <c r="HZ681" s="60"/>
      <c r="IA681" s="60"/>
      <c r="IB681" s="60"/>
      <c r="IC681" s="60"/>
      <c r="ID681" s="60"/>
      <c r="IE681" s="60"/>
      <c r="IF681" s="60"/>
      <c r="IG681" s="60"/>
      <c r="IH681" s="60"/>
      <c r="II681" s="60"/>
      <c r="IJ681" s="60"/>
      <c r="IK681" s="60"/>
      <c r="IL681" s="60"/>
      <c r="IM681" s="60"/>
      <c r="IN681" s="60"/>
      <c r="IO681" s="60"/>
      <c r="IP681" s="60"/>
      <c r="IQ681" s="60"/>
      <c r="IR681" s="60"/>
      <c r="IS681" s="60"/>
      <c r="IT681" s="60"/>
      <c r="IU681" s="60"/>
      <c r="IV681" s="60"/>
    </row>
    <row r="682" spans="1:256" ht="13.95" customHeight="1" x14ac:dyDescent="0.25">
      <c r="A682" s="241"/>
      <c r="B682" s="242"/>
      <c r="C682" s="242"/>
      <c r="D682" s="243"/>
      <c r="E682" s="243"/>
      <c r="F682" s="244"/>
      <c r="G682" s="244"/>
      <c r="H682" s="245"/>
      <c r="I682" s="246"/>
      <c r="J682" s="247"/>
      <c r="K682" s="247"/>
      <c r="L682" s="248"/>
      <c r="M682" s="243"/>
      <c r="N682" s="249"/>
      <c r="O682" s="249"/>
      <c r="P682" s="250"/>
      <c r="Q682" s="251"/>
      <c r="R682" s="252"/>
      <c r="S682" s="250"/>
      <c r="T682" s="250"/>
      <c r="U682" s="250"/>
      <c r="V682" s="241"/>
      <c r="W682" s="264"/>
      <c r="X682" s="59"/>
      <c r="Y682" s="59"/>
      <c r="Z682" s="59"/>
      <c r="AA682" s="59"/>
      <c r="AB682" s="59"/>
      <c r="AC682" s="59"/>
      <c r="AD682" s="59"/>
      <c r="AE682" s="59"/>
      <c r="AF682" s="59"/>
      <c r="AG682" s="59"/>
      <c r="AH682" s="59"/>
      <c r="AI682" s="59"/>
      <c r="AJ682" s="60"/>
      <c r="AK682" s="60"/>
      <c r="AL682" s="60"/>
      <c r="AM682" s="60"/>
      <c r="AN682" s="60"/>
      <c r="AO682" s="60"/>
      <c r="AP682" s="60"/>
      <c r="AQ682" s="60"/>
      <c r="AR682" s="60"/>
      <c r="AS682" s="60"/>
      <c r="AT682" s="60"/>
      <c r="AU682" s="60"/>
      <c r="AV682" s="60"/>
      <c r="AW682" s="60"/>
      <c r="AX682" s="60"/>
      <c r="AY682" s="60"/>
      <c r="AZ682" s="60"/>
      <c r="BA682" s="60"/>
      <c r="BB682" s="60"/>
      <c r="BC682" s="60"/>
      <c r="BD682" s="60"/>
      <c r="BE682" s="60"/>
      <c r="BF682" s="60"/>
      <c r="BG682" s="60"/>
      <c r="BH682" s="60"/>
      <c r="BI682" s="60"/>
      <c r="BJ682" s="60"/>
      <c r="BK682" s="60"/>
      <c r="BL682" s="60"/>
      <c r="BM682" s="60"/>
      <c r="BN682" s="60"/>
      <c r="BO682" s="60"/>
      <c r="BP682" s="60"/>
      <c r="BQ682" s="60"/>
      <c r="BR682" s="60"/>
      <c r="BS682" s="60"/>
      <c r="BT682" s="60"/>
      <c r="BU682" s="60"/>
      <c r="BV682" s="60"/>
      <c r="BW682" s="60"/>
      <c r="BX682" s="60"/>
      <c r="BY682" s="60"/>
      <c r="BZ682" s="60"/>
      <c r="CA682" s="60"/>
      <c r="CB682" s="60"/>
      <c r="CC682" s="60"/>
      <c r="CD682" s="60"/>
      <c r="CE682" s="60"/>
      <c r="CF682" s="60"/>
      <c r="CG682" s="60"/>
      <c r="CH682" s="60"/>
      <c r="CI682" s="60"/>
      <c r="CJ682" s="60"/>
      <c r="CK682" s="60"/>
      <c r="CL682" s="60"/>
      <c r="CM682" s="60"/>
      <c r="CN682" s="60"/>
      <c r="CO682" s="60"/>
      <c r="CP682" s="60"/>
      <c r="CQ682" s="60"/>
      <c r="CR682" s="60"/>
      <c r="CS682" s="60"/>
      <c r="CT682" s="60"/>
      <c r="CU682" s="60"/>
      <c r="CV682" s="60"/>
      <c r="CW682" s="60"/>
      <c r="CX682" s="60"/>
      <c r="CY682" s="60"/>
      <c r="CZ682" s="60"/>
      <c r="DA682" s="60"/>
      <c r="DB682" s="60"/>
      <c r="DC682" s="60"/>
      <c r="DD682" s="60"/>
      <c r="DE682" s="60"/>
      <c r="DF682" s="60"/>
      <c r="DG682" s="60"/>
      <c r="DH682" s="60"/>
      <c r="DI682" s="60"/>
      <c r="DJ682" s="60"/>
      <c r="DK682" s="60"/>
      <c r="DL682" s="60"/>
      <c r="DM682" s="60"/>
      <c r="DN682" s="60"/>
      <c r="DO682" s="60"/>
      <c r="DP682" s="60"/>
      <c r="DQ682" s="60"/>
      <c r="DR682" s="60"/>
      <c r="DS682" s="60"/>
      <c r="DT682" s="60"/>
      <c r="DU682" s="60"/>
      <c r="DV682" s="60"/>
      <c r="DW682" s="60"/>
      <c r="DX682" s="60"/>
      <c r="DY682" s="60"/>
      <c r="DZ682" s="60"/>
      <c r="EA682" s="60"/>
      <c r="EB682" s="60"/>
      <c r="EC682" s="60"/>
      <c r="ED682" s="60"/>
      <c r="EE682" s="60"/>
      <c r="EF682" s="60"/>
      <c r="EG682" s="60"/>
      <c r="EH682" s="60"/>
      <c r="EI682" s="60"/>
      <c r="EJ682" s="60"/>
      <c r="EK682" s="60"/>
      <c r="EL682" s="60"/>
      <c r="EM682" s="60"/>
      <c r="EN682" s="60"/>
      <c r="EO682" s="60"/>
      <c r="EP682" s="60"/>
      <c r="EQ682" s="60"/>
      <c r="ER682" s="60"/>
      <c r="ES682" s="60"/>
      <c r="ET682" s="60"/>
      <c r="EU682" s="60"/>
      <c r="EV682" s="60"/>
      <c r="EW682" s="60"/>
      <c r="EX682" s="60"/>
      <c r="EY682" s="60"/>
      <c r="EZ682" s="60"/>
      <c r="FA682" s="60"/>
      <c r="FB682" s="60"/>
      <c r="FC682" s="60"/>
      <c r="FD682" s="60"/>
      <c r="FE682" s="60"/>
      <c r="FF682" s="60"/>
      <c r="FG682" s="60"/>
      <c r="FH682" s="60"/>
      <c r="FI682" s="60"/>
      <c r="FJ682" s="60"/>
      <c r="FK682" s="60"/>
      <c r="FL682" s="60"/>
      <c r="FM682" s="60"/>
      <c r="FN682" s="60"/>
      <c r="FO682" s="60"/>
      <c r="FP682" s="60"/>
      <c r="FQ682" s="60"/>
      <c r="FR682" s="60"/>
      <c r="FS682" s="60"/>
      <c r="FT682" s="60"/>
      <c r="FU682" s="60"/>
      <c r="FV682" s="60"/>
      <c r="FW682" s="60"/>
      <c r="FX682" s="60"/>
      <c r="FY682" s="60"/>
      <c r="FZ682" s="60"/>
      <c r="GA682" s="60"/>
      <c r="GB682" s="60"/>
      <c r="GC682" s="60"/>
      <c r="GD682" s="60"/>
      <c r="GE682" s="60"/>
      <c r="GF682" s="60"/>
      <c r="GG682" s="60"/>
      <c r="GH682" s="60"/>
      <c r="GI682" s="60"/>
      <c r="GJ682" s="60"/>
      <c r="GK682" s="60"/>
      <c r="GL682" s="60"/>
      <c r="GM682" s="60"/>
      <c r="GN682" s="60"/>
      <c r="GO682" s="60"/>
      <c r="GP682" s="60"/>
      <c r="GQ682" s="60"/>
      <c r="GR682" s="60"/>
      <c r="GS682" s="60"/>
      <c r="GT682" s="60"/>
      <c r="GU682" s="60"/>
      <c r="GV682" s="60"/>
      <c r="GW682" s="60"/>
      <c r="GX682" s="60"/>
      <c r="GY682" s="60"/>
      <c r="GZ682" s="60"/>
      <c r="HA682" s="60"/>
      <c r="HB682" s="60"/>
      <c r="HC682" s="60"/>
      <c r="HD682" s="60"/>
      <c r="HE682" s="60"/>
      <c r="HF682" s="60"/>
      <c r="HG682" s="60"/>
      <c r="HH682" s="60"/>
      <c r="HI682" s="60"/>
      <c r="HJ682" s="60"/>
      <c r="HK682" s="60"/>
      <c r="HL682" s="60"/>
      <c r="HM682" s="60"/>
      <c r="HN682" s="60"/>
      <c r="HO682" s="60"/>
      <c r="HP682" s="60"/>
      <c r="HQ682" s="60"/>
      <c r="HR682" s="60"/>
      <c r="HS682" s="60"/>
      <c r="HT682" s="60"/>
      <c r="HU682" s="60"/>
      <c r="HV682" s="60"/>
      <c r="HW682" s="60"/>
      <c r="HX682" s="60"/>
      <c r="HY682" s="60"/>
      <c r="HZ682" s="60"/>
      <c r="IA682" s="60"/>
      <c r="IB682" s="60"/>
      <c r="IC682" s="60"/>
      <c r="ID682" s="60"/>
      <c r="IE682" s="60"/>
      <c r="IF682" s="60"/>
      <c r="IG682" s="60"/>
      <c r="IH682" s="60"/>
      <c r="II682" s="60"/>
      <c r="IJ682" s="60"/>
      <c r="IK682" s="60"/>
      <c r="IL682" s="60"/>
      <c r="IM682" s="60"/>
      <c r="IN682" s="60"/>
      <c r="IO682" s="60"/>
      <c r="IP682" s="60"/>
      <c r="IQ682" s="60"/>
      <c r="IR682" s="60"/>
      <c r="IS682" s="60"/>
      <c r="IT682" s="60"/>
      <c r="IU682" s="60"/>
      <c r="IV682" s="60"/>
    </row>
    <row r="683" spans="1:256" ht="13.95" customHeight="1" x14ac:dyDescent="0.25">
      <c r="A683" s="241"/>
      <c r="B683" s="242"/>
      <c r="C683" s="242"/>
      <c r="D683" s="243"/>
      <c r="E683" s="243"/>
      <c r="F683" s="244"/>
      <c r="G683" s="244"/>
      <c r="H683" s="245"/>
      <c r="I683" s="246"/>
      <c r="J683" s="247"/>
      <c r="K683" s="247"/>
      <c r="L683" s="248"/>
      <c r="M683" s="243"/>
      <c r="N683" s="249"/>
      <c r="O683" s="249"/>
      <c r="P683" s="250"/>
      <c r="Q683" s="251"/>
      <c r="R683" s="252"/>
      <c r="S683" s="250"/>
      <c r="V683" s="241"/>
      <c r="W683" s="264"/>
      <c r="X683" s="59"/>
      <c r="Y683" s="59"/>
      <c r="Z683" s="59"/>
      <c r="AA683" s="59"/>
      <c r="AB683" s="59"/>
      <c r="AC683" s="59"/>
      <c r="AD683" s="59"/>
      <c r="AE683" s="59"/>
      <c r="AF683" s="59"/>
      <c r="AG683" s="59"/>
      <c r="AH683" s="59"/>
      <c r="AI683" s="59"/>
      <c r="AJ683" s="60"/>
      <c r="AK683" s="60"/>
      <c r="AL683" s="60"/>
      <c r="AM683" s="60"/>
      <c r="AN683" s="60"/>
      <c r="AO683" s="60"/>
      <c r="AP683" s="60"/>
      <c r="AQ683" s="60"/>
      <c r="AR683" s="60"/>
      <c r="AS683" s="60"/>
      <c r="AT683" s="60"/>
      <c r="AU683" s="60"/>
      <c r="AV683" s="60"/>
      <c r="AW683" s="60"/>
      <c r="AX683" s="60"/>
      <c r="AY683" s="60"/>
      <c r="AZ683" s="60"/>
      <c r="BA683" s="60"/>
      <c r="BB683" s="60"/>
      <c r="BC683" s="60"/>
      <c r="BD683" s="60"/>
      <c r="BE683" s="60"/>
      <c r="BF683" s="60"/>
      <c r="BG683" s="60"/>
      <c r="BH683" s="60"/>
      <c r="BI683" s="60"/>
      <c r="BJ683" s="60"/>
      <c r="BK683" s="60"/>
      <c r="BL683" s="60"/>
      <c r="BM683" s="60"/>
      <c r="BN683" s="60"/>
      <c r="BO683" s="60"/>
      <c r="BP683" s="60"/>
      <c r="BQ683" s="60"/>
      <c r="BR683" s="60"/>
      <c r="BS683" s="60"/>
      <c r="BT683" s="60"/>
      <c r="BU683" s="60"/>
      <c r="BV683" s="60"/>
      <c r="BW683" s="60"/>
      <c r="BX683" s="60"/>
      <c r="BY683" s="60"/>
      <c r="BZ683" s="60"/>
      <c r="CA683" s="60"/>
      <c r="CB683" s="60"/>
      <c r="CC683" s="60"/>
      <c r="CD683" s="60"/>
      <c r="CE683" s="60"/>
      <c r="CF683" s="60"/>
      <c r="CG683" s="60"/>
      <c r="CH683" s="60"/>
      <c r="CI683" s="60"/>
      <c r="CJ683" s="60"/>
      <c r="CK683" s="60"/>
      <c r="CL683" s="60"/>
      <c r="CM683" s="60"/>
      <c r="CN683" s="60"/>
      <c r="CO683" s="60"/>
      <c r="CP683" s="60"/>
      <c r="CQ683" s="60"/>
      <c r="CR683" s="60"/>
      <c r="CS683" s="60"/>
      <c r="CT683" s="60"/>
      <c r="CU683" s="60"/>
      <c r="CV683" s="60"/>
      <c r="CW683" s="60"/>
      <c r="CX683" s="60"/>
      <c r="CY683" s="60"/>
      <c r="CZ683" s="60"/>
      <c r="DA683" s="60"/>
      <c r="DB683" s="60"/>
      <c r="DC683" s="60"/>
      <c r="DD683" s="60"/>
      <c r="DE683" s="60"/>
      <c r="DF683" s="60"/>
      <c r="DG683" s="60"/>
      <c r="DH683" s="60"/>
      <c r="DI683" s="60"/>
      <c r="DJ683" s="60"/>
      <c r="DK683" s="60"/>
      <c r="DL683" s="60"/>
      <c r="DM683" s="60"/>
      <c r="DN683" s="60"/>
      <c r="DO683" s="60"/>
      <c r="DP683" s="60"/>
      <c r="DQ683" s="60"/>
      <c r="DR683" s="60"/>
      <c r="DS683" s="60"/>
      <c r="DT683" s="60"/>
      <c r="DU683" s="60"/>
      <c r="DV683" s="60"/>
      <c r="DW683" s="60"/>
      <c r="DX683" s="60"/>
      <c r="DY683" s="60"/>
      <c r="DZ683" s="60"/>
      <c r="EA683" s="60"/>
      <c r="EB683" s="60"/>
      <c r="EC683" s="60"/>
      <c r="ED683" s="60"/>
      <c r="EE683" s="60"/>
      <c r="EF683" s="60"/>
      <c r="EG683" s="60"/>
      <c r="EH683" s="60"/>
      <c r="EI683" s="60"/>
      <c r="EJ683" s="60"/>
      <c r="EK683" s="60"/>
      <c r="EL683" s="60"/>
      <c r="EM683" s="60"/>
      <c r="EN683" s="60"/>
      <c r="EO683" s="60"/>
      <c r="EP683" s="60"/>
      <c r="EQ683" s="60"/>
      <c r="ER683" s="60"/>
      <c r="ES683" s="60"/>
      <c r="ET683" s="60"/>
      <c r="EU683" s="60"/>
      <c r="EV683" s="60"/>
      <c r="EW683" s="60"/>
      <c r="EX683" s="60"/>
      <c r="EY683" s="60"/>
      <c r="EZ683" s="60"/>
      <c r="FA683" s="60"/>
      <c r="FB683" s="60"/>
      <c r="FC683" s="60"/>
      <c r="FD683" s="60"/>
      <c r="FE683" s="60"/>
      <c r="FF683" s="60"/>
      <c r="FG683" s="60"/>
      <c r="FH683" s="60"/>
      <c r="FI683" s="60"/>
      <c r="FJ683" s="60"/>
      <c r="FK683" s="60"/>
      <c r="FL683" s="60"/>
      <c r="FM683" s="60"/>
      <c r="FN683" s="60"/>
      <c r="FO683" s="60"/>
      <c r="FP683" s="60"/>
      <c r="FQ683" s="60"/>
      <c r="FR683" s="60"/>
      <c r="FS683" s="60"/>
      <c r="FT683" s="60"/>
      <c r="FU683" s="60"/>
      <c r="FV683" s="60"/>
      <c r="FW683" s="60"/>
      <c r="FX683" s="60"/>
      <c r="FY683" s="60"/>
      <c r="FZ683" s="60"/>
      <c r="GA683" s="60"/>
      <c r="GB683" s="60"/>
      <c r="GC683" s="60"/>
      <c r="GD683" s="60"/>
      <c r="GE683" s="60"/>
      <c r="GF683" s="60"/>
      <c r="GG683" s="60"/>
      <c r="GH683" s="60"/>
      <c r="GI683" s="60"/>
      <c r="GJ683" s="60"/>
      <c r="GK683" s="60"/>
      <c r="GL683" s="60"/>
      <c r="GM683" s="60"/>
      <c r="GN683" s="60"/>
      <c r="GO683" s="60"/>
      <c r="GP683" s="60"/>
      <c r="GQ683" s="60"/>
      <c r="GR683" s="60"/>
      <c r="GS683" s="60"/>
      <c r="GT683" s="60"/>
      <c r="GU683" s="60"/>
      <c r="GV683" s="60"/>
      <c r="GW683" s="60"/>
      <c r="GX683" s="60"/>
      <c r="GY683" s="60"/>
      <c r="GZ683" s="60"/>
      <c r="HA683" s="60"/>
      <c r="HB683" s="60"/>
      <c r="HC683" s="60"/>
      <c r="HD683" s="60"/>
      <c r="HE683" s="60"/>
      <c r="HF683" s="60"/>
      <c r="HG683" s="60"/>
      <c r="HH683" s="60"/>
      <c r="HI683" s="60"/>
      <c r="HJ683" s="60"/>
      <c r="HK683" s="60"/>
      <c r="HL683" s="60"/>
      <c r="HM683" s="60"/>
      <c r="HN683" s="60"/>
      <c r="HO683" s="60"/>
      <c r="HP683" s="60"/>
      <c r="HQ683" s="60"/>
      <c r="HR683" s="60"/>
      <c r="HS683" s="60"/>
      <c r="HT683" s="60"/>
      <c r="HU683" s="60"/>
      <c r="HV683" s="60"/>
      <c r="HW683" s="60"/>
      <c r="HX683" s="60"/>
      <c r="HY683" s="60"/>
      <c r="HZ683" s="60"/>
      <c r="IA683" s="60"/>
      <c r="IB683" s="60"/>
      <c r="IC683" s="60"/>
      <c r="ID683" s="60"/>
      <c r="IE683" s="60"/>
      <c r="IF683" s="60"/>
      <c r="IG683" s="60"/>
      <c r="IH683" s="60"/>
      <c r="II683" s="60"/>
      <c r="IJ683" s="60"/>
      <c r="IK683" s="60"/>
      <c r="IL683" s="60"/>
      <c r="IM683" s="60"/>
      <c r="IN683" s="60"/>
      <c r="IO683" s="60"/>
      <c r="IP683" s="60"/>
      <c r="IQ683" s="60"/>
      <c r="IR683" s="60"/>
      <c r="IS683" s="60"/>
      <c r="IT683" s="60"/>
      <c r="IU683" s="60"/>
      <c r="IV683" s="60"/>
    </row>
    <row r="684" spans="1:256" ht="15.6" customHeight="1" x14ac:dyDescent="0.25">
      <c r="A684" s="241"/>
      <c r="B684" s="242"/>
      <c r="C684" s="242"/>
      <c r="D684" s="243"/>
      <c r="E684" s="243"/>
      <c r="F684" s="244"/>
      <c r="G684" s="244"/>
      <c r="H684" s="245"/>
      <c r="I684" s="246"/>
      <c r="J684" s="247"/>
      <c r="K684" s="247"/>
      <c r="L684" s="248"/>
      <c r="M684" s="243"/>
      <c r="N684" s="249"/>
      <c r="O684" s="249"/>
      <c r="P684" s="250"/>
      <c r="Q684" s="251"/>
      <c r="R684" s="265"/>
      <c r="S684" s="266"/>
      <c r="T684" s="266"/>
      <c r="U684" s="267"/>
      <c r="V684" s="241"/>
      <c r="W684" s="264"/>
      <c r="X684" s="59"/>
      <c r="Y684" s="59"/>
      <c r="Z684" s="59"/>
      <c r="AA684" s="59"/>
      <c r="AB684" s="59"/>
      <c r="AC684" s="59"/>
      <c r="AD684" s="59"/>
      <c r="AE684" s="59"/>
      <c r="AF684" s="59"/>
      <c r="AG684" s="59"/>
      <c r="AH684" s="59"/>
      <c r="AI684" s="59"/>
      <c r="AJ684" s="60"/>
      <c r="AK684" s="60"/>
      <c r="AL684" s="60"/>
      <c r="AM684" s="60"/>
      <c r="AN684" s="60"/>
      <c r="AO684" s="60"/>
      <c r="AP684" s="60"/>
      <c r="AQ684" s="60"/>
      <c r="AR684" s="60"/>
      <c r="AS684" s="60"/>
      <c r="AT684" s="60"/>
      <c r="AU684" s="60"/>
      <c r="AV684" s="60"/>
      <c r="AW684" s="60"/>
      <c r="AX684" s="60"/>
      <c r="AY684" s="60"/>
      <c r="AZ684" s="60"/>
      <c r="BA684" s="60"/>
      <c r="BB684" s="60"/>
      <c r="BC684" s="60"/>
      <c r="BD684" s="60"/>
      <c r="BE684" s="60"/>
      <c r="BF684" s="60"/>
      <c r="BG684" s="60"/>
      <c r="BH684" s="60"/>
      <c r="BI684" s="60"/>
      <c r="BJ684" s="60"/>
      <c r="BK684" s="60"/>
      <c r="BL684" s="60"/>
      <c r="BM684" s="60"/>
      <c r="BN684" s="60"/>
      <c r="BO684" s="60"/>
      <c r="BP684" s="60"/>
      <c r="BQ684" s="60"/>
      <c r="BR684" s="60"/>
      <c r="BS684" s="60"/>
      <c r="BT684" s="60"/>
      <c r="BU684" s="60"/>
      <c r="BV684" s="60"/>
      <c r="BW684" s="60"/>
      <c r="BX684" s="60"/>
      <c r="BY684" s="60"/>
      <c r="BZ684" s="60"/>
      <c r="CA684" s="60"/>
      <c r="CB684" s="60"/>
      <c r="CC684" s="60"/>
      <c r="CD684" s="60"/>
      <c r="CE684" s="60"/>
      <c r="CF684" s="60"/>
      <c r="CG684" s="60"/>
      <c r="CH684" s="60"/>
      <c r="CI684" s="60"/>
      <c r="CJ684" s="60"/>
      <c r="CK684" s="60"/>
      <c r="CL684" s="60"/>
      <c r="CM684" s="60"/>
      <c r="CN684" s="60"/>
      <c r="CO684" s="60"/>
      <c r="CP684" s="60"/>
      <c r="CQ684" s="60"/>
      <c r="CR684" s="60"/>
      <c r="CS684" s="60"/>
      <c r="CT684" s="60"/>
      <c r="CU684" s="60"/>
      <c r="CV684" s="60"/>
      <c r="CW684" s="60"/>
      <c r="CX684" s="60"/>
      <c r="CY684" s="60"/>
      <c r="CZ684" s="60"/>
      <c r="DA684" s="60"/>
      <c r="DB684" s="60"/>
      <c r="DC684" s="60"/>
      <c r="DD684" s="60"/>
      <c r="DE684" s="60"/>
      <c r="DF684" s="60"/>
      <c r="DG684" s="60"/>
      <c r="DH684" s="60"/>
      <c r="DI684" s="60"/>
      <c r="DJ684" s="60"/>
      <c r="DK684" s="60"/>
      <c r="DL684" s="60"/>
      <c r="DM684" s="60"/>
      <c r="DN684" s="60"/>
      <c r="DO684" s="60"/>
      <c r="DP684" s="60"/>
      <c r="DQ684" s="60"/>
      <c r="DR684" s="60"/>
      <c r="DS684" s="60"/>
      <c r="DT684" s="60"/>
      <c r="DU684" s="60"/>
      <c r="DV684" s="60"/>
      <c r="DW684" s="60"/>
      <c r="DX684" s="60"/>
      <c r="DY684" s="60"/>
      <c r="DZ684" s="60"/>
      <c r="EA684" s="60"/>
      <c r="EB684" s="60"/>
      <c r="EC684" s="60"/>
      <c r="ED684" s="60"/>
      <c r="EE684" s="60"/>
      <c r="EF684" s="60"/>
      <c r="EG684" s="60"/>
      <c r="EH684" s="60"/>
      <c r="EI684" s="60"/>
      <c r="EJ684" s="60"/>
      <c r="EK684" s="60"/>
      <c r="EL684" s="60"/>
      <c r="EM684" s="60"/>
      <c r="EN684" s="60"/>
      <c r="EO684" s="60"/>
      <c r="EP684" s="60"/>
      <c r="EQ684" s="60"/>
      <c r="ER684" s="60"/>
      <c r="ES684" s="60"/>
      <c r="ET684" s="60"/>
      <c r="EU684" s="60"/>
      <c r="EV684" s="60"/>
      <c r="EW684" s="60"/>
      <c r="EX684" s="60"/>
      <c r="EY684" s="60"/>
      <c r="EZ684" s="60"/>
      <c r="FA684" s="60"/>
      <c r="FB684" s="60"/>
      <c r="FC684" s="60"/>
      <c r="FD684" s="60"/>
      <c r="FE684" s="60"/>
      <c r="FF684" s="60"/>
      <c r="FG684" s="60"/>
      <c r="FH684" s="60"/>
      <c r="FI684" s="60"/>
      <c r="FJ684" s="60"/>
      <c r="FK684" s="60"/>
      <c r="FL684" s="60"/>
      <c r="FM684" s="60"/>
      <c r="FN684" s="60"/>
      <c r="FO684" s="60"/>
      <c r="FP684" s="60"/>
      <c r="FQ684" s="60"/>
      <c r="FR684" s="60"/>
      <c r="FS684" s="60"/>
      <c r="FT684" s="60"/>
      <c r="FU684" s="60"/>
      <c r="FV684" s="60"/>
      <c r="FW684" s="60"/>
      <c r="FX684" s="60"/>
      <c r="FY684" s="60"/>
      <c r="FZ684" s="60"/>
      <c r="GA684" s="60"/>
      <c r="GB684" s="60"/>
      <c r="GC684" s="60"/>
      <c r="GD684" s="60"/>
      <c r="GE684" s="60"/>
      <c r="GF684" s="60"/>
      <c r="GG684" s="60"/>
      <c r="GH684" s="60"/>
      <c r="GI684" s="60"/>
      <c r="GJ684" s="60"/>
      <c r="GK684" s="60"/>
      <c r="GL684" s="60"/>
      <c r="GM684" s="60"/>
      <c r="GN684" s="60"/>
      <c r="GO684" s="60"/>
      <c r="GP684" s="60"/>
      <c r="GQ684" s="60"/>
      <c r="GR684" s="60"/>
      <c r="GS684" s="60"/>
      <c r="GT684" s="60"/>
      <c r="GU684" s="60"/>
      <c r="GV684" s="60"/>
      <c r="GW684" s="60"/>
      <c r="GX684" s="60"/>
      <c r="GY684" s="60"/>
      <c r="GZ684" s="60"/>
      <c r="HA684" s="60"/>
      <c r="HB684" s="60"/>
      <c r="HC684" s="60"/>
      <c r="HD684" s="60"/>
      <c r="HE684" s="60"/>
      <c r="HF684" s="60"/>
      <c r="HG684" s="60"/>
      <c r="HH684" s="60"/>
      <c r="HI684" s="60"/>
      <c r="HJ684" s="60"/>
      <c r="HK684" s="60"/>
      <c r="HL684" s="60"/>
      <c r="HM684" s="60"/>
      <c r="HN684" s="60"/>
      <c r="HO684" s="60"/>
      <c r="HP684" s="60"/>
      <c r="HQ684" s="60"/>
      <c r="HR684" s="60"/>
      <c r="HS684" s="60"/>
      <c r="HT684" s="60"/>
      <c r="HU684" s="60"/>
      <c r="HV684" s="60"/>
      <c r="HW684" s="60"/>
      <c r="HX684" s="60"/>
      <c r="HY684" s="60"/>
      <c r="HZ684" s="60"/>
      <c r="IA684" s="60"/>
      <c r="IB684" s="60"/>
      <c r="IC684" s="60"/>
      <c r="ID684" s="60"/>
      <c r="IE684" s="60"/>
      <c r="IF684" s="60"/>
      <c r="IG684" s="60"/>
      <c r="IH684" s="60"/>
      <c r="II684" s="60"/>
      <c r="IJ684" s="60"/>
      <c r="IK684" s="60"/>
      <c r="IL684" s="60"/>
      <c r="IM684" s="60"/>
      <c r="IN684" s="60"/>
      <c r="IO684" s="60"/>
      <c r="IP684" s="60"/>
      <c r="IQ684" s="60"/>
      <c r="IR684" s="60"/>
      <c r="IS684" s="60"/>
      <c r="IT684" s="60"/>
      <c r="IU684" s="60"/>
      <c r="IV684" s="60"/>
    </row>
    <row r="685" spans="1:256" ht="13.95" customHeight="1" x14ac:dyDescent="0.25">
      <c r="A685" s="241"/>
      <c r="B685" s="242"/>
      <c r="C685" s="242"/>
      <c r="D685" s="243"/>
      <c r="E685" s="243"/>
      <c r="F685" s="244"/>
      <c r="G685" s="244"/>
      <c r="H685" s="245"/>
      <c r="I685" s="246"/>
      <c r="J685" s="247"/>
      <c r="K685" s="247"/>
      <c r="L685" s="248"/>
      <c r="M685" s="243"/>
      <c r="N685" s="249"/>
      <c r="O685" s="249"/>
      <c r="P685" s="250"/>
      <c r="Q685" s="251"/>
      <c r="R685" s="268" t="s">
        <v>2060</v>
      </c>
      <c r="S685" s="269" t="s">
        <v>2061</v>
      </c>
      <c r="T685" s="269"/>
      <c r="U685" s="270" t="str">
        <f>IF(U680&gt;0, (T680/U680),"N/A")</f>
        <v>N/A</v>
      </c>
      <c r="V685" s="241"/>
      <c r="W685" s="264"/>
      <c r="X685" s="59"/>
      <c r="Y685" s="59"/>
      <c r="Z685" s="59"/>
      <c r="AA685" s="59"/>
      <c r="AB685" s="59"/>
      <c r="AC685" s="59"/>
      <c r="AD685" s="59"/>
      <c r="AE685" s="59"/>
      <c r="AF685" s="59"/>
      <c r="AG685" s="59"/>
      <c r="AH685" s="59"/>
      <c r="AI685" s="59"/>
      <c r="AJ685" s="60"/>
      <c r="AK685" s="60"/>
      <c r="AL685" s="60"/>
      <c r="AM685" s="60"/>
      <c r="AN685" s="60"/>
      <c r="AO685" s="60"/>
      <c r="AP685" s="60"/>
      <c r="AQ685" s="60"/>
      <c r="AR685" s="60"/>
      <c r="AS685" s="60"/>
      <c r="AT685" s="60"/>
      <c r="AU685" s="60"/>
      <c r="AV685" s="60"/>
      <c r="AW685" s="60"/>
      <c r="AX685" s="60"/>
      <c r="AY685" s="60"/>
      <c r="AZ685" s="60"/>
      <c r="BA685" s="60"/>
      <c r="BB685" s="60"/>
      <c r="BC685" s="60"/>
      <c r="BD685" s="60"/>
      <c r="BE685" s="60"/>
      <c r="BF685" s="60"/>
      <c r="BG685" s="60"/>
      <c r="BH685" s="60"/>
      <c r="BI685" s="60"/>
      <c r="BJ685" s="60"/>
      <c r="BK685" s="60"/>
      <c r="BL685" s="60"/>
      <c r="BM685" s="60"/>
      <c r="BN685" s="60"/>
      <c r="BO685" s="60"/>
      <c r="BP685" s="60"/>
      <c r="BQ685" s="60"/>
      <c r="BR685" s="60"/>
      <c r="BS685" s="60"/>
      <c r="BT685" s="60"/>
      <c r="BU685" s="60"/>
      <c r="BV685" s="60"/>
      <c r="BW685" s="60"/>
      <c r="BX685" s="60"/>
      <c r="BY685" s="60"/>
      <c r="BZ685" s="60"/>
      <c r="CA685" s="60"/>
      <c r="CB685" s="60"/>
      <c r="CC685" s="60"/>
      <c r="CD685" s="60"/>
      <c r="CE685" s="60"/>
      <c r="CF685" s="60"/>
      <c r="CG685" s="60"/>
      <c r="CH685" s="60"/>
      <c r="CI685" s="60"/>
      <c r="CJ685" s="60"/>
      <c r="CK685" s="60"/>
      <c r="CL685" s="60"/>
      <c r="CM685" s="60"/>
      <c r="CN685" s="60"/>
      <c r="CO685" s="60"/>
      <c r="CP685" s="60"/>
      <c r="CQ685" s="60"/>
      <c r="CR685" s="60"/>
      <c r="CS685" s="60"/>
      <c r="CT685" s="60"/>
      <c r="CU685" s="60"/>
      <c r="CV685" s="60"/>
      <c r="CW685" s="60"/>
      <c r="CX685" s="60"/>
      <c r="CY685" s="60"/>
      <c r="CZ685" s="60"/>
      <c r="DA685" s="60"/>
      <c r="DB685" s="60"/>
      <c r="DC685" s="60"/>
      <c r="DD685" s="60"/>
      <c r="DE685" s="60"/>
      <c r="DF685" s="60"/>
      <c r="DG685" s="60"/>
      <c r="DH685" s="60"/>
      <c r="DI685" s="60"/>
      <c r="DJ685" s="60"/>
      <c r="DK685" s="60"/>
      <c r="DL685" s="60"/>
      <c r="DM685" s="60"/>
      <c r="DN685" s="60"/>
      <c r="DO685" s="60"/>
      <c r="DP685" s="60"/>
      <c r="DQ685" s="60"/>
      <c r="DR685" s="60"/>
      <c r="DS685" s="60"/>
      <c r="DT685" s="60"/>
      <c r="DU685" s="60"/>
      <c r="DV685" s="60"/>
      <c r="DW685" s="60"/>
      <c r="DX685" s="60"/>
      <c r="DY685" s="60"/>
      <c r="DZ685" s="60"/>
      <c r="EA685" s="60"/>
      <c r="EB685" s="60"/>
      <c r="EC685" s="60"/>
      <c r="ED685" s="60"/>
      <c r="EE685" s="60"/>
      <c r="EF685" s="60"/>
      <c r="EG685" s="60"/>
      <c r="EH685" s="60"/>
      <c r="EI685" s="60"/>
      <c r="EJ685" s="60"/>
      <c r="EK685" s="60"/>
      <c r="EL685" s="60"/>
      <c r="EM685" s="60"/>
      <c r="EN685" s="60"/>
      <c r="EO685" s="60"/>
      <c r="EP685" s="60"/>
      <c r="EQ685" s="60"/>
      <c r="ER685" s="60"/>
      <c r="ES685" s="60"/>
      <c r="ET685" s="60"/>
      <c r="EU685" s="60"/>
      <c r="EV685" s="60"/>
      <c r="EW685" s="60"/>
      <c r="EX685" s="60"/>
      <c r="EY685" s="60"/>
      <c r="EZ685" s="60"/>
      <c r="FA685" s="60"/>
      <c r="FB685" s="60"/>
      <c r="FC685" s="60"/>
      <c r="FD685" s="60"/>
      <c r="FE685" s="60"/>
      <c r="FF685" s="60"/>
      <c r="FG685" s="60"/>
      <c r="FH685" s="60"/>
      <c r="FI685" s="60"/>
      <c r="FJ685" s="60"/>
      <c r="FK685" s="60"/>
      <c r="FL685" s="60"/>
      <c r="FM685" s="60"/>
      <c r="FN685" s="60"/>
      <c r="FO685" s="60"/>
      <c r="FP685" s="60"/>
      <c r="FQ685" s="60"/>
      <c r="FR685" s="60"/>
      <c r="FS685" s="60"/>
      <c r="FT685" s="60"/>
      <c r="FU685" s="60"/>
      <c r="FV685" s="60"/>
      <c r="FW685" s="60"/>
      <c r="FX685" s="60"/>
      <c r="FY685" s="60"/>
      <c r="FZ685" s="60"/>
      <c r="GA685" s="60"/>
      <c r="GB685" s="60"/>
      <c r="GC685" s="60"/>
      <c r="GD685" s="60"/>
      <c r="GE685" s="60"/>
      <c r="GF685" s="60"/>
      <c r="GG685" s="60"/>
      <c r="GH685" s="60"/>
      <c r="GI685" s="60"/>
      <c r="GJ685" s="60"/>
      <c r="GK685" s="60"/>
      <c r="GL685" s="60"/>
      <c r="GM685" s="60"/>
      <c r="GN685" s="60"/>
      <c r="GO685" s="60"/>
      <c r="GP685" s="60"/>
      <c r="GQ685" s="60"/>
      <c r="GR685" s="60"/>
      <c r="GS685" s="60"/>
      <c r="GT685" s="60"/>
      <c r="GU685" s="60"/>
      <c r="GV685" s="60"/>
      <c r="GW685" s="60"/>
      <c r="GX685" s="60"/>
      <c r="GY685" s="60"/>
      <c r="GZ685" s="60"/>
      <c r="HA685" s="60"/>
      <c r="HB685" s="60"/>
      <c r="HC685" s="60"/>
      <c r="HD685" s="60"/>
      <c r="HE685" s="60"/>
      <c r="HF685" s="60"/>
      <c r="HG685" s="60"/>
      <c r="HH685" s="60"/>
      <c r="HI685" s="60"/>
      <c r="HJ685" s="60"/>
      <c r="HK685" s="60"/>
      <c r="HL685" s="60"/>
      <c r="HM685" s="60"/>
      <c r="HN685" s="60"/>
      <c r="HO685" s="60"/>
      <c r="HP685" s="60"/>
      <c r="HQ685" s="60"/>
      <c r="HR685" s="60"/>
      <c r="HS685" s="60"/>
      <c r="HT685" s="60"/>
      <c r="HU685" s="60"/>
      <c r="HV685" s="60"/>
      <c r="HW685" s="60"/>
      <c r="HX685" s="60"/>
      <c r="HY685" s="60"/>
      <c r="HZ685" s="60"/>
      <c r="IA685" s="60"/>
      <c r="IB685" s="60"/>
      <c r="IC685" s="60"/>
      <c r="ID685" s="60"/>
      <c r="IE685" s="60"/>
      <c r="IF685" s="60"/>
      <c r="IG685" s="60"/>
      <c r="IH685" s="60"/>
      <c r="II685" s="60"/>
      <c r="IJ685" s="60"/>
      <c r="IK685" s="60"/>
      <c r="IL685" s="60"/>
      <c r="IM685" s="60"/>
      <c r="IN685" s="60"/>
      <c r="IO685" s="60"/>
      <c r="IP685" s="60"/>
      <c r="IQ685" s="60"/>
      <c r="IR685" s="60"/>
      <c r="IS685" s="60"/>
      <c r="IT685" s="60"/>
      <c r="IU685" s="60"/>
      <c r="IV685" s="60"/>
    </row>
    <row r="686" spans="1:256" ht="15.6" customHeight="1" x14ac:dyDescent="0.25">
      <c r="A686" s="241"/>
      <c r="B686" s="242"/>
      <c r="C686" s="242"/>
      <c r="D686" s="243"/>
      <c r="E686" s="243"/>
      <c r="F686" s="244"/>
      <c r="G686" s="244"/>
      <c r="H686" s="245"/>
      <c r="I686" s="246"/>
      <c r="J686" s="247"/>
      <c r="K686" s="247"/>
      <c r="L686" s="248"/>
      <c r="M686" s="243"/>
      <c r="N686" s="249"/>
      <c r="O686" s="249"/>
      <c r="P686" s="250"/>
      <c r="Q686" s="251"/>
      <c r="R686" s="271"/>
      <c r="S686" s="269"/>
      <c r="T686" s="269"/>
      <c r="U686" s="272"/>
      <c r="V686" s="241"/>
      <c r="W686" s="264"/>
      <c r="X686" s="59"/>
      <c r="Y686" s="59"/>
      <c r="Z686" s="59"/>
      <c r="AA686" s="59"/>
      <c r="AB686" s="59"/>
      <c r="AC686" s="59"/>
      <c r="AD686" s="59"/>
      <c r="AE686" s="59"/>
      <c r="AF686" s="59"/>
      <c r="AG686" s="59"/>
      <c r="AH686" s="59"/>
      <c r="AI686" s="59"/>
      <c r="AJ686" s="60"/>
      <c r="AK686" s="60"/>
      <c r="AL686" s="60"/>
      <c r="AM686" s="60"/>
      <c r="AN686" s="60"/>
      <c r="AO686" s="60"/>
      <c r="AP686" s="60"/>
      <c r="AQ686" s="60"/>
      <c r="AR686" s="60"/>
      <c r="AS686" s="60"/>
      <c r="AT686" s="60"/>
      <c r="AU686" s="60"/>
      <c r="AV686" s="60"/>
      <c r="AW686" s="60"/>
      <c r="AX686" s="60"/>
      <c r="AY686" s="60"/>
      <c r="AZ686" s="60"/>
      <c r="BA686" s="60"/>
      <c r="BB686" s="60"/>
      <c r="BC686" s="60"/>
      <c r="BD686" s="60"/>
      <c r="BE686" s="60"/>
      <c r="BF686" s="60"/>
      <c r="BG686" s="60"/>
      <c r="BH686" s="60"/>
      <c r="BI686" s="60"/>
      <c r="BJ686" s="60"/>
      <c r="BK686" s="60"/>
      <c r="BL686" s="60"/>
      <c r="BM686" s="60"/>
      <c r="BN686" s="60"/>
      <c r="BO686" s="60"/>
      <c r="BP686" s="60"/>
      <c r="BQ686" s="60"/>
      <c r="BR686" s="60"/>
      <c r="BS686" s="60"/>
      <c r="BT686" s="60"/>
      <c r="BU686" s="60"/>
      <c r="BV686" s="60"/>
      <c r="BW686" s="60"/>
      <c r="BX686" s="60"/>
      <c r="BY686" s="60"/>
      <c r="BZ686" s="60"/>
      <c r="CA686" s="60"/>
      <c r="CB686" s="60"/>
      <c r="CC686" s="60"/>
      <c r="CD686" s="60"/>
      <c r="CE686" s="60"/>
      <c r="CF686" s="60"/>
      <c r="CG686" s="60"/>
      <c r="CH686" s="60"/>
      <c r="CI686" s="60"/>
      <c r="CJ686" s="60"/>
      <c r="CK686" s="60"/>
      <c r="CL686" s="60"/>
      <c r="CM686" s="60"/>
      <c r="CN686" s="60"/>
      <c r="CO686" s="60"/>
      <c r="CP686" s="60"/>
      <c r="CQ686" s="60"/>
      <c r="CR686" s="60"/>
      <c r="CS686" s="60"/>
      <c r="CT686" s="60"/>
      <c r="CU686" s="60"/>
      <c r="CV686" s="60"/>
      <c r="CW686" s="60"/>
      <c r="CX686" s="60"/>
      <c r="CY686" s="60"/>
      <c r="CZ686" s="60"/>
      <c r="DA686" s="60"/>
      <c r="DB686" s="60"/>
      <c r="DC686" s="60"/>
      <c r="DD686" s="60"/>
      <c r="DE686" s="60"/>
      <c r="DF686" s="60"/>
      <c r="DG686" s="60"/>
      <c r="DH686" s="60"/>
      <c r="DI686" s="60"/>
      <c r="DJ686" s="60"/>
      <c r="DK686" s="60"/>
      <c r="DL686" s="60"/>
      <c r="DM686" s="60"/>
      <c r="DN686" s="60"/>
      <c r="DO686" s="60"/>
      <c r="DP686" s="60"/>
      <c r="DQ686" s="60"/>
      <c r="DR686" s="60"/>
      <c r="DS686" s="60"/>
      <c r="DT686" s="60"/>
      <c r="DU686" s="60"/>
      <c r="DV686" s="60"/>
      <c r="DW686" s="60"/>
      <c r="DX686" s="60"/>
      <c r="DY686" s="60"/>
      <c r="DZ686" s="60"/>
      <c r="EA686" s="60"/>
      <c r="EB686" s="60"/>
      <c r="EC686" s="60"/>
      <c r="ED686" s="60"/>
      <c r="EE686" s="60"/>
      <c r="EF686" s="60"/>
      <c r="EG686" s="60"/>
      <c r="EH686" s="60"/>
      <c r="EI686" s="60"/>
      <c r="EJ686" s="60"/>
      <c r="EK686" s="60"/>
      <c r="EL686" s="60"/>
      <c r="EM686" s="60"/>
      <c r="EN686" s="60"/>
      <c r="EO686" s="60"/>
      <c r="EP686" s="60"/>
      <c r="EQ686" s="60"/>
      <c r="ER686" s="60"/>
      <c r="ES686" s="60"/>
      <c r="ET686" s="60"/>
      <c r="EU686" s="60"/>
      <c r="EV686" s="60"/>
      <c r="EW686" s="60"/>
      <c r="EX686" s="60"/>
      <c r="EY686" s="60"/>
      <c r="EZ686" s="60"/>
      <c r="FA686" s="60"/>
      <c r="FB686" s="60"/>
      <c r="FC686" s="60"/>
      <c r="FD686" s="60"/>
      <c r="FE686" s="60"/>
      <c r="FF686" s="60"/>
      <c r="FG686" s="60"/>
      <c r="FH686" s="60"/>
      <c r="FI686" s="60"/>
      <c r="FJ686" s="60"/>
      <c r="FK686" s="60"/>
      <c r="FL686" s="60"/>
      <c r="FM686" s="60"/>
      <c r="FN686" s="60"/>
      <c r="FO686" s="60"/>
      <c r="FP686" s="60"/>
      <c r="FQ686" s="60"/>
      <c r="FR686" s="60"/>
      <c r="FS686" s="60"/>
      <c r="FT686" s="60"/>
      <c r="FU686" s="60"/>
      <c r="FV686" s="60"/>
      <c r="FW686" s="60"/>
      <c r="FX686" s="60"/>
      <c r="FY686" s="60"/>
      <c r="FZ686" s="60"/>
      <c r="GA686" s="60"/>
      <c r="GB686" s="60"/>
      <c r="GC686" s="60"/>
      <c r="GD686" s="60"/>
      <c r="GE686" s="60"/>
      <c r="GF686" s="60"/>
      <c r="GG686" s="60"/>
      <c r="GH686" s="60"/>
      <c r="GI686" s="60"/>
      <c r="GJ686" s="60"/>
      <c r="GK686" s="60"/>
      <c r="GL686" s="60"/>
      <c r="GM686" s="60"/>
      <c r="GN686" s="60"/>
      <c r="GO686" s="60"/>
      <c r="GP686" s="60"/>
      <c r="GQ686" s="60"/>
      <c r="GR686" s="60"/>
      <c r="GS686" s="60"/>
      <c r="GT686" s="60"/>
      <c r="GU686" s="60"/>
      <c r="GV686" s="60"/>
      <c r="GW686" s="60"/>
      <c r="GX686" s="60"/>
      <c r="GY686" s="60"/>
      <c r="GZ686" s="60"/>
      <c r="HA686" s="60"/>
      <c r="HB686" s="60"/>
      <c r="HC686" s="60"/>
      <c r="HD686" s="60"/>
      <c r="HE686" s="60"/>
      <c r="HF686" s="60"/>
      <c r="HG686" s="60"/>
      <c r="HH686" s="60"/>
      <c r="HI686" s="60"/>
      <c r="HJ686" s="60"/>
      <c r="HK686" s="60"/>
      <c r="HL686" s="60"/>
      <c r="HM686" s="60"/>
      <c r="HN686" s="60"/>
      <c r="HO686" s="60"/>
      <c r="HP686" s="60"/>
      <c r="HQ686" s="60"/>
      <c r="HR686" s="60"/>
      <c r="HS686" s="60"/>
      <c r="HT686" s="60"/>
      <c r="HU686" s="60"/>
      <c r="HV686" s="60"/>
      <c r="HW686" s="60"/>
      <c r="HX686" s="60"/>
      <c r="HY686" s="60"/>
      <c r="HZ686" s="60"/>
      <c r="IA686" s="60"/>
      <c r="IB686" s="60"/>
      <c r="IC686" s="60"/>
      <c r="ID686" s="60"/>
      <c r="IE686" s="60"/>
      <c r="IF686" s="60"/>
      <c r="IG686" s="60"/>
      <c r="IH686" s="60"/>
      <c r="II686" s="60"/>
      <c r="IJ686" s="60"/>
      <c r="IK686" s="60"/>
      <c r="IL686" s="60"/>
      <c r="IM686" s="60"/>
      <c r="IN686" s="60"/>
      <c r="IO686" s="60"/>
      <c r="IP686" s="60"/>
      <c r="IQ686" s="60"/>
      <c r="IR686" s="60"/>
      <c r="IS686" s="60"/>
      <c r="IT686" s="60"/>
      <c r="IU686" s="60"/>
      <c r="IV686" s="60"/>
    </row>
    <row r="687" spans="1:256" ht="13.95" customHeight="1" x14ac:dyDescent="0.3">
      <c r="A687" s="241"/>
      <c r="B687" s="242"/>
      <c r="C687" s="242"/>
      <c r="D687" s="243"/>
      <c r="E687" s="243"/>
      <c r="F687" s="244"/>
      <c r="G687" s="244"/>
      <c r="H687" s="245"/>
      <c r="I687" s="246"/>
      <c r="J687" s="247"/>
      <c r="K687" s="247"/>
      <c r="L687" s="248"/>
      <c r="M687" s="243"/>
      <c r="N687" s="249"/>
      <c r="O687" s="249"/>
      <c r="P687" s="250"/>
      <c r="Q687" s="251"/>
      <c r="R687" s="273" t="s">
        <v>2062</v>
      </c>
      <c r="S687" s="274" t="s">
        <v>2063</v>
      </c>
      <c r="T687" s="275"/>
      <c r="U687" s="276">
        <f>+S680/P680</f>
        <v>0</v>
      </c>
      <c r="V687" s="241"/>
      <c r="W687" s="264"/>
      <c r="X687" s="59"/>
      <c r="Y687" s="59"/>
      <c r="Z687" s="59"/>
      <c r="AA687" s="59"/>
      <c r="AB687" s="59"/>
      <c r="AC687" s="59"/>
      <c r="AD687" s="59"/>
      <c r="AE687" s="59"/>
      <c r="AF687" s="59"/>
      <c r="AG687" s="59"/>
      <c r="AH687" s="59"/>
      <c r="AI687" s="59"/>
      <c r="AJ687" s="60"/>
      <c r="AK687" s="60"/>
      <c r="AL687" s="60"/>
      <c r="AM687" s="60"/>
      <c r="AN687" s="60"/>
      <c r="AO687" s="60"/>
      <c r="AP687" s="60"/>
      <c r="AQ687" s="60"/>
      <c r="AR687" s="60"/>
      <c r="AS687" s="60"/>
      <c r="AT687" s="60"/>
      <c r="AU687" s="60"/>
      <c r="AV687" s="60"/>
      <c r="AW687" s="60"/>
      <c r="AX687" s="60"/>
      <c r="AY687" s="60"/>
      <c r="AZ687" s="60"/>
      <c r="BA687" s="60"/>
      <c r="BB687" s="60"/>
      <c r="BC687" s="60"/>
      <c r="BD687" s="60"/>
      <c r="BE687" s="60"/>
      <c r="BF687" s="60"/>
      <c r="BG687" s="60"/>
      <c r="BH687" s="60"/>
      <c r="BI687" s="60"/>
      <c r="BJ687" s="60"/>
      <c r="BK687" s="60"/>
      <c r="BL687" s="60"/>
      <c r="BM687" s="60"/>
      <c r="BN687" s="60"/>
      <c r="BO687" s="60"/>
      <c r="BP687" s="60"/>
      <c r="BQ687" s="60"/>
      <c r="BR687" s="60"/>
      <c r="BS687" s="60"/>
      <c r="BT687" s="60"/>
      <c r="BU687" s="60"/>
      <c r="BV687" s="60"/>
      <c r="BW687" s="60"/>
      <c r="BX687" s="60"/>
      <c r="BY687" s="60"/>
      <c r="BZ687" s="60"/>
      <c r="CA687" s="60"/>
      <c r="CB687" s="60"/>
      <c r="CC687" s="60"/>
      <c r="CD687" s="60"/>
      <c r="CE687" s="60"/>
      <c r="CF687" s="60"/>
      <c r="CG687" s="60"/>
      <c r="CH687" s="60"/>
      <c r="CI687" s="60"/>
      <c r="CJ687" s="60"/>
      <c r="CK687" s="60"/>
      <c r="CL687" s="60"/>
      <c r="CM687" s="60"/>
      <c r="CN687" s="60"/>
      <c r="CO687" s="60"/>
      <c r="CP687" s="60"/>
      <c r="CQ687" s="60"/>
      <c r="CR687" s="60"/>
      <c r="CS687" s="60"/>
      <c r="CT687" s="60"/>
      <c r="CU687" s="60"/>
      <c r="CV687" s="60"/>
      <c r="CW687" s="60"/>
      <c r="CX687" s="60"/>
      <c r="CY687" s="60"/>
      <c r="CZ687" s="60"/>
      <c r="DA687" s="60"/>
      <c r="DB687" s="60"/>
      <c r="DC687" s="60"/>
      <c r="DD687" s="60"/>
      <c r="DE687" s="60"/>
      <c r="DF687" s="60"/>
      <c r="DG687" s="60"/>
      <c r="DH687" s="60"/>
      <c r="DI687" s="60"/>
      <c r="DJ687" s="60"/>
      <c r="DK687" s="60"/>
      <c r="DL687" s="60"/>
      <c r="DM687" s="60"/>
      <c r="DN687" s="60"/>
      <c r="DO687" s="60"/>
      <c r="DP687" s="60"/>
      <c r="DQ687" s="60"/>
      <c r="DR687" s="60"/>
      <c r="DS687" s="60"/>
      <c r="DT687" s="60"/>
      <c r="DU687" s="60"/>
      <c r="DV687" s="60"/>
      <c r="DW687" s="60"/>
      <c r="DX687" s="60"/>
      <c r="DY687" s="60"/>
      <c r="DZ687" s="60"/>
      <c r="EA687" s="60"/>
      <c r="EB687" s="60"/>
      <c r="EC687" s="60"/>
      <c r="ED687" s="60"/>
      <c r="EE687" s="60"/>
      <c r="EF687" s="60"/>
      <c r="EG687" s="60"/>
      <c r="EH687" s="60"/>
      <c r="EI687" s="60"/>
      <c r="EJ687" s="60"/>
      <c r="EK687" s="60"/>
      <c r="EL687" s="60"/>
      <c r="EM687" s="60"/>
      <c r="EN687" s="60"/>
      <c r="EO687" s="60"/>
      <c r="EP687" s="60"/>
      <c r="EQ687" s="60"/>
      <c r="ER687" s="60"/>
      <c r="ES687" s="60"/>
      <c r="ET687" s="60"/>
      <c r="EU687" s="60"/>
      <c r="EV687" s="60"/>
      <c r="EW687" s="60"/>
      <c r="EX687" s="60"/>
      <c r="EY687" s="60"/>
      <c r="EZ687" s="60"/>
      <c r="FA687" s="60"/>
      <c r="FB687" s="60"/>
      <c r="FC687" s="60"/>
      <c r="FD687" s="60"/>
      <c r="FE687" s="60"/>
      <c r="FF687" s="60"/>
      <c r="FG687" s="60"/>
      <c r="FH687" s="60"/>
      <c r="FI687" s="60"/>
      <c r="FJ687" s="60"/>
      <c r="FK687" s="60"/>
      <c r="FL687" s="60"/>
      <c r="FM687" s="60"/>
      <c r="FN687" s="60"/>
      <c r="FO687" s="60"/>
      <c r="FP687" s="60"/>
      <c r="FQ687" s="60"/>
      <c r="FR687" s="60"/>
      <c r="FS687" s="60"/>
      <c r="FT687" s="60"/>
      <c r="FU687" s="60"/>
      <c r="FV687" s="60"/>
      <c r="FW687" s="60"/>
      <c r="FX687" s="60"/>
      <c r="FY687" s="60"/>
      <c r="FZ687" s="60"/>
      <c r="GA687" s="60"/>
      <c r="GB687" s="60"/>
      <c r="GC687" s="60"/>
      <c r="GD687" s="60"/>
      <c r="GE687" s="60"/>
      <c r="GF687" s="60"/>
      <c r="GG687" s="60"/>
      <c r="GH687" s="60"/>
      <c r="GI687" s="60"/>
      <c r="GJ687" s="60"/>
      <c r="GK687" s="60"/>
      <c r="GL687" s="60"/>
      <c r="GM687" s="60"/>
      <c r="GN687" s="60"/>
      <c r="GO687" s="60"/>
      <c r="GP687" s="60"/>
      <c r="GQ687" s="60"/>
      <c r="GR687" s="60"/>
      <c r="GS687" s="60"/>
      <c r="GT687" s="60"/>
      <c r="GU687" s="60"/>
      <c r="GV687" s="60"/>
      <c r="GW687" s="60"/>
      <c r="GX687" s="60"/>
      <c r="GY687" s="60"/>
      <c r="GZ687" s="60"/>
      <c r="HA687" s="60"/>
      <c r="HB687" s="60"/>
      <c r="HC687" s="60"/>
      <c r="HD687" s="60"/>
      <c r="HE687" s="60"/>
      <c r="HF687" s="60"/>
      <c r="HG687" s="60"/>
      <c r="HH687" s="60"/>
      <c r="HI687" s="60"/>
      <c r="HJ687" s="60"/>
      <c r="HK687" s="60"/>
      <c r="HL687" s="60"/>
      <c r="HM687" s="60"/>
      <c r="HN687" s="60"/>
      <c r="HO687" s="60"/>
      <c r="HP687" s="60"/>
      <c r="HQ687" s="60"/>
      <c r="HR687" s="60"/>
      <c r="HS687" s="60"/>
      <c r="HT687" s="60"/>
      <c r="HU687" s="60"/>
      <c r="HV687" s="60"/>
      <c r="HW687" s="60"/>
      <c r="HX687" s="60"/>
      <c r="HY687" s="60"/>
      <c r="HZ687" s="60"/>
      <c r="IA687" s="60"/>
      <c r="IB687" s="60"/>
      <c r="IC687" s="60"/>
      <c r="ID687" s="60"/>
      <c r="IE687" s="60"/>
      <c r="IF687" s="60"/>
      <c r="IG687" s="60"/>
      <c r="IH687" s="60"/>
      <c r="II687" s="60"/>
      <c r="IJ687" s="60"/>
      <c r="IK687" s="60"/>
      <c r="IL687" s="60"/>
      <c r="IM687" s="60"/>
      <c r="IN687" s="60"/>
      <c r="IO687" s="60"/>
      <c r="IP687" s="60"/>
      <c r="IQ687" s="60"/>
      <c r="IR687" s="60"/>
      <c r="IS687" s="60"/>
      <c r="IT687" s="60"/>
      <c r="IU687" s="60"/>
      <c r="IV687" s="60"/>
    </row>
    <row r="688" spans="1:256" ht="13.95" customHeight="1" x14ac:dyDescent="0.25">
      <c r="A688" s="241"/>
      <c r="B688" s="242"/>
      <c r="C688" s="242"/>
      <c r="D688" s="243"/>
      <c r="E688" s="243"/>
      <c r="F688" s="244"/>
      <c r="G688" s="244"/>
      <c r="H688" s="245"/>
      <c r="I688" s="246"/>
      <c r="J688" s="247"/>
      <c r="K688" s="247"/>
      <c r="L688" s="248"/>
      <c r="M688" s="243"/>
      <c r="N688" s="249"/>
      <c r="O688" s="249"/>
      <c r="P688" s="250"/>
      <c r="Q688" s="251"/>
      <c r="R688" s="277"/>
      <c r="S688" s="278"/>
      <c r="T688" s="278"/>
      <c r="U688" s="279"/>
      <c r="V688" s="241"/>
      <c r="W688" s="264"/>
      <c r="X688" s="59"/>
      <c r="Y688" s="59"/>
      <c r="Z688" s="59"/>
      <c r="AA688" s="59"/>
      <c r="AB688" s="59"/>
      <c r="AC688" s="59"/>
      <c r="AD688" s="59"/>
      <c r="AE688" s="59"/>
      <c r="AF688" s="59"/>
      <c r="AG688" s="59"/>
      <c r="AH688" s="59"/>
      <c r="AI688" s="59"/>
      <c r="AJ688" s="60"/>
      <c r="AK688" s="60"/>
      <c r="AL688" s="60"/>
      <c r="AM688" s="60"/>
      <c r="AN688" s="60"/>
      <c r="AO688" s="60"/>
      <c r="AP688" s="60"/>
      <c r="AQ688" s="60"/>
      <c r="AR688" s="60"/>
      <c r="AS688" s="60"/>
      <c r="AT688" s="60"/>
      <c r="AU688" s="60"/>
      <c r="AV688" s="60"/>
      <c r="AW688" s="60"/>
      <c r="AX688" s="60"/>
      <c r="AY688" s="60"/>
      <c r="AZ688" s="60"/>
      <c r="BA688" s="60"/>
      <c r="BB688" s="60"/>
      <c r="BC688" s="60"/>
      <c r="BD688" s="60"/>
      <c r="BE688" s="60"/>
      <c r="BF688" s="60"/>
      <c r="BG688" s="60"/>
      <c r="BH688" s="60"/>
      <c r="BI688" s="60"/>
      <c r="BJ688" s="60"/>
      <c r="BK688" s="60"/>
      <c r="BL688" s="60"/>
      <c r="BM688" s="60"/>
      <c r="BN688" s="60"/>
      <c r="BO688" s="60"/>
      <c r="BP688" s="60"/>
      <c r="BQ688" s="60"/>
      <c r="BR688" s="60"/>
      <c r="BS688" s="60"/>
      <c r="BT688" s="60"/>
      <c r="BU688" s="60"/>
      <c r="BV688" s="60"/>
      <c r="BW688" s="60"/>
      <c r="BX688" s="60"/>
      <c r="BY688" s="60"/>
      <c r="BZ688" s="60"/>
      <c r="CA688" s="60"/>
      <c r="CB688" s="60"/>
      <c r="CC688" s="60"/>
      <c r="CD688" s="60"/>
      <c r="CE688" s="60"/>
      <c r="CF688" s="60"/>
      <c r="CG688" s="60"/>
      <c r="CH688" s="60"/>
      <c r="CI688" s="60"/>
      <c r="CJ688" s="60"/>
      <c r="CK688" s="60"/>
      <c r="CL688" s="60"/>
      <c r="CM688" s="60"/>
      <c r="CN688" s="60"/>
      <c r="CO688" s="60"/>
      <c r="CP688" s="60"/>
      <c r="CQ688" s="60"/>
      <c r="CR688" s="60"/>
      <c r="CS688" s="60"/>
      <c r="CT688" s="60"/>
      <c r="CU688" s="60"/>
      <c r="CV688" s="60"/>
      <c r="CW688" s="60"/>
      <c r="CX688" s="60"/>
      <c r="CY688" s="60"/>
      <c r="CZ688" s="60"/>
      <c r="DA688" s="60"/>
      <c r="DB688" s="60"/>
      <c r="DC688" s="60"/>
      <c r="DD688" s="60"/>
      <c r="DE688" s="60"/>
      <c r="DF688" s="60"/>
      <c r="DG688" s="60"/>
      <c r="DH688" s="60"/>
      <c r="DI688" s="60"/>
      <c r="DJ688" s="60"/>
      <c r="DK688" s="60"/>
      <c r="DL688" s="60"/>
      <c r="DM688" s="60"/>
      <c r="DN688" s="60"/>
      <c r="DO688" s="60"/>
      <c r="DP688" s="60"/>
      <c r="DQ688" s="60"/>
      <c r="DR688" s="60"/>
      <c r="DS688" s="60"/>
      <c r="DT688" s="60"/>
      <c r="DU688" s="60"/>
      <c r="DV688" s="60"/>
      <c r="DW688" s="60"/>
      <c r="DX688" s="60"/>
      <c r="DY688" s="60"/>
      <c r="DZ688" s="60"/>
      <c r="EA688" s="60"/>
      <c r="EB688" s="60"/>
      <c r="EC688" s="60"/>
      <c r="ED688" s="60"/>
      <c r="EE688" s="60"/>
      <c r="EF688" s="60"/>
      <c r="EG688" s="60"/>
      <c r="EH688" s="60"/>
      <c r="EI688" s="60"/>
      <c r="EJ688" s="60"/>
      <c r="EK688" s="60"/>
      <c r="EL688" s="60"/>
      <c r="EM688" s="60"/>
      <c r="EN688" s="60"/>
      <c r="EO688" s="60"/>
      <c r="EP688" s="60"/>
      <c r="EQ688" s="60"/>
      <c r="ER688" s="60"/>
      <c r="ES688" s="60"/>
      <c r="ET688" s="60"/>
      <c r="EU688" s="60"/>
      <c r="EV688" s="60"/>
      <c r="EW688" s="60"/>
      <c r="EX688" s="60"/>
      <c r="EY688" s="60"/>
      <c r="EZ688" s="60"/>
      <c r="FA688" s="60"/>
      <c r="FB688" s="60"/>
      <c r="FC688" s="60"/>
      <c r="FD688" s="60"/>
      <c r="FE688" s="60"/>
      <c r="FF688" s="60"/>
      <c r="FG688" s="60"/>
      <c r="FH688" s="60"/>
      <c r="FI688" s="60"/>
      <c r="FJ688" s="60"/>
      <c r="FK688" s="60"/>
      <c r="FL688" s="60"/>
      <c r="FM688" s="60"/>
      <c r="FN688" s="60"/>
      <c r="FO688" s="60"/>
      <c r="FP688" s="60"/>
      <c r="FQ688" s="60"/>
      <c r="FR688" s="60"/>
      <c r="FS688" s="60"/>
      <c r="FT688" s="60"/>
      <c r="FU688" s="60"/>
      <c r="FV688" s="60"/>
      <c r="FW688" s="60"/>
      <c r="FX688" s="60"/>
      <c r="FY688" s="60"/>
      <c r="FZ688" s="60"/>
      <c r="GA688" s="60"/>
      <c r="GB688" s="60"/>
      <c r="GC688" s="60"/>
      <c r="GD688" s="60"/>
      <c r="GE688" s="60"/>
      <c r="GF688" s="60"/>
      <c r="GG688" s="60"/>
      <c r="GH688" s="60"/>
      <c r="GI688" s="60"/>
      <c r="GJ688" s="60"/>
      <c r="GK688" s="60"/>
      <c r="GL688" s="60"/>
      <c r="GM688" s="60"/>
      <c r="GN688" s="60"/>
      <c r="GO688" s="60"/>
      <c r="GP688" s="60"/>
      <c r="GQ688" s="60"/>
      <c r="GR688" s="60"/>
      <c r="GS688" s="60"/>
      <c r="GT688" s="60"/>
      <c r="GU688" s="60"/>
      <c r="GV688" s="60"/>
      <c r="GW688" s="60"/>
      <c r="GX688" s="60"/>
      <c r="GY688" s="60"/>
      <c r="GZ688" s="60"/>
      <c r="HA688" s="60"/>
      <c r="HB688" s="60"/>
      <c r="HC688" s="60"/>
      <c r="HD688" s="60"/>
      <c r="HE688" s="60"/>
      <c r="HF688" s="60"/>
      <c r="HG688" s="60"/>
      <c r="HH688" s="60"/>
      <c r="HI688" s="60"/>
      <c r="HJ688" s="60"/>
      <c r="HK688" s="60"/>
      <c r="HL688" s="60"/>
      <c r="HM688" s="60"/>
      <c r="HN688" s="60"/>
      <c r="HO688" s="60"/>
      <c r="HP688" s="60"/>
      <c r="HQ688" s="60"/>
      <c r="HR688" s="60"/>
      <c r="HS688" s="60"/>
      <c r="HT688" s="60"/>
      <c r="HU688" s="60"/>
      <c r="HV688" s="60"/>
      <c r="HW688" s="60"/>
      <c r="HX688" s="60"/>
      <c r="HY688" s="60"/>
      <c r="HZ688" s="60"/>
      <c r="IA688" s="60"/>
      <c r="IB688" s="60"/>
      <c r="IC688" s="60"/>
      <c r="ID688" s="60"/>
      <c r="IE688" s="60"/>
      <c r="IF688" s="60"/>
      <c r="IG688" s="60"/>
      <c r="IH688" s="60"/>
      <c r="II688" s="60"/>
      <c r="IJ688" s="60"/>
      <c r="IK688" s="60"/>
      <c r="IL688" s="60"/>
      <c r="IM688" s="60"/>
      <c r="IN688" s="60"/>
      <c r="IO688" s="60"/>
      <c r="IP688" s="60"/>
      <c r="IQ688" s="60"/>
      <c r="IR688" s="60"/>
      <c r="IS688" s="60"/>
      <c r="IT688" s="60"/>
      <c r="IU688" s="60"/>
      <c r="IV688" s="60"/>
    </row>
    <row r="689" spans="1:256" ht="13.95" customHeight="1" x14ac:dyDescent="0.25">
      <c r="A689" s="241"/>
      <c r="B689" s="242"/>
      <c r="C689" s="242"/>
      <c r="D689" s="243"/>
      <c r="E689" s="243"/>
      <c r="F689" s="244"/>
      <c r="G689" s="244"/>
      <c r="H689" s="245"/>
      <c r="I689" s="246"/>
      <c r="J689" s="247"/>
      <c r="K689" s="247"/>
      <c r="L689" s="248"/>
      <c r="M689" s="243"/>
      <c r="N689" s="249"/>
      <c r="O689" s="249"/>
      <c r="P689" s="250"/>
      <c r="Q689" s="251"/>
      <c r="R689" s="280"/>
      <c r="S689" s="280"/>
      <c r="T689" s="280"/>
      <c r="U689" s="280"/>
      <c r="V689" s="241"/>
      <c r="W689" s="264"/>
      <c r="X689" s="59"/>
      <c r="Y689" s="59"/>
      <c r="Z689" s="59"/>
      <c r="AA689" s="59"/>
      <c r="AB689" s="59"/>
      <c r="AC689" s="59"/>
      <c r="AD689" s="59"/>
      <c r="AE689" s="59"/>
      <c r="AF689" s="59"/>
      <c r="AG689" s="59"/>
      <c r="AH689" s="59"/>
      <c r="AI689" s="59"/>
      <c r="AJ689" s="60"/>
      <c r="AK689" s="60"/>
      <c r="AL689" s="60"/>
      <c r="AM689" s="60"/>
      <c r="AN689" s="60"/>
      <c r="AO689" s="60"/>
      <c r="AP689" s="60"/>
      <c r="AQ689" s="60"/>
      <c r="AR689" s="60"/>
      <c r="AS689" s="60"/>
      <c r="AT689" s="60"/>
      <c r="AU689" s="60"/>
      <c r="AV689" s="60"/>
      <c r="AW689" s="60"/>
      <c r="AX689" s="60"/>
      <c r="AY689" s="60"/>
      <c r="AZ689" s="60"/>
      <c r="BA689" s="60"/>
      <c r="BB689" s="60"/>
      <c r="BC689" s="60"/>
      <c r="BD689" s="60"/>
      <c r="BE689" s="60"/>
      <c r="BF689" s="60"/>
      <c r="BG689" s="60"/>
      <c r="BH689" s="60"/>
      <c r="BI689" s="60"/>
      <c r="BJ689" s="60"/>
      <c r="BK689" s="60"/>
      <c r="BL689" s="60"/>
      <c r="BM689" s="60"/>
      <c r="BN689" s="60"/>
      <c r="BO689" s="60"/>
      <c r="BP689" s="60"/>
      <c r="BQ689" s="60"/>
      <c r="BR689" s="60"/>
      <c r="BS689" s="60"/>
      <c r="BT689" s="60"/>
      <c r="BU689" s="60"/>
      <c r="BV689" s="60"/>
      <c r="BW689" s="60"/>
      <c r="BX689" s="60"/>
      <c r="BY689" s="60"/>
      <c r="BZ689" s="60"/>
      <c r="CA689" s="60"/>
      <c r="CB689" s="60"/>
      <c r="CC689" s="60"/>
      <c r="CD689" s="60"/>
      <c r="CE689" s="60"/>
      <c r="CF689" s="60"/>
      <c r="CG689" s="60"/>
      <c r="CH689" s="60"/>
      <c r="CI689" s="60"/>
      <c r="CJ689" s="60"/>
      <c r="CK689" s="60"/>
      <c r="CL689" s="60"/>
      <c r="CM689" s="60"/>
      <c r="CN689" s="60"/>
      <c r="CO689" s="60"/>
      <c r="CP689" s="60"/>
      <c r="CQ689" s="60"/>
      <c r="CR689" s="60"/>
      <c r="CS689" s="60"/>
      <c r="CT689" s="60"/>
      <c r="CU689" s="60"/>
      <c r="CV689" s="60"/>
      <c r="CW689" s="60"/>
      <c r="CX689" s="60"/>
      <c r="CY689" s="60"/>
      <c r="CZ689" s="60"/>
      <c r="DA689" s="60"/>
      <c r="DB689" s="60"/>
      <c r="DC689" s="60"/>
      <c r="DD689" s="60"/>
      <c r="DE689" s="60"/>
      <c r="DF689" s="60"/>
      <c r="DG689" s="60"/>
      <c r="DH689" s="60"/>
      <c r="DI689" s="60"/>
      <c r="DJ689" s="60"/>
      <c r="DK689" s="60"/>
      <c r="DL689" s="60"/>
      <c r="DM689" s="60"/>
      <c r="DN689" s="60"/>
      <c r="DO689" s="60"/>
      <c r="DP689" s="60"/>
      <c r="DQ689" s="60"/>
      <c r="DR689" s="60"/>
      <c r="DS689" s="60"/>
      <c r="DT689" s="60"/>
      <c r="DU689" s="60"/>
      <c r="DV689" s="60"/>
      <c r="DW689" s="60"/>
      <c r="DX689" s="60"/>
      <c r="DY689" s="60"/>
      <c r="DZ689" s="60"/>
      <c r="EA689" s="60"/>
      <c r="EB689" s="60"/>
      <c r="EC689" s="60"/>
      <c r="ED689" s="60"/>
      <c r="EE689" s="60"/>
      <c r="EF689" s="60"/>
      <c r="EG689" s="60"/>
      <c r="EH689" s="60"/>
      <c r="EI689" s="60"/>
      <c r="EJ689" s="60"/>
      <c r="EK689" s="60"/>
      <c r="EL689" s="60"/>
      <c r="EM689" s="60"/>
      <c r="EN689" s="60"/>
      <c r="EO689" s="60"/>
      <c r="EP689" s="60"/>
      <c r="EQ689" s="60"/>
      <c r="ER689" s="60"/>
      <c r="ES689" s="60"/>
      <c r="ET689" s="60"/>
      <c r="EU689" s="60"/>
      <c r="EV689" s="60"/>
      <c r="EW689" s="60"/>
      <c r="EX689" s="60"/>
      <c r="EY689" s="60"/>
      <c r="EZ689" s="60"/>
      <c r="FA689" s="60"/>
      <c r="FB689" s="60"/>
      <c r="FC689" s="60"/>
      <c r="FD689" s="60"/>
      <c r="FE689" s="60"/>
      <c r="FF689" s="60"/>
      <c r="FG689" s="60"/>
      <c r="FH689" s="60"/>
      <c r="FI689" s="60"/>
      <c r="FJ689" s="60"/>
      <c r="FK689" s="60"/>
      <c r="FL689" s="60"/>
      <c r="FM689" s="60"/>
      <c r="FN689" s="60"/>
      <c r="FO689" s="60"/>
      <c r="FP689" s="60"/>
      <c r="FQ689" s="60"/>
      <c r="FR689" s="60"/>
      <c r="FS689" s="60"/>
      <c r="FT689" s="60"/>
      <c r="FU689" s="60"/>
      <c r="FV689" s="60"/>
      <c r="FW689" s="60"/>
      <c r="FX689" s="60"/>
      <c r="FY689" s="60"/>
      <c r="FZ689" s="60"/>
      <c r="GA689" s="60"/>
      <c r="GB689" s="60"/>
      <c r="GC689" s="60"/>
      <c r="GD689" s="60"/>
      <c r="GE689" s="60"/>
      <c r="GF689" s="60"/>
      <c r="GG689" s="60"/>
      <c r="GH689" s="60"/>
      <c r="GI689" s="60"/>
      <c r="GJ689" s="60"/>
      <c r="GK689" s="60"/>
      <c r="GL689" s="60"/>
      <c r="GM689" s="60"/>
      <c r="GN689" s="60"/>
      <c r="GO689" s="60"/>
      <c r="GP689" s="60"/>
      <c r="GQ689" s="60"/>
      <c r="GR689" s="60"/>
      <c r="GS689" s="60"/>
      <c r="GT689" s="60"/>
      <c r="GU689" s="60"/>
      <c r="GV689" s="60"/>
      <c r="GW689" s="60"/>
      <c r="GX689" s="60"/>
      <c r="GY689" s="60"/>
      <c r="GZ689" s="60"/>
      <c r="HA689" s="60"/>
      <c r="HB689" s="60"/>
      <c r="HC689" s="60"/>
      <c r="HD689" s="60"/>
      <c r="HE689" s="60"/>
      <c r="HF689" s="60"/>
      <c r="HG689" s="60"/>
      <c r="HH689" s="60"/>
      <c r="HI689" s="60"/>
      <c r="HJ689" s="60"/>
      <c r="HK689" s="60"/>
      <c r="HL689" s="60"/>
      <c r="HM689" s="60"/>
      <c r="HN689" s="60"/>
      <c r="HO689" s="60"/>
      <c r="HP689" s="60"/>
      <c r="HQ689" s="60"/>
      <c r="HR689" s="60"/>
      <c r="HS689" s="60"/>
      <c r="HT689" s="60"/>
      <c r="HU689" s="60"/>
      <c r="HV689" s="60"/>
      <c r="HW689" s="60"/>
      <c r="HX689" s="60"/>
      <c r="HY689" s="60"/>
      <c r="HZ689" s="60"/>
      <c r="IA689" s="60"/>
      <c r="IB689" s="60"/>
      <c r="IC689" s="60"/>
      <c r="ID689" s="60"/>
      <c r="IE689" s="60"/>
      <c r="IF689" s="60"/>
      <c r="IG689" s="60"/>
      <c r="IH689" s="60"/>
      <c r="II689" s="60"/>
      <c r="IJ689" s="60"/>
      <c r="IK689" s="60"/>
      <c r="IL689" s="60"/>
      <c r="IM689" s="60"/>
      <c r="IN689" s="60"/>
      <c r="IO689" s="60"/>
      <c r="IP689" s="60"/>
      <c r="IQ689" s="60"/>
      <c r="IR689" s="60"/>
      <c r="IS689" s="60"/>
      <c r="IT689" s="60"/>
      <c r="IU689" s="60"/>
      <c r="IV689" s="60"/>
    </row>
    <row r="690" spans="1:256" ht="13.95" customHeight="1" x14ac:dyDescent="0.25">
      <c r="A690" s="241"/>
      <c r="B690" s="242"/>
      <c r="C690" s="242"/>
      <c r="D690" s="243"/>
      <c r="E690" s="243"/>
      <c r="F690" s="244"/>
      <c r="G690" s="244"/>
      <c r="H690" s="245"/>
      <c r="I690" s="246"/>
      <c r="J690" s="247"/>
      <c r="K690" s="247"/>
      <c r="L690" s="248"/>
      <c r="M690" s="243"/>
      <c r="N690" s="249"/>
      <c r="O690" s="249"/>
      <c r="P690" s="250"/>
      <c r="Q690" s="251"/>
      <c r="R690" s="280"/>
      <c r="S690" s="280"/>
      <c r="T690" s="280"/>
      <c r="U690" s="280"/>
      <c r="V690" s="241"/>
      <c r="W690" s="264"/>
      <c r="X690" s="59"/>
      <c r="Y690" s="59"/>
      <c r="Z690" s="59"/>
      <c r="AA690" s="59"/>
      <c r="AB690" s="59"/>
      <c r="AC690" s="59"/>
      <c r="AD690" s="59"/>
      <c r="AE690" s="59"/>
      <c r="AF690" s="59"/>
      <c r="AG690" s="59"/>
      <c r="AH690" s="59"/>
      <c r="AI690" s="59"/>
      <c r="AJ690" s="60"/>
      <c r="AK690" s="60"/>
      <c r="AL690" s="60"/>
      <c r="AM690" s="60"/>
      <c r="AN690" s="60"/>
      <c r="AO690" s="60"/>
      <c r="AP690" s="60"/>
      <c r="AQ690" s="60"/>
      <c r="AR690" s="60"/>
      <c r="AS690" s="60"/>
      <c r="AT690" s="60"/>
      <c r="AU690" s="60"/>
      <c r="AV690" s="60"/>
      <c r="AW690" s="60"/>
      <c r="AX690" s="60"/>
      <c r="AY690" s="60"/>
      <c r="AZ690" s="60"/>
      <c r="BA690" s="60"/>
      <c r="BB690" s="60"/>
      <c r="BC690" s="60"/>
      <c r="BD690" s="60"/>
      <c r="BE690" s="60"/>
      <c r="BF690" s="60"/>
      <c r="BG690" s="60"/>
      <c r="BH690" s="60"/>
      <c r="BI690" s="60"/>
      <c r="BJ690" s="60"/>
      <c r="BK690" s="60"/>
      <c r="BL690" s="60"/>
      <c r="BM690" s="60"/>
      <c r="BN690" s="60"/>
      <c r="BO690" s="60"/>
      <c r="BP690" s="60"/>
      <c r="BQ690" s="60"/>
      <c r="BR690" s="60"/>
      <c r="BS690" s="60"/>
      <c r="BT690" s="60"/>
      <c r="BU690" s="60"/>
      <c r="BV690" s="60"/>
      <c r="BW690" s="60"/>
      <c r="BX690" s="60"/>
      <c r="BY690" s="60"/>
      <c r="BZ690" s="60"/>
      <c r="CA690" s="60"/>
      <c r="CB690" s="60"/>
      <c r="CC690" s="60"/>
      <c r="CD690" s="60"/>
      <c r="CE690" s="60"/>
      <c r="CF690" s="60"/>
      <c r="CG690" s="60"/>
      <c r="CH690" s="60"/>
      <c r="CI690" s="60"/>
      <c r="CJ690" s="60"/>
      <c r="CK690" s="60"/>
      <c r="CL690" s="60"/>
      <c r="CM690" s="60"/>
      <c r="CN690" s="60"/>
      <c r="CO690" s="60"/>
      <c r="CP690" s="60"/>
      <c r="CQ690" s="60"/>
      <c r="CR690" s="60"/>
      <c r="CS690" s="60"/>
      <c r="CT690" s="60"/>
      <c r="CU690" s="60"/>
      <c r="CV690" s="60"/>
      <c r="CW690" s="60"/>
      <c r="CX690" s="60"/>
      <c r="CY690" s="60"/>
      <c r="CZ690" s="60"/>
      <c r="DA690" s="60"/>
      <c r="DB690" s="60"/>
      <c r="DC690" s="60"/>
      <c r="DD690" s="60"/>
      <c r="DE690" s="60"/>
      <c r="DF690" s="60"/>
      <c r="DG690" s="60"/>
      <c r="DH690" s="60"/>
      <c r="DI690" s="60"/>
      <c r="DJ690" s="60"/>
      <c r="DK690" s="60"/>
      <c r="DL690" s="60"/>
      <c r="DM690" s="60"/>
      <c r="DN690" s="60"/>
      <c r="DO690" s="60"/>
      <c r="DP690" s="60"/>
      <c r="DQ690" s="60"/>
      <c r="DR690" s="60"/>
      <c r="DS690" s="60"/>
      <c r="DT690" s="60"/>
      <c r="DU690" s="60"/>
      <c r="DV690" s="60"/>
      <c r="DW690" s="60"/>
      <c r="DX690" s="60"/>
      <c r="DY690" s="60"/>
      <c r="DZ690" s="60"/>
      <c r="EA690" s="60"/>
      <c r="EB690" s="60"/>
      <c r="EC690" s="60"/>
      <c r="ED690" s="60"/>
      <c r="EE690" s="60"/>
      <c r="EF690" s="60"/>
      <c r="EG690" s="60"/>
      <c r="EH690" s="60"/>
      <c r="EI690" s="60"/>
      <c r="EJ690" s="60"/>
      <c r="EK690" s="60"/>
      <c r="EL690" s="60"/>
      <c r="EM690" s="60"/>
      <c r="EN690" s="60"/>
      <c r="EO690" s="60"/>
      <c r="EP690" s="60"/>
      <c r="EQ690" s="60"/>
      <c r="ER690" s="60"/>
      <c r="ES690" s="60"/>
      <c r="ET690" s="60"/>
      <c r="EU690" s="60"/>
      <c r="EV690" s="60"/>
      <c r="EW690" s="60"/>
      <c r="EX690" s="60"/>
      <c r="EY690" s="60"/>
      <c r="EZ690" s="60"/>
      <c r="FA690" s="60"/>
      <c r="FB690" s="60"/>
      <c r="FC690" s="60"/>
      <c r="FD690" s="60"/>
      <c r="FE690" s="60"/>
      <c r="FF690" s="60"/>
      <c r="FG690" s="60"/>
      <c r="FH690" s="60"/>
      <c r="FI690" s="60"/>
      <c r="FJ690" s="60"/>
      <c r="FK690" s="60"/>
      <c r="FL690" s="60"/>
      <c r="FM690" s="60"/>
      <c r="FN690" s="60"/>
      <c r="FO690" s="60"/>
      <c r="FP690" s="60"/>
      <c r="FQ690" s="60"/>
      <c r="FR690" s="60"/>
      <c r="FS690" s="60"/>
      <c r="FT690" s="60"/>
      <c r="FU690" s="60"/>
      <c r="FV690" s="60"/>
      <c r="FW690" s="60"/>
      <c r="FX690" s="60"/>
      <c r="FY690" s="60"/>
      <c r="FZ690" s="60"/>
      <c r="GA690" s="60"/>
      <c r="GB690" s="60"/>
      <c r="GC690" s="60"/>
      <c r="GD690" s="60"/>
      <c r="GE690" s="60"/>
      <c r="GF690" s="60"/>
      <c r="GG690" s="60"/>
      <c r="GH690" s="60"/>
      <c r="GI690" s="60"/>
      <c r="GJ690" s="60"/>
      <c r="GK690" s="60"/>
      <c r="GL690" s="60"/>
      <c r="GM690" s="60"/>
      <c r="GN690" s="60"/>
      <c r="GO690" s="60"/>
      <c r="GP690" s="60"/>
      <c r="GQ690" s="60"/>
      <c r="GR690" s="60"/>
      <c r="GS690" s="60"/>
      <c r="GT690" s="60"/>
      <c r="GU690" s="60"/>
      <c r="GV690" s="60"/>
      <c r="GW690" s="60"/>
      <c r="GX690" s="60"/>
      <c r="GY690" s="60"/>
      <c r="GZ690" s="60"/>
      <c r="HA690" s="60"/>
      <c r="HB690" s="60"/>
      <c r="HC690" s="60"/>
      <c r="HD690" s="60"/>
      <c r="HE690" s="60"/>
      <c r="HF690" s="60"/>
      <c r="HG690" s="60"/>
      <c r="HH690" s="60"/>
      <c r="HI690" s="60"/>
      <c r="HJ690" s="60"/>
      <c r="HK690" s="60"/>
      <c r="HL690" s="60"/>
      <c r="HM690" s="60"/>
      <c r="HN690" s="60"/>
      <c r="HO690" s="60"/>
      <c r="HP690" s="60"/>
      <c r="HQ690" s="60"/>
      <c r="HR690" s="60"/>
      <c r="HS690" s="60"/>
      <c r="HT690" s="60"/>
      <c r="HU690" s="60"/>
      <c r="HV690" s="60"/>
      <c r="HW690" s="60"/>
      <c r="HX690" s="60"/>
      <c r="HY690" s="60"/>
      <c r="HZ690" s="60"/>
      <c r="IA690" s="60"/>
      <c r="IB690" s="60"/>
      <c r="IC690" s="60"/>
      <c r="ID690" s="60"/>
      <c r="IE690" s="60"/>
      <c r="IF690" s="60"/>
      <c r="IG690" s="60"/>
      <c r="IH690" s="60"/>
      <c r="II690" s="60"/>
      <c r="IJ690" s="60"/>
      <c r="IK690" s="60"/>
      <c r="IL690" s="60"/>
      <c r="IM690" s="60"/>
      <c r="IN690" s="60"/>
      <c r="IO690" s="60"/>
      <c r="IP690" s="60"/>
      <c r="IQ690" s="60"/>
      <c r="IR690" s="60"/>
      <c r="IS690" s="60"/>
      <c r="IT690" s="60"/>
      <c r="IU690" s="60"/>
      <c r="IV690" s="60"/>
    </row>
    <row r="691" spans="1:256" ht="13.95" customHeight="1" x14ac:dyDescent="0.25">
      <c r="A691" s="241"/>
      <c r="B691" s="242"/>
      <c r="C691" s="242"/>
      <c r="D691" s="243"/>
      <c r="E691" s="243"/>
      <c r="F691" s="244"/>
      <c r="G691" s="244"/>
      <c r="H691" s="245"/>
      <c r="I691" s="246"/>
      <c r="J691" s="247"/>
      <c r="K691" s="247"/>
      <c r="L691" s="248"/>
      <c r="M691" s="243"/>
      <c r="N691" s="249"/>
      <c r="O691" s="249"/>
      <c r="P691" s="250"/>
      <c r="Q691" s="251"/>
      <c r="R691" s="280"/>
      <c r="S691" s="280"/>
    </row>
    <row r="692" spans="1:256" x14ac:dyDescent="0.25">
      <c r="H692" s="283"/>
      <c r="T692" s="284"/>
      <c r="U692" s="284"/>
    </row>
    <row r="693" spans="1:256" x14ac:dyDescent="0.25">
      <c r="H693" s="283"/>
      <c r="Q693" s="285"/>
      <c r="R693" s="286"/>
      <c r="S693" s="284"/>
      <c r="T693" s="30"/>
      <c r="U693" s="287"/>
    </row>
    <row r="694" spans="1:256" x14ac:dyDescent="0.25">
      <c r="H694" s="283"/>
      <c r="Q694" s="15"/>
      <c r="R694" s="1"/>
      <c r="S694" s="30"/>
      <c r="T694" s="30"/>
      <c r="U694" s="288"/>
    </row>
    <row r="695" spans="1:256" x14ac:dyDescent="0.25">
      <c r="H695" s="283"/>
      <c r="Q695" s="15"/>
      <c r="R695" s="1"/>
      <c r="S695" s="30"/>
      <c r="T695" s="289"/>
      <c r="U695" s="290"/>
    </row>
    <row r="696" spans="1:256" x14ac:dyDescent="0.25">
      <c r="H696" s="283"/>
      <c r="Q696" s="291"/>
      <c r="R696" s="292"/>
      <c r="S696" s="293"/>
      <c r="T696" s="284"/>
      <c r="U696" s="284"/>
    </row>
    <row r="697" spans="1:256" x14ac:dyDescent="0.25">
      <c r="H697" s="283"/>
      <c r="Q697" s="285"/>
      <c r="R697" s="286"/>
      <c r="S697" s="284"/>
      <c r="T697" s="294"/>
      <c r="U697" s="294"/>
    </row>
    <row r="698" spans="1:256" x14ac:dyDescent="0.25">
      <c r="H698" s="283"/>
      <c r="Q698" s="295"/>
      <c r="R698" s="294"/>
      <c r="S698" s="294"/>
      <c r="T698" s="294"/>
      <c r="U698" s="294"/>
    </row>
    <row r="699" spans="1:256" x14ac:dyDescent="0.25">
      <c r="H699" s="283"/>
      <c r="Q699" s="295"/>
      <c r="R699" s="294"/>
      <c r="S699" s="294"/>
      <c r="T699" s="294"/>
      <c r="U699" s="294"/>
    </row>
    <row r="700" spans="1:256" x14ac:dyDescent="0.25">
      <c r="H700" s="283"/>
      <c r="Q700" s="295"/>
      <c r="R700" s="294"/>
      <c r="S700" s="294"/>
      <c r="T700" s="294"/>
      <c r="U700" s="294"/>
    </row>
    <row r="701" spans="1:256" x14ac:dyDescent="0.25">
      <c r="Q701" s="295"/>
      <c r="R701" s="294"/>
      <c r="S701" s="294"/>
      <c r="T701" s="294"/>
      <c r="U701" s="294"/>
    </row>
    <row r="702" spans="1:256" x14ac:dyDescent="0.25">
      <c r="Q702" s="295"/>
      <c r="R702" s="294"/>
      <c r="S702" s="294"/>
    </row>
  </sheetData>
  <sheetProtection autoFilter="0"/>
  <autoFilter ref="A11:AI691"/>
  <mergeCells count="5">
    <mergeCell ref="Q10:U10"/>
    <mergeCell ref="A450:A451"/>
    <mergeCell ref="A456:A458"/>
    <mergeCell ref="A516:A517"/>
    <mergeCell ref="A523:A525"/>
  </mergeCells>
  <pageMargins left="0.7" right="0.7" top="0.75" bottom="0.75" header="0.3" footer="0.3"/>
  <pageSetup orientation="portrait" horizontalDpi="4294967295" verticalDpi="4294967295"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CONSOLIDADO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Castillo Rincon</dc:creator>
  <cp:lastModifiedBy>Elizabeth Castillo Rincon</cp:lastModifiedBy>
  <dcterms:created xsi:type="dcterms:W3CDTF">2017-09-08T14:46:47Z</dcterms:created>
  <dcterms:modified xsi:type="dcterms:W3CDTF">2017-09-08T14:48:04Z</dcterms:modified>
</cp:coreProperties>
</file>