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Documentos Usuario\2014\CONVOCATORIAS 2014\CONVOCATORIAS PRIMERA INFANCIA NOVIEMBRE\primera infancia evaluacion\"/>
    </mc:Choice>
  </mc:AlternateContent>
  <bookViews>
    <workbookView xWindow="120" yWindow="132" windowWidth="12516" windowHeight="6660" tabRatio="598" activeTab="5"/>
  </bookViews>
  <sheets>
    <sheet name="GRUPO 68" sheetId="18" r:id="rId1"/>
    <sheet name="GRUPO 71" sheetId="16" r:id="rId2"/>
    <sheet name="GRUPO 62" sheetId="11" r:id="rId3"/>
    <sheet name="GRUPO 67" sheetId="13" r:id="rId4"/>
    <sheet name="GRUPO 66" sheetId="14" r:id="rId5"/>
    <sheet name="GRUPO 69" sheetId="15" r:id="rId6"/>
    <sheet name="GRUPO 63" sheetId="17" r:id="rId7"/>
  </sheets>
  <calcPr calcId="152511"/>
</workbook>
</file>

<file path=xl/calcChain.xml><?xml version="1.0" encoding="utf-8"?>
<calcChain xmlns="http://schemas.openxmlformats.org/spreadsheetml/2006/main">
  <c r="K55" i="15" l="1"/>
  <c r="K54" i="15"/>
  <c r="K53" i="15"/>
  <c r="K123" i="13" l="1"/>
  <c r="K116" i="13"/>
  <c r="E23" i="18" l="1"/>
  <c r="F23" i="18"/>
  <c r="C25" i="18" s="1"/>
  <c r="E25" i="18"/>
  <c r="E41" i="18"/>
  <c r="A51" i="18"/>
  <c r="K51" i="18"/>
  <c r="A52" i="18"/>
  <c r="A53" i="18" s="1"/>
  <c r="A54" i="18" s="1"/>
  <c r="A55" i="18" s="1"/>
  <c r="A56" i="18" s="1"/>
  <c r="A57" i="18" s="1"/>
  <c r="K58" i="18"/>
  <c r="L58" i="18"/>
  <c r="M58" i="18"/>
  <c r="C63" i="18" s="1"/>
  <c r="N58" i="18"/>
  <c r="C62" i="18"/>
  <c r="K96" i="18"/>
  <c r="A108" i="18"/>
  <c r="A109" i="18"/>
  <c r="K109" i="18"/>
  <c r="A110" i="18"/>
  <c r="A111" i="18" s="1"/>
  <c r="A112" i="18" s="1"/>
  <c r="K113" i="18"/>
  <c r="L113" i="18"/>
  <c r="M113" i="18"/>
  <c r="N113" i="18"/>
  <c r="E119" i="18"/>
  <c r="D145" i="18" s="1"/>
  <c r="F135" i="18"/>
  <c r="D146" i="18" s="1"/>
  <c r="E23" i="17"/>
  <c r="F23" i="17"/>
  <c r="C25" i="17"/>
  <c r="E25" i="17"/>
  <c r="E41" i="17"/>
  <c r="A51" i="17"/>
  <c r="K51" i="17"/>
  <c r="A52" i="17"/>
  <c r="A53" i="17" s="1"/>
  <c r="A54" i="17" s="1"/>
  <c r="A55" i="17" s="1"/>
  <c r="A56" i="17" s="1"/>
  <c r="A57" i="17" s="1"/>
  <c r="K52" i="17"/>
  <c r="K53" i="17"/>
  <c r="K58" i="17"/>
  <c r="C62" i="17" s="1"/>
  <c r="M58" i="17"/>
  <c r="N58" i="17"/>
  <c r="C63" i="17"/>
  <c r="A110" i="17"/>
  <c r="A111" i="17"/>
  <c r="A112" i="17"/>
  <c r="A113" i="17"/>
  <c r="A114" i="17" s="1"/>
  <c r="A115" i="17" s="1"/>
  <c r="A116" i="17" s="1"/>
  <c r="K117" i="17"/>
  <c r="L117" i="17"/>
  <c r="M117" i="17"/>
  <c r="N117" i="17"/>
  <c r="C119" i="17"/>
  <c r="E123" i="17"/>
  <c r="L138" i="17"/>
  <c r="F139" i="17"/>
  <c r="D150" i="17" s="1"/>
  <c r="D149" i="17"/>
  <c r="E149" i="17" s="1"/>
  <c r="E145" i="18" l="1"/>
  <c r="E23" i="16"/>
  <c r="E25" i="16" s="1"/>
  <c r="F23" i="16"/>
  <c r="C25" i="16" s="1"/>
  <c r="E41" i="16"/>
  <c r="K50" i="16"/>
  <c r="A51" i="16"/>
  <c r="A52" i="16" s="1"/>
  <c r="A53" i="16" s="1"/>
  <c r="A54" i="16" s="1"/>
  <c r="A55" i="16" s="1"/>
  <c r="A56" i="16" s="1"/>
  <c r="A57" i="16" s="1"/>
  <c r="K51" i="16"/>
  <c r="L52" i="16"/>
  <c r="K53" i="16"/>
  <c r="K54" i="16"/>
  <c r="K55" i="16"/>
  <c r="K56" i="16"/>
  <c r="K57" i="16"/>
  <c r="M58" i="16"/>
  <c r="C63" i="16" s="1"/>
  <c r="N58" i="16"/>
  <c r="C62" i="16"/>
  <c r="L118" i="16"/>
  <c r="L126" i="16" s="1"/>
  <c r="A119" i="16"/>
  <c r="A120" i="16"/>
  <c r="K120" i="16"/>
  <c r="K126" i="16" s="1"/>
  <c r="C128" i="16" s="1"/>
  <c r="A121" i="16"/>
  <c r="A122" i="16" s="1"/>
  <c r="A123" i="16" s="1"/>
  <c r="A124" i="16" s="1"/>
  <c r="A125" i="16" s="1"/>
  <c r="N126" i="16"/>
  <c r="E132" i="16"/>
  <c r="D158" i="16" s="1"/>
  <c r="F148" i="16"/>
  <c r="D159" i="16" s="1"/>
  <c r="E158" i="16" l="1"/>
  <c r="L118" i="13"/>
  <c r="L111" i="15" l="1"/>
  <c r="K58" i="15"/>
  <c r="K52" i="15"/>
  <c r="K58" i="14"/>
  <c r="L51" i="14"/>
  <c r="L58" i="15"/>
  <c r="L117" i="13"/>
  <c r="K58" i="11"/>
  <c r="K53" i="11"/>
  <c r="K52" i="11"/>
  <c r="L58" i="11"/>
  <c r="L51" i="11"/>
  <c r="K51" i="11"/>
  <c r="K50" i="11"/>
  <c r="K53" i="14"/>
  <c r="K52" i="14"/>
  <c r="K52" i="13" l="1"/>
  <c r="K58" i="13" s="1"/>
  <c r="K51" i="13"/>
  <c r="K62" i="14"/>
  <c r="K108" i="14" l="1"/>
  <c r="L123" i="13" l="1"/>
  <c r="F140" i="15"/>
  <c r="D151" i="15" s="1"/>
  <c r="E124" i="15"/>
  <c r="D150" i="15" s="1"/>
  <c r="N118" i="15"/>
  <c r="M118" i="15"/>
  <c r="K118" i="15"/>
  <c r="C120" i="15" s="1"/>
  <c r="A112" i="15"/>
  <c r="A113" i="15" s="1"/>
  <c r="A114" i="15" s="1"/>
  <c r="A115" i="15" s="1"/>
  <c r="A116" i="15" s="1"/>
  <c r="A117" i="15" s="1"/>
  <c r="A111" i="15"/>
  <c r="N58" i="15"/>
  <c r="M58" i="15"/>
  <c r="C63" i="15" s="1"/>
  <c r="A52" i="15"/>
  <c r="A53" i="15" s="1"/>
  <c r="A54" i="15" s="1"/>
  <c r="A55" i="15" s="1"/>
  <c r="A56" i="15" s="1"/>
  <c r="A57" i="15" s="1"/>
  <c r="A51" i="15"/>
  <c r="E41" i="15"/>
  <c r="F23" i="15"/>
  <c r="C25" i="15" s="1"/>
  <c r="E23" i="15"/>
  <c r="E25" i="15" s="1"/>
  <c r="F138" i="14"/>
  <c r="D149" i="14" s="1"/>
  <c r="E122" i="14"/>
  <c r="D148" i="14" s="1"/>
  <c r="N116" i="14"/>
  <c r="M116" i="14"/>
  <c r="L116" i="14"/>
  <c r="K116" i="14"/>
  <c r="C118" i="14" s="1"/>
  <c r="A109" i="14"/>
  <c r="A110" i="14" s="1"/>
  <c r="A111" i="14" s="1"/>
  <c r="A112" i="14" s="1"/>
  <c r="A113" i="14" s="1"/>
  <c r="A114" i="14" s="1"/>
  <c r="A115" i="14" s="1"/>
  <c r="N58" i="14"/>
  <c r="M58" i="14"/>
  <c r="C63" i="14" s="1"/>
  <c r="A51" i="14"/>
  <c r="A52" i="14" s="1"/>
  <c r="A53" i="14" s="1"/>
  <c r="A54" i="14" s="1"/>
  <c r="A55" i="14" s="1"/>
  <c r="A56" i="14" s="1"/>
  <c r="A57" i="14" s="1"/>
  <c r="E41" i="14"/>
  <c r="F23" i="14"/>
  <c r="C25" i="14" s="1"/>
  <c r="E23" i="14"/>
  <c r="E25" i="14" s="1"/>
  <c r="F145" i="13"/>
  <c r="D156" i="13" s="1"/>
  <c r="E129" i="13"/>
  <c r="D155" i="13" s="1"/>
  <c r="N123" i="13"/>
  <c r="M123" i="13"/>
  <c r="A116" i="13"/>
  <c r="A117" i="13" s="1"/>
  <c r="A118" i="13" s="1"/>
  <c r="A119" i="13" s="1"/>
  <c r="A120" i="13" s="1"/>
  <c r="A121" i="13" s="1"/>
  <c r="A122" i="13" s="1"/>
  <c r="C62" i="13"/>
  <c r="N58" i="13"/>
  <c r="M58" i="13"/>
  <c r="C63" i="13" s="1"/>
  <c r="A51" i="13"/>
  <c r="A52" i="13" s="1"/>
  <c r="A53" i="13" s="1"/>
  <c r="A54" i="13" s="1"/>
  <c r="A55" i="13" s="1"/>
  <c r="A56" i="13" s="1"/>
  <c r="A57" i="13" s="1"/>
  <c r="E41" i="13"/>
  <c r="F23" i="13"/>
  <c r="C25" i="13" s="1"/>
  <c r="E23" i="13"/>
  <c r="E25" i="13" s="1"/>
  <c r="F138" i="11"/>
  <c r="D149" i="11" s="1"/>
  <c r="E122" i="11"/>
  <c r="D148" i="11" s="1"/>
  <c r="N116" i="11"/>
  <c r="M116" i="11"/>
  <c r="L116" i="11"/>
  <c r="K116" i="11"/>
  <c r="C118" i="11" s="1"/>
  <c r="A109" i="11"/>
  <c r="A110" i="11" s="1"/>
  <c r="A111" i="11" s="1"/>
  <c r="A112" i="11" s="1"/>
  <c r="A113" i="11" s="1"/>
  <c r="A114" i="11" s="1"/>
  <c r="A115" i="11" s="1"/>
  <c r="N58" i="11"/>
  <c r="C63" i="11"/>
  <c r="A51" i="11"/>
  <c r="A52" i="11" s="1"/>
  <c r="A53" i="11" s="1"/>
  <c r="A54" i="11" s="1"/>
  <c r="A55" i="11" s="1"/>
  <c r="A56" i="11" s="1"/>
  <c r="A57" i="11" s="1"/>
  <c r="E41" i="11"/>
  <c r="F23" i="11"/>
  <c r="C25" i="11" s="1"/>
  <c r="E23" i="11"/>
  <c r="E25" i="11" s="1"/>
  <c r="E150" i="15" l="1"/>
  <c r="E148" i="14"/>
  <c r="E155" i="13"/>
  <c r="E148" i="11"/>
</calcChain>
</file>

<file path=xl/sharedStrings.xml><?xml version="1.0" encoding="utf-8"?>
<sst xmlns="http://schemas.openxmlformats.org/spreadsheetml/2006/main" count="2428" uniqueCount="440">
  <si>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</si>
  <si>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</si>
  <si>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</si>
  <si>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</si>
  <si>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</si>
  <si>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</si>
  <si>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</si>
  <si>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</si>
  <si>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</si>
  <si>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</si>
  <si>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</si>
  <si>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</si>
  <si>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</si>
  <si>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</si>
  <si>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</si>
  <si>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</si>
  <si>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</si>
  <si>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</si>
  <si>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</si>
  <si>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</si>
  <si>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</si>
  <si>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</si>
  <si>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</si>
  <si>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</si>
  <si>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</si>
  <si>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</si>
  <si>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</si>
  <si>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</si>
  <si>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</si>
  <si>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</si>
  <si>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</si>
  <si>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</si>
  <si>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</si>
  <si>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</si>
  <si>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</si>
  <si>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</si>
  <si>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</si>
  <si>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</si>
  <si>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</si>
  <si>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</si>
  <si>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</si>
  <si>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</si>
  <si>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</si>
  <si>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</si>
  <si>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</si>
  <si>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</si>
  <si>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</si>
  <si>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</si>
  <si>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</si>
  <si>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</si>
  <si>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</si>
  <si>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</si>
  <si>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</si>
  <si>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</si>
  <si>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</si>
  <si>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</si>
  <si>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</si>
  <si>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</si>
  <si>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</si>
  <si>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</si>
  <si>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</si>
  <si>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</si>
  <si>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</si>
  <si>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</si>
  <si>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</si>
  <si>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</si>
  <si>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</si>
  <si>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</si>
  <si>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</si>
  <si>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</si>
  <si>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</si>
  <si>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</si>
  <si>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</si>
  <si>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</si>
  <si>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</si>
  <si>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</si>
  <si>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</si>
  <si>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</si>
  <si>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</si>
  <si>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</si>
  <si>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</si>
  <si>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</si>
  <si>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</si>
  <si>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</si>
  <si>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</si>
  <si>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</si>
  <si>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</si>
  <si>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</si>
  <si>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</si>
  <si>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</si>
  <si>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</si>
  <si>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</si>
  <si>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</si>
  <si>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</si>
  <si>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</si>
  <si>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</si>
  <si>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</si>
  <si>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</si>
  <si>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</si>
  <si>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</si>
  <si>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</si>
  <si>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</si>
  <si>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</si>
  <si>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</si>
  <si>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</si>
  <si>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</si>
  <si>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</si>
  <si>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</si>
  <si>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</si>
  <si>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</si>
  <si>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</si>
  <si>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</si>
  <si>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</si>
  <si>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</si>
  <si>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</si>
  <si>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</si>
  <si>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</si>
  <si>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FUNDACION IMIX</t>
  </si>
  <si>
    <t>INSTITUTO COLOMBIANO DE BIENESTAR FAMILIAR</t>
  </si>
  <si>
    <t>619</t>
  </si>
  <si>
    <t>CANTIDAD DE CUPOS ACREDITADOS PARA EL GRUPO</t>
  </si>
  <si>
    <t>57-58</t>
  </si>
  <si>
    <t>MODALIDAD FAMILIAR</t>
  </si>
  <si>
    <t>654</t>
  </si>
  <si>
    <t>NO APLICA</t>
  </si>
  <si>
    <t>915.25</t>
  </si>
  <si>
    <t>54-59</t>
  </si>
  <si>
    <t>53-54</t>
  </si>
  <si>
    <t>Esta certificacion fue presentada para la propuesta del grupo 71  donde se le dio validez debido a que fue la propuesta que se presentó primero</t>
  </si>
  <si>
    <t>ONG FAPROF FAMILIA PROYECTO AL FUTURO</t>
  </si>
  <si>
    <t>NO LO MENCIONA</t>
  </si>
  <si>
    <t>FUNDACION  ITACHUE</t>
  </si>
  <si>
    <t>ICBF</t>
  </si>
  <si>
    <t xml:space="preserve">FAPROF </t>
  </si>
  <si>
    <t xml:space="preserve">NO </t>
  </si>
  <si>
    <t>CORIPET</t>
  </si>
  <si>
    <t>209-210</t>
  </si>
  <si>
    <t>NO CUMPLE CON EL OBJETO DEL CONTRATO</t>
  </si>
  <si>
    <t>FAPROF</t>
  </si>
  <si>
    <t>NO MENCIONA</t>
  </si>
  <si>
    <t>GINA KATHERINE ARIAS SANCHEZ</t>
  </si>
  <si>
    <t>MARITZA YICED CHAVEZ BERMUDEZ</t>
  </si>
  <si>
    <t>YENY ALEXANDRA TORRES OSPINA</t>
  </si>
  <si>
    <t>LUDWIND ANDERSEN MANUEL ESPINOSA CELEMIN</t>
  </si>
  <si>
    <t>ADRIANA TIQUE POLOCHE</t>
  </si>
  <si>
    <t>KEILA STEFANIA VASQUEZ HUERTAS</t>
  </si>
  <si>
    <t>ARLEY ANDRES RUIZ LEAL</t>
  </si>
  <si>
    <t>SANDRA MILENA BAUTISTA CAPERA</t>
  </si>
  <si>
    <t>SANDRA LILIANA CACAIS GUZMAN</t>
  </si>
  <si>
    <t>YUMAR MARCELA GIL SANCHEZ</t>
  </si>
  <si>
    <t>ANGELICA VIVIANA RIOS CACERES</t>
  </si>
  <si>
    <t>DENIS AMANDA PRADA ESPITIA</t>
  </si>
  <si>
    <t>LINA MARCELA CERVERA RIVERA</t>
  </si>
  <si>
    <t>PAULA ANDREA SANCHEZ PERDOMO</t>
  </si>
  <si>
    <t>ELIANA CAMILA QUIÑONES CHICA</t>
  </si>
  <si>
    <t>LEIDY MARCELA VANEGAS VALDERRAMA</t>
  </si>
  <si>
    <t>ESPERANZA JUDITH CASTIBLANCO BAHAMON</t>
  </si>
  <si>
    <t>MARLENY GUERRERO SAENZ</t>
  </si>
  <si>
    <t>NORMA CONSTANZA ALDANA TRUJILLO</t>
  </si>
  <si>
    <t>LEIDY DEL PILAR BONILLA RINCON</t>
  </si>
  <si>
    <t>LEIDY JOHANNA CALLEJAS ESCOBAR</t>
  </si>
  <si>
    <t>GILMA MENDEZ HERNANDEZ</t>
  </si>
  <si>
    <t>SANDRA CONSTANZA RUIZ MILLAN</t>
  </si>
  <si>
    <t>STEVEN ALEJANDRO LOZANO SEPULVEDA</t>
  </si>
  <si>
    <t>LICENCIADA EN EDUCACION BASICA CON ENFASIS EN LENGUA CASTELLANA</t>
  </si>
  <si>
    <t>UNIVERSIDAD DEL TOLIMA</t>
  </si>
  <si>
    <t>Esta certificacion fue presentada para la propuesta del grupo 71  donde se le dio validez debido a que fue la propuesta que se presentó primero no se tiene en cuenta como experiencia habilitante para este grupo</t>
  </si>
  <si>
    <t>GIMNASIO MODERNO</t>
  </si>
  <si>
    <t>COORDINADORA PEDAGOGICA</t>
  </si>
  <si>
    <t>PSICOLOGO</t>
  </si>
  <si>
    <t>10/0522009 A 30/03/2011</t>
  </si>
  <si>
    <t>UNIVERSIDAD NACIONAL ABIERTA Y A DISTANCIA</t>
  </si>
  <si>
    <t>01/04/2013 A 5/09/2013 Y 16/01/2014 A 15/12/2014</t>
  </si>
  <si>
    <t xml:space="preserve">FUNDACION IMIX
</t>
  </si>
  <si>
    <t>COORDINADOR CDI FAMILIAR</t>
  </si>
  <si>
    <t>UNIVERSIDAD DE IBAGUE</t>
  </si>
  <si>
    <t>01/03/2014 A 15/12/2014</t>
  </si>
  <si>
    <t>COLEGIO SIMON BOLIVAR</t>
  </si>
  <si>
    <t>1/02/2012 A 1/02/2013</t>
  </si>
  <si>
    <t>COORDINADOR ACADEMICO</t>
  </si>
  <si>
    <t>APOYO EN EL AREA DE ORIENTACION ESCOLAR</t>
  </si>
  <si>
    <t>INSTITUCION TECNICA NIÑA MARIA FRESNO TOLIMA</t>
  </si>
  <si>
    <t>AÑO LECTIVO 2013</t>
  </si>
  <si>
    <t>ESTUDIANTE 10 SEMESTRE PSICOLOGIA</t>
  </si>
  <si>
    <t>16/01/2014 A 15/12/2014</t>
  </si>
  <si>
    <t>APOYO PSICOSOCIAL</t>
  </si>
  <si>
    <t>FINALIZO 10 SEMESTRE</t>
  </si>
  <si>
    <t>01/02/2014 A 15/12/2014</t>
  </si>
  <si>
    <t xml:space="preserve">CURSANDO 10 SEMESTRE </t>
  </si>
  <si>
    <t>9/09/2013 A15/12/2014</t>
  </si>
  <si>
    <t>UNIVERSIDAD ANTONIO NARIÑO</t>
  </si>
  <si>
    <t>ARQUIURBANOS</t>
  </si>
  <si>
    <t>30/08/2012 A 22/09/2013</t>
  </si>
  <si>
    <t xml:space="preserve">DESARROLLO PROYECTOS SOCIALES </t>
  </si>
  <si>
    <t xml:space="preserve">CLUB KIWANIS
FUNDACION IMIX </t>
  </si>
  <si>
    <t>01/09/2011 A 15/12/2011 Y 07/02/2012 A 30/04/2012
01/08/2014 A 31/10/2014</t>
  </si>
  <si>
    <t>PSICOLOGA</t>
  </si>
  <si>
    <t>PSICOLOGA
PSICOLOGA</t>
  </si>
  <si>
    <t>OBSERVATORIO PARA LA PAZ</t>
  </si>
  <si>
    <t>01/06/2013 A 31/12/2013</t>
  </si>
  <si>
    <t xml:space="preserve">AGENTE EDUCATIVO </t>
  </si>
  <si>
    <t xml:space="preserve">SI </t>
  </si>
  <si>
    <t>07/06/2013 A 31/12/2013</t>
  </si>
  <si>
    <t>HOGAR INFANTIL DUENDECILLOS
HOGAR INFANTIL JOSE ANTONIO GALAN
FUNDACION LOS ANDES</t>
  </si>
  <si>
    <t xml:space="preserve">01/02/2008 A 19/12/2008
0/01/2009 A 30/06/2009
AÑO 2011
</t>
  </si>
  <si>
    <t>EDUCADORA DEL NIVEL JARDIN II
COORDINADORA DE PROGRAMAS
COORDINADORA HOGARES COMUNITARIOS</t>
  </si>
  <si>
    <t>LICENCIADA EN EDUCACION INFANTIL Y PREESCOLAR</t>
  </si>
  <si>
    <t>FUNDACION IMIX
DISTRITO ANDINO Y CENTRO AMERICANO</t>
  </si>
  <si>
    <t>16/01/2013 A 31/12/2013 Y 16/01/2014 A 15/12/2014
13/07/1998 A 19/11/1998</t>
  </si>
  <si>
    <t>APOYO PEDAGOGICO
COORDINADORA PEDAGOGICA</t>
  </si>
  <si>
    <t>CONTADOR PUBLICO</t>
  </si>
  <si>
    <t>12/01/1988 A 26/06/1990</t>
  </si>
  <si>
    <t>FERROSTAAL COLOMBIA</t>
  </si>
  <si>
    <t>ASISTENTE FINANCIERA</t>
  </si>
  <si>
    <t>08/08/2011 A 10/08/2012</t>
  </si>
  <si>
    <t>COORDINADORA BRIGADAS DE SALUD Y PROYECTOS SOCIALES DIRIGIDOS  A PRIMERA INFANCIA</t>
  </si>
  <si>
    <t>P</t>
  </si>
  <si>
    <t>UNIVERSIDAD ABIERTA Y A DISTANCIA</t>
  </si>
  <si>
    <t>02/10/2013 A 31/12/2013 Y 16/01/2014 A 15/12/2014</t>
  </si>
  <si>
    <t>ESTUDIANTE PSICOLOGIA</t>
  </si>
  <si>
    <t>TERMINO MATERIAS 1 SEMESTRE DE 2014</t>
  </si>
  <si>
    <t>29/04/2013 A 31/12/2014</t>
  </si>
  <si>
    <t>LICENCIADO PARA LA EDUCACION BASICA EN CIENCIAS NATURALES Y EDUCACION AMBIENTAL</t>
  </si>
  <si>
    <t>18/11/2013 A 31/12/203 Y 16/01/2014 A 15/12/2014</t>
  </si>
  <si>
    <t>COORDINADOR CDI</t>
  </si>
  <si>
    <t xml:space="preserve">FUNDACION UNIVERSITARIA DEL ESPINAL </t>
  </si>
  <si>
    <t>15/01/2013 A 31/12/2013 Y 16/01/2014 A 15/12/2014</t>
  </si>
  <si>
    <t xml:space="preserve">APOYO PSICO SOCIAL </t>
  </si>
  <si>
    <t>LA UNIVERSIDAD DE PAMPLONA</t>
  </si>
  <si>
    <t>LICENCIADA EN PEDAGOGIA INFANTIL</t>
  </si>
  <si>
    <t>11/10/2013 A 31/12/2013 Y 16/01/2014 A 15/12/2014</t>
  </si>
  <si>
    <t>COORDINADORA CDI</t>
  </si>
  <si>
    <t>FUNDACION UNIVERSITARIA DEL ESPINAL</t>
  </si>
  <si>
    <t>GIMNASIO INFANTIL PEQUEÑAS AVENTURAS
FUNDACION IMIX</t>
  </si>
  <si>
    <t>15/02/2010 A 12/11/2010
01/08/2014 A 15/12/2014</t>
  </si>
  <si>
    <t xml:space="preserve">COORDINADORA
COORDINADORA CDI </t>
  </si>
  <si>
    <t>HOGAR DE LA JOVEN</t>
  </si>
  <si>
    <t>01/06/2013 A 30/06/2014</t>
  </si>
  <si>
    <t>14/02/2014 A 15/12/2014</t>
  </si>
  <si>
    <t xml:space="preserve">FISCALIA 54 LOCAL </t>
  </si>
  <si>
    <t>320 HORAS</t>
  </si>
  <si>
    <t>320 HORAS DE PASANTIA</t>
  </si>
  <si>
    <t xml:space="preserve">NO CUMPLE CON LOS 6 MESES DE EXPERIENCIA LABORAL </t>
  </si>
  <si>
    <t>ADMINISTRACION FINANCIERA</t>
  </si>
  <si>
    <t>COORDINADORA</t>
  </si>
  <si>
    <t>09/09/2013 A 31/12/2013 Y 16/01/2014 A 15/12/2014</t>
  </si>
  <si>
    <t xml:space="preserve">UNIVERSIDAD NACIONAL ABIERTA Y A DISTANCIA </t>
  </si>
  <si>
    <t>KIWANIS</t>
  </si>
  <si>
    <t>01/08/2012 A 30/05/2013</t>
  </si>
  <si>
    <t>M&amp;O SEGURIDAD</t>
  </si>
  <si>
    <t>28/02/2014 A 21/11/2014</t>
  </si>
  <si>
    <t>TRABAJADORA SOCIAL</t>
  </si>
  <si>
    <t xml:space="preserve">FUNDACION UNIVERSITARIA MINUTO DE DIOS </t>
  </si>
  <si>
    <t xml:space="preserve">CRECIENDO LIBRES </t>
  </si>
  <si>
    <t>01/02/2014 A 30/07/2014</t>
  </si>
  <si>
    <t>COORDINADORA DE PROYECTOS ACTIVIDADES DIRIGIDAS A LA POBLACION INFANTIL</t>
  </si>
  <si>
    <t>UNIVERSIDAD SAN BUENAVENTURA</t>
  </si>
  <si>
    <t>INPEC
CEDESNID</t>
  </si>
  <si>
    <t>01/02/2011 A 31/05/2011 Y 02/08/2011 A 29/11/2011
01/10/2012 A 26/12/2012</t>
  </si>
  <si>
    <t>PRACTICANTE
PSICOLOGO</t>
  </si>
  <si>
    <t>FUNDACION BUEN VIVIR</t>
  </si>
  <si>
    <t>19/04/2012 A 11/11/2013</t>
  </si>
  <si>
    <t>ICBF REGIONAL TOLIMA</t>
  </si>
  <si>
    <t>14/02/2013 A 29/11/2013</t>
  </si>
  <si>
    <t>PRACTICANTE EN PSICOLOGIA</t>
  </si>
  <si>
    <t>ALCALDIA MUNICIPAL DE SALDAÑA</t>
  </si>
  <si>
    <t>ENERO A DICIEMBRE DE 2011</t>
  </si>
  <si>
    <t>PROGRAMAS LUDICO RECREATIVAS ACTIVIDADES DE ATENCION INTEGRAL A LA PRIMERA INFANCIA</t>
  </si>
  <si>
    <t>CONSORCIO INTERPLANTAS
REDECOM</t>
  </si>
  <si>
    <t>10/03/2008 A 15/12/2009
04/02/2013 A 10/10/2013</t>
  </si>
  <si>
    <t>SUPERVISION TECNICA PROGRAMA DESAYUNOS INFANTILES
PROFESIONAL EN VERIFICACION ESTANDARES DE CALIDAD</t>
  </si>
  <si>
    <t xml:space="preserve">LICENCIADA EN PEDAGOGIA INFANTIL </t>
  </si>
  <si>
    <t>LICEO ECOLOGICO</t>
  </si>
  <si>
    <t xml:space="preserve">DOCENTE Y AUXILIAR </t>
  </si>
  <si>
    <t>AÑO  2012</t>
  </si>
  <si>
    <t>SOLO VALIDA UN AÑO DE EXPERIENCIA EN EL SOPORTE NO APARECEN MAS SOPORTES CON TIEMPO DE EXPERIENCIA</t>
  </si>
  <si>
    <t>PSICOLOGIA</t>
  </si>
  <si>
    <t>COORDINADORA GENERAL</t>
  </si>
  <si>
    <t>FUNDACION IMIX
FUNDACION IMIX</t>
  </si>
  <si>
    <t>15/01/2013 A 31/12/2013 Y 16/01/2014 A 15/12/2014
17/09/2012 A 31/12/2012</t>
  </si>
  <si>
    <t>LINCENCIADO EN LENGUA CASTELLANA</t>
  </si>
  <si>
    <t xml:space="preserve">FUNDACION IMIX
FUNDACION IMIX
</t>
  </si>
  <si>
    <t>15/01/2014 A 15/12/2014
17/09/2012 A 31/12/2012 Y 15/01/2013 A 31/12/2013</t>
  </si>
  <si>
    <t>LA CERTIFICACION QUE PRESENTA  NO CUMPLE CON EL OBJETO DEL CONTRATO  YA QUE PRESENTA UNA CERTIFICACION COMO UNA REFERENCIA Y NO COMO UN CONTRATO QUE REALIZO CON ITACHUE; NO LO VALIDA COMO UN CONTRATO SUSCRITO CON LA ENTIDAD CONTRATANTE SINO COMO UNA REFERENCIA QUE EJECUTO ACCIONES CON EL ICBF.</t>
  </si>
  <si>
    <t>22</t>
  </si>
  <si>
    <t>170</t>
  </si>
  <si>
    <t xml:space="preserve"> No se habilita porque esta certificacion fue presentada para la propuesta del grupo 71  donde se le dio validez debido a que fue la propuesta que se presentó primero no se tiene en cuenta como experiencia habilitante para este grupo</t>
  </si>
  <si>
    <t>COORDINADORA GENERAL
COORDINADORA CDI FAMILIAR</t>
  </si>
  <si>
    <t xml:space="preserve">TRABAJADORA SOCIAL CON MAGISTER EN EDUCACION CON ENFASIS EN EDUCACION COMUNITARIA
</t>
  </si>
  <si>
    <t>UNIVERSIDAD NACIONAL DE COLOMBIA
UNIVERSIDAD PEDAGOGICA NACIONAL</t>
  </si>
  <si>
    <t>16/01/2013 A 31/12/2013 Y 16/01/2014 A 15/12/2014</t>
  </si>
  <si>
    <t>NO REPORTA</t>
  </si>
  <si>
    <t>57 Y 58</t>
  </si>
  <si>
    <t>NO PRESENTO CERTIFICACION DE EXPERIENCIA ADICIONAL</t>
  </si>
  <si>
    <t>549</t>
  </si>
  <si>
    <t>356</t>
  </si>
  <si>
    <t>FUNDACION ITACHUE</t>
  </si>
  <si>
    <t>JENNY MARCELA BARBOSA ÑUSTES</t>
  </si>
  <si>
    <t>INEM MANUEL MURILLO TORO</t>
  </si>
  <si>
    <t>15/02/2011 A 31/05/2012</t>
  </si>
  <si>
    <t>PSICOLOGA EDUCATIVA</t>
  </si>
  <si>
    <t xml:space="preserve">CORIPET </t>
  </si>
  <si>
    <t>ALCALDIA SAN SEBASTIAN DE MARIQUITA</t>
  </si>
  <si>
    <t>005</t>
  </si>
  <si>
    <t>NO APORTA</t>
  </si>
  <si>
    <t>617</t>
  </si>
  <si>
    <t>109</t>
  </si>
  <si>
    <t>335</t>
  </si>
  <si>
    <t>FUNDACION IMIX
ALCALDIA MUNICIPAL DOLORES</t>
  </si>
  <si>
    <t>16/01/2014 A 15/12/2014
26/03/2009 A 01/01/2012</t>
  </si>
  <si>
    <t>DEISY CAROLINA ORJUELA LOZANO</t>
  </si>
  <si>
    <t xml:space="preserve">SALUD OCUPACIONAL </t>
  </si>
  <si>
    <t>14/02/2013 A 30/03/2014</t>
  </si>
  <si>
    <t>COORDINADORA ACADEMICA</t>
  </si>
  <si>
    <t>004</t>
  </si>
  <si>
    <t>001</t>
  </si>
  <si>
    <t>X</t>
  </si>
  <si>
    <t>COMO LA CERTIFICACION NO INDICA EL NUMERO DEL CONTRATO NO ESPOSIBLE DETERMINAR SI ESTA CERTIFICACION SE INCLUYO COMO EXPERIENCIA HABILITANTE TODA VEZ QUE GUARDA TOTAL SIMILITUD CON LA CERTIFICACION DEL CONTRATO 004 DE 2012 PRESENTADO EN EL GRUPO 62 PAR HABILITAR EXPERIENCIA MINIMA</t>
  </si>
  <si>
    <t>ESTA CERTIFICACION FUE PRESENTADA EN EXPERIENCIA HABILITANTE Y SOLO SE LE ACREDITO CUPOS NO TIEMPO EN EL MISMO GRUPO</t>
  </si>
  <si>
    <t>contrato cedido a la fundacion IMIX a partir de 17 de enero de 2014, la experiencia acreditada para este contrato es apartir de la fecha mencionada hasta el 31 de julio, fecha en que termina el contrato según folio 54 y no a 31 como lo reporta en el formato 6 en folio 53,   se traslapa con el contrato 170 desde el 20/01/2014 hasta el 30/09/2014</t>
  </si>
  <si>
    <t>DE ACUERDO A OFICIO CON RADICADO 021443 DE 9 DICIEMBRE DE 2014 SOLICITA QUE SE LE VALIDE COMO CUPOS POR ELLO NO SE LE VALIDA COMO TIEMPO</t>
  </si>
  <si>
    <t>NO SE LE VALIDA COMO EXPERIENCIA ADICIONAL PORQUE SE LE VALIDA COMO EXPERIENCIA HABILITANTE</t>
  </si>
  <si>
    <t>NO SE VALIDA COMO EXPERIENCIA ADICIONAL YA QUE SE LE VALIDO  COMO EXPERIENCIA HABILITANTE EN EL GRUPO 71</t>
  </si>
  <si>
    <t>CERTIFICACION QUE SE TRASLAPA EN TIEMPO CON EL CONTRATO No: 619</t>
  </si>
  <si>
    <t>24,25, Y 26</t>
  </si>
  <si>
    <t>FOLIO TOMADO DE LAS ACLARACIONES DEL OFERENTE</t>
  </si>
  <si>
    <t>27,28 Y 29</t>
  </si>
  <si>
    <t>LA CERTIFICACION NO PRESENTA NUMERO DE CONTRATO SITUACION QUE IMPIDE IDENTIFICAR SI FUE PRESENTADA EN OTRA CONVOCATORIA</t>
  </si>
  <si>
    <t>NO CUMPLE YA QUE SE PRESENTO PARA LA PROPUESTA 54 QUE EN TIEMPO ES LA PROPUESTA QUE PRIMERO SE RADICO</t>
  </si>
  <si>
    <t>YENNY PAOLA HERNANDEZ QUINTERO</t>
  </si>
  <si>
    <t>ALCALDIA MUNICIPAL DE ESPINAL</t>
  </si>
  <si>
    <t>9 MESES 10 DIAS</t>
  </si>
  <si>
    <t>COORDINADORA PROGRAMA FAMILIA EN ACCION</t>
  </si>
  <si>
    <t>SE PRESENTA TAMBIEN PARA LAS CONVOCATORIAS DE CORDOBA Y MAGADALENA</t>
  </si>
  <si>
    <t>GRACIELA DIAZ HUERTAS</t>
  </si>
  <si>
    <t>CARLOS EDGAR FLOREZ PEREZ</t>
  </si>
  <si>
    <t>JEISSON EDUARDO QUIROGA COLORADO</t>
  </si>
  <si>
    <t>CONSUELO DEL SOCORRO MOSQUERA TORRES</t>
  </si>
  <si>
    <t>MARTHA ISABEL ESTRADA FORERO</t>
  </si>
  <si>
    <t>ANA MARIA CERON GOMEZ</t>
  </si>
  <si>
    <t>SAMUEL SILVA HERNANDEZ</t>
  </si>
  <si>
    <t>ZULAY CARDONA GALEANO</t>
  </si>
  <si>
    <t>FABIAN LIBARDO BARRETO LIBERATO</t>
  </si>
  <si>
    <t>ELIANA MARCELA GUTIERREZ</t>
  </si>
  <si>
    <t>FELIPE TORRES ORTIZ</t>
  </si>
  <si>
    <t>XIMENA ALEXANDRA GALINDO SAAVEDRA</t>
  </si>
  <si>
    <t>YESSICA ANDREA MOLINA MUÑOZ</t>
  </si>
  <si>
    <t>MAGDA BEATRIZ REYES BOHORQUEZ</t>
  </si>
  <si>
    <t>DIANA MARIA VERGARA NOVOA</t>
  </si>
  <si>
    <t>LAURA ROCIO RAMIREZ HERNANDEZ</t>
  </si>
  <si>
    <t>DIANA DEL PILAR GARZON BARRERO</t>
  </si>
  <si>
    <t>SECRETARIA DEPARTAMENTO DE CONTABILIDAD</t>
  </si>
  <si>
    <t>01/10/1990-21/12/1990</t>
  </si>
  <si>
    <t>PANTECNICA S.A.</t>
  </si>
  <si>
    <t>CORPORACION UNIVERSITARIA DE IBAGUE</t>
  </si>
  <si>
    <t>CONTADORA PUBLICA</t>
  </si>
  <si>
    <t>NO SE ACEPTA LA HOJA DE VIDA YA QUE NO CUMPLE CON LA EXPERIENCIA MINIMA REQUERIDA</t>
  </si>
  <si>
    <t>DOCENTE</t>
  </si>
  <si>
    <t>01/09/2014-04/11/2014</t>
  </si>
  <si>
    <t>PSICOLOGA PAB - SELECCIÓN DE PERSONAL</t>
  </si>
  <si>
    <t>10/03/2008 - 15/12/2009, 20/04/2010 - 19/06/2010 Y 01/09/2010 - 05/12/2010</t>
  </si>
  <si>
    <t>CONSORCIO INTERPLANTAS - PROSPECTIVA C.T.A.</t>
  </si>
  <si>
    <t xml:space="preserve">PSICOLOGA </t>
  </si>
  <si>
    <t>LA CERTIFICACION QUE PRESENTA NO LO VALIDA COMO UN CONTRATO SUSCRITO CON LA ENTIDAD CONTRATANTE, SINO COMO UNA REFERENCIA QUE EJECUTO ACCIONES CON EL ICBF</t>
  </si>
  <si>
    <t>NO EXISTE</t>
  </si>
  <si>
    <t>ITACHUE</t>
  </si>
  <si>
    <t>COORDINADORA DE CDI</t>
  </si>
  <si>
    <t>16/01/2014-04/11/2014</t>
  </si>
  <si>
    <t>UNIVERSIDAD DE SAN BUENAVENTURA</t>
  </si>
  <si>
    <t>DERLY PAOLA ZAMORA BELTRAN</t>
  </si>
  <si>
    <t>16/01/2009-09/07/2010</t>
  </si>
  <si>
    <t>ALBERGUE INFANTIL ALFONSO LOPEZ</t>
  </si>
  <si>
    <t>CORPORACIÓN UNIVERSITARIA DE IBAGUE</t>
  </si>
  <si>
    <t>SANDRA LILIANA VILLAMIL RODRIGUEZ</t>
  </si>
  <si>
    <t>09/09/2013-31/12/2013 Y 16/01/2014-04/11/2014</t>
  </si>
  <si>
    <t>UNIVERSIDAD DE CALDAS</t>
  </si>
  <si>
    <t>LUZ DARLIS CARVAJAL TRUJILLO</t>
  </si>
  <si>
    <t xml:space="preserve">COORDINADOR </t>
  </si>
  <si>
    <t>23/04/2013-31/12/2013 Y 16/01/2014-04/11/2014</t>
  </si>
  <si>
    <t xml:space="preserve">UNIVERSIDAD COOPERATIVA DE COLOMBIA </t>
  </si>
  <si>
    <t>JUAN GABRIEL ACOSTA PORTELA</t>
  </si>
  <si>
    <t>LA ESPERANZA Y JABALCON</t>
  </si>
  <si>
    <t>FAMILIAR</t>
  </si>
  <si>
    <t>VEREDA SAN AGUSTIN</t>
  </si>
  <si>
    <t>0</t>
  </si>
  <si>
    <t>508/2012</t>
  </si>
  <si>
    <t>126 - 131</t>
  </si>
  <si>
    <t>343/2013</t>
  </si>
  <si>
    <t>FOLIO TOMADO DE LAS ACLARACIONES PRESENTADAS POR EL OFERENTE</t>
  </si>
  <si>
    <t>002/2011</t>
  </si>
  <si>
    <t>ITA CHUE</t>
  </si>
  <si>
    <t>EXPERIENCIA NO VALIDADA YA QUE SE PRESENTÓ PRIMERO EN EL GRUPO 71</t>
  </si>
  <si>
    <t>619/2012</t>
  </si>
  <si>
    <t>Resumen de Grupos y Presupuesto que esta ofertando (se debe hacer una evaluación independiente para cada grupo al que se presenta)</t>
  </si>
  <si>
    <t>NO SE ACEPTA LA HOJA DE VIDA YA QUE PRESENTÓ EN LOS GRUPOS 62, 63 Y 68, EXCEDIENDO EL MÁXIMO DE 1000 CUPOS EXGIDOS EN LOS PLIEGOS</t>
  </si>
  <si>
    <t>LA EXPERIENCIA SE VALIDA HASTA EL 30 DE SEPTIEMBRE DE 2014</t>
  </si>
  <si>
    <t>131 - 140</t>
  </si>
  <si>
    <t>169/2014</t>
  </si>
  <si>
    <t>NO SE VALIDA EN RAZON A QUE LA CERTIFICACION YA FUE PRESENTADA COMO HABILITANTE EN EL GRUPO 62 (PROPUESTA 49)</t>
  </si>
  <si>
    <t>654/2012</t>
  </si>
  <si>
    <t>128 Y 129</t>
  </si>
  <si>
    <t>CONVENIO 005 DE 2012</t>
  </si>
  <si>
    <t>ALCALDÍA DE SAN SEBASTIAN DE MARIQUITA</t>
  </si>
  <si>
    <t>335/2013</t>
  </si>
  <si>
    <t>NO SE VALIDA EN RAZON A QUE LA CERTIFICACION YA FUE PRESENTADA COMO HABILITANTE EN ESTE MISMO GRUPO</t>
  </si>
  <si>
    <t>634/2012</t>
  </si>
  <si>
    <t xml:space="preserve">FUNDACION CREAS </t>
  </si>
  <si>
    <t>ANGELA INES ZABALA GONZALEZ</t>
  </si>
  <si>
    <t>01/12/2012-30/09/2013</t>
  </si>
  <si>
    <t>EL OASIS DEL RETORNO E.O.R.</t>
  </si>
  <si>
    <t>UNAD - UNIVERSIDAD NACIONAL ABIERTA Y A DISTANCIA</t>
  </si>
  <si>
    <t>MARIA VICTORIA SILVA SANABRIA</t>
  </si>
  <si>
    <t>12/06/2012 - 14/12/2012, 01/06/2013-31/12/2013 Y 16/01/2014-04/11/2014</t>
  </si>
  <si>
    <t>JARDIN INFANTIL MANITAS AMOROSAS INTEGRALES, FUNDACION IMIX</t>
  </si>
  <si>
    <t>LICENCIADO EN EDUCACION INFANTIL Y PREESCOLAR</t>
  </si>
  <si>
    <t>MARIA MARCELA GARZON PADILLA</t>
  </si>
  <si>
    <t>BUENOS AIRES ,CRUZE Y ALTAMIRA , VEGONES,ACO,MALTA,FIQUE, BALCANES, OJO DE AGUA, COROZALES, FIDIALUZ Y PRADO, LA CHICA , CATALAN, PRADO,caseta comunal vereda montoso</t>
  </si>
  <si>
    <t>010/2009</t>
  </si>
  <si>
    <t xml:space="preserve">CORIPET LTDA -CORPORACION INTERNACINAL PEDAGÓGICA Y ESCUELAS TRANSFORMADORAS </t>
  </si>
  <si>
    <t>345/2012</t>
  </si>
  <si>
    <t xml:space="preserve">EL CONTRATO 634 DE 2012 FUE CEDIDO A LA FUNDACION IMIX EL 16 DE ENERO DE 2014, POR LO QUE SE ACREDITA EXPERIENCA A PARTIR DE ESA FECHA. </t>
  </si>
  <si>
    <t>26,23</t>
  </si>
  <si>
    <t>LA PROPORCION ES PARA 1000 CUPOS Y ESTE GRUPO ES PARA 1097</t>
  </si>
  <si>
    <t>NO SE LE TIENE EN CUENTA LA EXPERIENCIA PORQUE SE PRESENTO TAMBIEN COMO HABILITIANTE.</t>
  </si>
  <si>
    <t>24</t>
  </si>
  <si>
    <t>8,43</t>
  </si>
  <si>
    <t xml:space="preserve">LAS CERTIFICACIONES ENTREGADAS COMO SOPORTE DE EXPERIENCIA DAN 22 MESES 15 DIAS </t>
  </si>
  <si>
    <t xml:space="preserve">CORIPET CERTIFICA A FUNDACION IMIX COMO EMPRESA CONTRATANTE Y NO COMO EMPRESA CONTRATISTA </t>
  </si>
  <si>
    <t>OMAR AUGUSTO ROJAS SANCHEZ</t>
  </si>
  <si>
    <t>ADMINISTRADOR DE EMPRESAS</t>
  </si>
  <si>
    <t>UNIVERSIDAD DE CUNDINAMARCA</t>
  </si>
  <si>
    <t xml:space="preserve">CONSTRUYAMOS COLOMBIA
</t>
  </si>
  <si>
    <t xml:space="preserve">02/04/2013 A 31/12/2013
16/01/2014 A 15/12/2014 </t>
  </si>
  <si>
    <t>COORDINADOR CDI
COORDINADOR CDI</t>
  </si>
  <si>
    <t>ESTA HOJA DE VIDA SE ALLEGA COMO REQUISITO HABILITANTE MEDIANTE OFICIO  21897 DE 12 DE DFICIEMBRE DE 2014 EN REEMPLAZO DE CONSUELO DEL SOCORRO MOSQUERA TORRES.</t>
  </si>
  <si>
    <t xml:space="preserve">INSTITUCION EDUCATIVA TECNICA ISMAEL SANTOFIMIO TRUJILLO </t>
  </si>
  <si>
    <t>INSTITUCION EDUCATIVA ALFONSO LOPEZ PUMAREJO DE HONDA</t>
  </si>
  <si>
    <t xml:space="preserve"> OFICIO No. 21896 de 12 DE DICIEMBRE DE 2014</t>
  </si>
  <si>
    <t>E OFICIO No. 21896 de 12 DE DICIEMBRE DE 2014</t>
  </si>
  <si>
    <t>24,30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</si>
</sst>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sz val="9"/>
      <color theme="1"/>
      <name val="Calibri"/>
      <family val="2"/>
      <scheme val="minor"/>
    </font>
    <font>
      <b/>
      <sz val="14"/>
      <color theme="1"/>
      <name val="Calibri"/>
      <family val="2"/>
    </font>
    <font>
      <sz val="11"/>
      <color theme="1"/>
      <name val="Calibri"/>
      <family val="2"/>
    </font>
    <font>
      <b/>
      <sz val="14"/>
      <name val="Calibri"/>
      <family val="2"/>
    </font>
    <font>
      <b/>
      <sz val="14"/>
      <color rgb="FFFF0000"/>
      <name val="Calibri"/>
      <family val="2"/>
    </font>
    <font>
      <sz val="1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7">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0" fontId="26" fillId="0" borderId="1" xfId="0" applyFont="1" applyFill="1" applyBorder="1" applyAlignment="1">
      <alignment horizontal="left" vertical="center" wrapText="1"/>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24" fillId="0" borderId="1" xfId="0" applyFont="1" applyBorder="1" applyAlignment="1">
      <alignment horizontal="center" vertical="center" wrapText="1"/>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1" xfId="0" applyFont="1" applyBorder="1" applyAlignment="1">
      <alignment vertical="center" wrapText="1"/>
    </xf>
    <xf numFmtId="9" fontId="27" fillId="0" borderId="1" xfId="3" applyFont="1" applyFill="1" applyBorder="1" applyAlignment="1" applyProtection="1">
      <alignment horizontal="center" vertical="center" wrapText="1"/>
      <protection locked="0"/>
    </xf>
    <xf numFmtId="1" fontId="27"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43" fontId="0" fillId="0" borderId="0" xfId="0" applyNumberFormat="1" applyFont="1" applyFill="1" applyAlignment="1">
      <alignment vertical="center"/>
    </xf>
    <xf numFmtId="43" fontId="28" fillId="0" borderId="0" xfId="0" applyNumberFormat="1" applyFont="1" applyFill="1" applyBorder="1" applyAlignment="1">
      <alignment horizontal="left" vertical="center"/>
    </xf>
    <xf numFmtId="3"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0" fillId="0" borderId="0" xfId="0" applyNumberFormat="1" applyAlignment="1">
      <alignment vertical="center"/>
    </xf>
    <xf numFmtId="1" fontId="9" fillId="3" borderId="8" xfId="0" applyNumberFormat="1" applyFont="1" applyFill="1" applyBorder="1" applyAlignment="1" applyProtection="1">
      <alignment vertical="center"/>
      <protection locked="0"/>
    </xf>
    <xf numFmtId="1" fontId="9" fillId="0" borderId="8" xfId="0" applyNumberFormat="1" applyFont="1" applyFill="1" applyBorder="1" applyAlignment="1" applyProtection="1">
      <alignment horizontal="left" vertical="center"/>
      <protection locked="0"/>
    </xf>
    <xf numFmtId="1" fontId="0" fillId="0" borderId="0" xfId="0" applyNumberFormat="1" applyAlignment="1">
      <alignment horizontal="center" vertical="center"/>
    </xf>
    <xf numFmtId="1" fontId="0" fillId="0" borderId="0" xfId="0" applyNumberFormat="1" applyFill="1" applyBorder="1" applyAlignment="1">
      <alignment vertical="center" wrapText="1"/>
    </xf>
    <xf numFmtId="1" fontId="0" fillId="0" borderId="0" xfId="0" applyNumberFormat="1" applyFill="1" applyBorder="1" applyAlignment="1">
      <alignment vertical="center"/>
    </xf>
    <xf numFmtId="1" fontId="0" fillId="0" borderId="0" xfId="0" applyNumberFormat="1" applyFill="1" applyBorder="1" applyAlignment="1">
      <alignment horizontal="center" vertical="center"/>
    </xf>
    <xf numFmtId="1" fontId="0" fillId="0" borderId="0" xfId="0" applyNumberFormat="1" applyBorder="1" applyAlignment="1">
      <alignment vertical="center"/>
    </xf>
    <xf numFmtId="1" fontId="1" fillId="2" borderId="11" xfId="0" applyNumberFormat="1" applyFont="1" applyFill="1" applyBorder="1" applyAlignment="1">
      <alignment horizontal="center" vertical="center" wrapText="1"/>
    </xf>
    <xf numFmtId="1" fontId="13" fillId="0" borderId="1" xfId="1" applyNumberFormat="1" applyFont="1" applyFill="1" applyBorder="1" applyAlignment="1" applyProtection="1">
      <alignment horizontal="center" vertical="center" wrapText="1"/>
      <protection locked="0"/>
    </xf>
    <xf numFmtId="1" fontId="25"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1" fontId="15" fillId="0" borderId="0" xfId="0" applyNumberFormat="1" applyFont="1" applyFill="1" applyBorder="1" applyAlignment="1">
      <alignment horizontal="left" vertical="center"/>
    </xf>
    <xf numFmtId="1" fontId="1" fillId="2" borderId="1" xfId="0" applyNumberFormat="1" applyFont="1" applyFill="1" applyBorder="1" applyAlignment="1">
      <alignment horizontal="center" wrapText="1"/>
    </xf>
    <xf numFmtId="1" fontId="0" fillId="0" borderId="1" xfId="0" applyNumberFormat="1" applyFill="1" applyBorder="1" applyAlignment="1"/>
    <xf numFmtId="1" fontId="0" fillId="0" borderId="1" xfId="0" applyNumberFormat="1" applyBorder="1" applyAlignment="1">
      <alignment vertical="center"/>
    </xf>
    <xf numFmtId="1" fontId="0" fillId="2" borderId="1" xfId="0" applyNumberFormat="1" applyFill="1" applyBorder="1" applyAlignment="1">
      <alignment wrapText="1"/>
    </xf>
    <xf numFmtId="1" fontId="1" fillId="2" borderId="1" xfId="0" applyNumberFormat="1" applyFont="1" applyFill="1" applyBorder="1" applyAlignment="1">
      <alignment horizontal="center" vertical="center" wrapText="1"/>
    </xf>
    <xf numFmtId="1" fontId="0" fillId="0" borderId="1" xfId="0" applyNumberFormat="1" applyFill="1" applyBorder="1" applyAlignment="1">
      <alignment wrapText="1"/>
    </xf>
    <xf numFmtId="0" fontId="14" fillId="0" borderId="1" xfId="0" applyFont="1" applyBorder="1" applyAlignment="1"/>
    <xf numFmtId="0" fontId="14" fillId="0" borderId="1" xfId="0" applyFont="1" applyBorder="1" applyAlignment="1">
      <alignment wrapText="1"/>
    </xf>
    <xf numFmtId="0" fontId="0" fillId="0" borderId="1" xfId="0" applyFont="1" applyBorder="1" applyAlignment="1">
      <alignment wrapText="1"/>
    </xf>
    <xf numFmtId="0" fontId="0" fillId="0" borderId="1" xfId="0" applyFont="1" applyBorder="1" applyAlignment="1">
      <alignment vertical="center" wrapText="1"/>
    </xf>
    <xf numFmtId="14" fontId="0" fillId="0" borderId="1" xfId="0" applyNumberFormat="1" applyFont="1" applyBorder="1" applyAlignment="1">
      <alignment vertical="center" wrapText="1"/>
    </xf>
    <xf numFmtId="0" fontId="0" fillId="0" borderId="1" xfId="0" applyFont="1" applyFill="1" applyBorder="1" applyAlignment="1">
      <alignment vertical="center" wrapText="1"/>
    </xf>
    <xf numFmtId="14" fontId="0" fillId="0" borderId="0" xfId="0" applyNumberFormat="1" applyFont="1" applyAlignment="1">
      <alignment vertical="center"/>
    </xf>
    <xf numFmtId="14" fontId="0" fillId="0" borderId="1" xfId="0" applyNumberFormat="1" applyBorder="1" applyAlignment="1">
      <alignment vertical="center" wrapText="1"/>
    </xf>
    <xf numFmtId="14" fontId="0" fillId="0" borderId="1" xfId="0" applyNumberFormat="1" applyBorder="1" applyAlignment="1"/>
    <xf numFmtId="0" fontId="0" fillId="0" borderId="1" xfId="0" applyBorder="1" applyAlignment="1">
      <alignment wrapText="1"/>
    </xf>
    <xf numFmtId="1" fontId="0" fillId="0" borderId="1" xfId="0" applyNumberFormat="1" applyBorder="1" applyAlignment="1">
      <alignment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0" fillId="0" borderId="1" xfId="0" applyFont="1" applyBorder="1" applyAlignment="1">
      <alignment vertical="center"/>
    </xf>
    <xf numFmtId="0" fontId="24" fillId="0" borderId="1" xfId="0" applyFont="1" applyBorder="1" applyAlignment="1">
      <alignment vertical="center"/>
    </xf>
    <xf numFmtId="0" fontId="0"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14" fontId="14" fillId="0" borderId="1" xfId="0" applyNumberFormat="1" applyFont="1" applyBorder="1" applyAlignment="1">
      <alignment vertical="center" wrapText="1"/>
    </xf>
    <xf numFmtId="0" fontId="14" fillId="0" borderId="0" xfId="0" applyFont="1" applyAlignment="1">
      <alignment vertical="center"/>
    </xf>
    <xf numFmtId="0" fontId="14" fillId="0" borderId="1" xfId="0" applyFont="1" applyBorder="1" applyAlignment="1">
      <alignment horizontal="center" vertical="center" wrapText="1"/>
    </xf>
    <xf numFmtId="14" fontId="14" fillId="0" borderId="1" xfId="0" applyNumberFormat="1" applyFont="1" applyBorder="1" applyAlignment="1"/>
    <xf numFmtId="0" fontId="14" fillId="0" borderId="1" xfId="0" applyFont="1" applyBorder="1"/>
    <xf numFmtId="0" fontId="14" fillId="0" borderId="1" xfId="0" applyFont="1" applyFill="1" applyBorder="1" applyAlignment="1"/>
    <xf numFmtId="0" fontId="14" fillId="0" borderId="4" xfId="0" applyFont="1" applyBorder="1" applyAlignment="1">
      <alignment vertical="center" wrapText="1"/>
    </xf>
    <xf numFmtId="1" fontId="14" fillId="0" borderId="1" xfId="0" applyNumberFormat="1" applyFont="1" applyFill="1" applyBorder="1" applyAlignment="1">
      <alignment vertical="center" wrapText="1"/>
    </xf>
    <xf numFmtId="1" fontId="14" fillId="0" borderId="1" xfId="0" applyNumberFormat="1" applyFont="1" applyBorder="1" applyAlignment="1">
      <alignment vertical="center" wrapText="1"/>
    </xf>
    <xf numFmtId="1" fontId="14" fillId="0" borderId="1" xfId="0" applyNumberFormat="1" applyFont="1" applyFill="1" applyBorder="1" applyAlignment="1"/>
    <xf numFmtId="49" fontId="24" fillId="0" borderId="1" xfId="0" applyNumberFormat="1" applyFont="1" applyFill="1" applyBorder="1" applyAlignment="1" applyProtection="1">
      <alignment horizontal="center" vertical="center" wrapText="1"/>
      <protection locked="0"/>
    </xf>
    <xf numFmtId="171" fontId="25"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14" fillId="6" borderId="1" xfId="0" applyFont="1" applyFill="1" applyBorder="1" applyAlignment="1">
      <alignment vertical="center" wrapText="1"/>
    </xf>
    <xf numFmtId="43" fontId="0" fillId="0" borderId="1" xfId="0" applyNumberFormat="1" applyFill="1" applyBorder="1" applyAlignment="1">
      <alignment vertical="center"/>
    </xf>
    <xf numFmtId="1" fontId="0" fillId="0" borderId="1" xfId="0" applyNumberFormat="1" applyFill="1" applyBorder="1" applyAlignment="1">
      <alignment vertical="center"/>
    </xf>
    <xf numFmtId="1"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0" fontId="11" fillId="6" borderId="1" xfId="0" applyFont="1" applyFill="1" applyBorder="1" applyAlignment="1">
      <alignment horizontal="left" vertical="center" wrapText="1"/>
    </xf>
    <xf numFmtId="49" fontId="14"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9" fontId="13" fillId="6" borderId="1" xfId="3"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protection locked="0"/>
    </xf>
    <xf numFmtId="3" fontId="13" fillId="6" borderId="1" xfId="0" applyNumberFormat="1" applyFont="1" applyFill="1" applyBorder="1" applyAlignment="1" applyProtection="1">
      <alignment horizontal="center" vertical="center" wrapText="1"/>
      <protection locked="0"/>
    </xf>
    <xf numFmtId="14" fontId="13" fillId="6" borderId="1" xfId="0" applyNumberFormat="1" applyFont="1" applyFill="1" applyBorder="1" applyAlignment="1" applyProtection="1">
      <alignment horizontal="center" vertical="center" wrapText="1"/>
      <protection locked="0"/>
    </xf>
    <xf numFmtId="0" fontId="14" fillId="6" borderId="0" xfId="0" applyFont="1" applyFill="1" applyAlignment="1">
      <alignment horizontal="left" vertical="center" wrapText="1"/>
    </xf>
    <xf numFmtId="3" fontId="0" fillId="0" borderId="0" xfId="0" applyNumberFormat="1" applyFill="1" applyAlignment="1">
      <alignment vertical="center"/>
    </xf>
    <xf numFmtId="0" fontId="11" fillId="4" borderId="1" xfId="0" applyFont="1" applyFill="1" applyBorder="1" applyAlignment="1">
      <alignment horizontal="left" vertical="center" wrapText="1"/>
    </xf>
    <xf numFmtId="14" fontId="0" fillId="6" borderId="1" xfId="0" applyNumberFormat="1" applyFont="1" applyFill="1" applyBorder="1" applyAlignment="1">
      <alignment vertical="center" wrapText="1"/>
    </xf>
    <xf numFmtId="1" fontId="13" fillId="0" borderId="1" xfId="3" applyNumberFormat="1" applyFont="1" applyFill="1" applyBorder="1" applyAlignment="1" applyProtection="1">
      <alignment horizontal="center" vertical="center" wrapText="1"/>
      <protection locked="0"/>
    </xf>
    <xf numFmtId="2" fontId="0" fillId="0" borderId="0" xfId="0" applyNumberFormat="1" applyFill="1" applyAlignment="1">
      <alignment vertical="center"/>
    </xf>
    <xf numFmtId="0" fontId="0" fillId="6" borderId="1" xfId="0" applyFill="1" applyBorder="1" applyAlignment="1">
      <alignment wrapText="1"/>
    </xf>
    <xf numFmtId="14" fontId="14" fillId="6" borderId="1" xfId="0" applyNumberFormat="1" applyFont="1" applyFill="1" applyBorder="1" applyAlignment="1">
      <alignment vertical="center" wrapText="1"/>
    </xf>
    <xf numFmtId="0" fontId="14" fillId="6" borderId="1" xfId="0" applyFont="1" applyFill="1" applyBorder="1" applyAlignment="1">
      <alignment vertical="center"/>
    </xf>
    <xf numFmtId="0" fontId="0" fillId="6" borderId="0" xfId="0" applyFill="1" applyAlignment="1">
      <alignment vertical="center"/>
    </xf>
    <xf numFmtId="14" fontId="0" fillId="0" borderId="1" xfId="0" applyNumberFormat="1" applyBorder="1" applyAlignment="1">
      <alignment vertical="center"/>
    </xf>
    <xf numFmtId="0" fontId="0" fillId="6" borderId="1" xfId="0" applyFont="1" applyFill="1" applyBorder="1" applyAlignment="1">
      <alignment wrapText="1"/>
    </xf>
    <xf numFmtId="0" fontId="0" fillId="6" borderId="1" xfId="0" applyFont="1" applyFill="1" applyBorder="1" applyAlignment="1">
      <alignment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6" borderId="1" xfId="0" applyFont="1" applyFill="1" applyBorder="1" applyAlignment="1">
      <alignment horizontal="center" vertical="center" wrapText="1"/>
    </xf>
    <xf numFmtId="14" fontId="0" fillId="0" borderId="0" xfId="0" applyNumberFormat="1" applyAlignment="1">
      <alignment vertical="center"/>
    </xf>
    <xf numFmtId="0" fontId="1" fillId="0" borderId="0"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4"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14" fontId="14" fillId="0" borderId="1" xfId="0" applyNumberFormat="1" applyFont="1" applyBorder="1" applyAlignment="1">
      <alignment horizontal="center" vertical="center" wrapText="1"/>
    </xf>
    <xf numFmtId="0" fontId="0" fillId="0" borderId="1" xfId="0" applyBorder="1" applyAlignment="1">
      <alignment horizontal="center"/>
    </xf>
    <xf numFmtId="15" fontId="13" fillId="0" borderId="4" xfId="0" applyNumberFormat="1" applyFont="1" applyFill="1" applyBorder="1" applyAlignment="1" applyProtection="1">
      <alignment horizontal="center" vertical="center" wrapText="1"/>
      <protection locked="0"/>
    </xf>
    <xf numFmtId="43" fontId="0" fillId="0" borderId="0" xfId="1" applyFont="1"/>
    <xf numFmtId="43" fontId="0" fillId="0" borderId="1" xfId="1" applyFont="1" applyBorder="1"/>
    <xf numFmtId="0" fontId="0" fillId="0" borderId="0" xfId="0" applyBorder="1" applyAlignment="1">
      <alignment horizontal="center" vertical="center"/>
    </xf>
    <xf numFmtId="0" fontId="24" fillId="0" borderId="0" xfId="0" applyFont="1" applyBorder="1" applyAlignment="1">
      <alignment vertical="center" wrapText="1"/>
    </xf>
    <xf numFmtId="0" fontId="24" fillId="0" borderId="0" xfId="0" applyFont="1" applyBorder="1" applyAlignment="1">
      <alignment horizontal="center" vertical="center" wrapText="1"/>
    </xf>
    <xf numFmtId="0" fontId="0" fillId="0" borderId="0" xfId="0" applyFill="1" applyBorder="1" applyAlignment="1"/>
    <xf numFmtId="0" fontId="0" fillId="0" borderId="0" xfId="0" applyFill="1" applyBorder="1"/>
    <xf numFmtId="14" fontId="0" fillId="0" borderId="0" xfId="0" applyNumberFormat="1" applyBorder="1" applyAlignment="1"/>
    <xf numFmtId="0" fontId="0" fillId="0" borderId="0" xfId="0" applyBorder="1" applyAlignment="1"/>
    <xf numFmtId="0" fontId="0" fillId="0" borderId="0" xfId="0" applyBorder="1" applyAlignment="1">
      <alignment wrapText="1"/>
    </xf>
    <xf numFmtId="0" fontId="14" fillId="0" borderId="1" xfId="0" applyFont="1" applyFill="1" applyBorder="1" applyAlignment="1">
      <alignment wrapText="1"/>
    </xf>
    <xf numFmtId="0" fontId="14" fillId="0" borderId="1" xfId="0" applyFont="1" applyFill="1" applyBorder="1"/>
    <xf numFmtId="0" fontId="0" fillId="0" borderId="1" xfId="0" applyBorder="1" applyAlignment="1">
      <alignment horizontal="center" wrapText="1"/>
    </xf>
    <xf numFmtId="0" fontId="14" fillId="0" borderId="1" xfId="0" applyFont="1" applyFill="1" applyBorder="1" applyAlignment="1">
      <alignment vertical="center"/>
    </xf>
    <xf numFmtId="0" fontId="14" fillId="0" borderId="1" xfId="0" applyFont="1" applyBorder="1" applyAlignment="1">
      <alignment horizontal="center" wrapText="1"/>
    </xf>
    <xf numFmtId="49" fontId="0" fillId="0" borderId="1" xfId="0" applyNumberForma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30" fillId="0" borderId="0" xfId="0" applyFont="1" applyFill="1" applyBorder="1" applyAlignment="1">
      <alignment horizontal="left" vertical="center"/>
    </xf>
    <xf numFmtId="43" fontId="0" fillId="0" borderId="1" xfId="1" applyFont="1" applyFill="1" applyBorder="1" applyAlignment="1">
      <alignment horizontal="center" vertical="center"/>
    </xf>
    <xf numFmtId="43" fontId="18"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vertical="center" wrapText="1"/>
      <protection locked="0"/>
    </xf>
    <xf numFmtId="49" fontId="13"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center"/>
    </xf>
    <xf numFmtId="0" fontId="1" fillId="0" borderId="0" xfId="0" applyFont="1" applyFill="1"/>
    <xf numFmtId="0" fontId="0" fillId="0" borderId="1" xfId="0" applyBorder="1" applyAlignment="1">
      <alignment horizontal="right" vertical="center"/>
    </xf>
    <xf numFmtId="0" fontId="14" fillId="0" borderId="1" xfId="0" applyFont="1" applyBorder="1" applyAlignment="1">
      <alignment horizontal="right" vertical="center" wrapText="1"/>
    </xf>
    <xf numFmtId="2" fontId="0" fillId="0" borderId="0" xfId="0" applyNumberFormat="1" applyBorder="1" applyAlignment="1">
      <alignment vertical="center"/>
    </xf>
    <xf numFmtId="2" fontId="31" fillId="0" borderId="0" xfId="0" applyNumberFormat="1" applyFont="1" applyFill="1" applyBorder="1" applyAlignment="1">
      <alignment horizontal="left" vertical="center"/>
    </xf>
    <xf numFmtId="2" fontId="0" fillId="0" borderId="1" xfId="0" applyNumberFormat="1" applyBorder="1" applyAlignment="1">
      <alignment horizontal="center" vertical="center"/>
    </xf>
    <xf numFmtId="14" fontId="13" fillId="0" borderId="0" xfId="0" applyNumberFormat="1" applyFont="1" applyFill="1" applyBorder="1" applyAlignment="1" applyProtection="1">
      <alignment horizontal="center" vertical="center" wrapText="1"/>
      <protection locked="0"/>
    </xf>
    <xf numFmtId="43" fontId="18" fillId="0" borderId="1" xfId="1" applyNumberFormat="1" applyFont="1" applyFill="1" applyBorder="1" applyAlignment="1" applyProtection="1">
      <alignment horizontal="center" vertical="center" wrapText="1"/>
      <protection locked="0"/>
    </xf>
    <xf numFmtId="0" fontId="26" fillId="4" borderId="1" xfId="0" applyFont="1" applyFill="1" applyBorder="1" applyAlignment="1">
      <alignment horizontal="left" vertical="center" wrapText="1"/>
    </xf>
    <xf numFmtId="14" fontId="0" fillId="0" borderId="0" xfId="0" applyNumberFormat="1" applyAlignment="1">
      <alignment horizontal="center" vertical="center"/>
    </xf>
    <xf numFmtId="2" fontId="30" fillId="0" borderId="0" xfId="0" applyNumberFormat="1" applyFont="1" applyFill="1" applyBorder="1" applyAlignment="1">
      <alignment horizontal="left" vertical="center"/>
    </xf>
    <xf numFmtId="43" fontId="0" fillId="0" borderId="1" xfId="1" applyFont="1" applyBorder="1" applyAlignment="1">
      <alignment horizontal="left" vertical="center"/>
    </xf>
    <xf numFmtId="14" fontId="0" fillId="0" borderId="0" xfId="0" applyNumberFormat="1"/>
    <xf numFmtId="0" fontId="0" fillId="6" borderId="1" xfId="0" applyFill="1" applyBorder="1" applyAlignment="1">
      <alignment vertical="center"/>
    </xf>
    <xf numFmtId="2" fontId="18" fillId="6" borderId="1" xfId="0" applyNumberFormat="1" applyFont="1" applyFill="1" applyBorder="1" applyAlignment="1" applyProtection="1">
      <alignment horizontal="center" vertical="center" wrapText="1"/>
      <protection locked="0"/>
    </xf>
    <xf numFmtId="49" fontId="0" fillId="6" borderId="1" xfId="0" applyNumberFormat="1" applyFill="1" applyBorder="1" applyAlignment="1">
      <alignment horizontal="center" vertical="center"/>
    </xf>
    <xf numFmtId="0" fontId="32" fillId="0" borderId="1" xfId="0" applyFont="1" applyFill="1" applyBorder="1" applyAlignment="1">
      <alignment horizontal="left" vertical="center" wrapText="1"/>
    </xf>
    <xf numFmtId="2" fontId="0" fillId="0" borderId="0" xfId="0" applyNumberFormat="1" applyAlignment="1">
      <alignment vertical="center"/>
    </xf>
    <xf numFmtId="2" fontId="13" fillId="0" borderId="1" xfId="1" applyNumberFormat="1" applyFont="1" applyFill="1" applyBorder="1" applyAlignment="1" applyProtection="1">
      <alignment horizontal="center" vertical="center" wrapText="1"/>
      <protection locked="0"/>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8"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1" xfId="0" applyFont="1" applyBorder="1" applyAlignment="1">
      <alignment horizontal="center" vertical="center" wrapText="1"/>
    </xf>
    <xf numFmtId="0" fontId="0" fillId="6" borderId="1"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4" fillId="0" borderId="1" xfId="0" applyFont="1" applyBorder="1" applyAlignment="1">
      <alignment horizontal="center" vertical="center" wrapText="1"/>
    </xf>
    <xf numFmtId="0" fontId="14" fillId="6" borderId="1" xfId="0" applyFont="1" applyFill="1" applyBorder="1" applyAlignment="1">
      <alignment horizontal="center" vertical="center" wrapText="1"/>
    </xf>
    <xf numFmtId="0" fontId="14" fillId="0" borderId="1" xfId="0" applyFont="1" applyBorder="1" applyAlignment="1">
      <alignment horizontal="center" vertical="center"/>
    </xf>
    <xf numFmtId="0" fontId="0" fillId="0" borderId="1" xfId="0" applyFill="1" applyBorder="1" applyAlignment="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zoomScale="50" zoomScaleNormal="50" workbookViewId="0"/>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5.664062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68</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393</v>
      </c>
      <c r="C15" s="283"/>
      <c r="D15" s="212" t="s">
        <v>12</v>
      </c>
      <c r="E15" s="212" t="s">
        <v>13</v>
      </c>
      <c r="F15" s="212" t="s">
        <v>28</v>
      </c>
      <c r="G15" s="54"/>
      <c r="I15" s="27"/>
      <c r="J15" s="27"/>
      <c r="K15" s="27"/>
      <c r="L15" s="27"/>
      <c r="M15" s="27"/>
      <c r="N15" s="72"/>
    </row>
    <row r="16" spans="1:16" x14ac:dyDescent="0.3">
      <c r="B16" s="283"/>
      <c r="C16" s="283"/>
      <c r="D16" s="212">
        <v>68</v>
      </c>
      <c r="E16" s="91">
        <v>626484300</v>
      </c>
      <c r="F16" s="91">
        <v>300</v>
      </c>
      <c r="G16" s="55"/>
      <c r="I16" s="28"/>
      <c r="J16" s="28"/>
      <c r="K16" s="28"/>
      <c r="L16" s="28"/>
      <c r="M16" s="28"/>
      <c r="N16" s="72"/>
    </row>
    <row r="17" spans="1:14" x14ac:dyDescent="0.3">
      <c r="B17" s="283"/>
      <c r="C17" s="283"/>
      <c r="D17" s="212"/>
      <c r="E17" s="91"/>
      <c r="F17" s="91"/>
      <c r="G17" s="55"/>
      <c r="I17" s="28"/>
      <c r="J17" s="28"/>
      <c r="K17" s="28"/>
      <c r="L17" s="28"/>
      <c r="M17" s="28"/>
      <c r="N17" s="72"/>
    </row>
    <row r="18" spans="1:14" x14ac:dyDescent="0.3">
      <c r="B18" s="283"/>
      <c r="C18" s="283"/>
      <c r="D18" s="212"/>
      <c r="E18" s="91"/>
      <c r="F18" s="91"/>
      <c r="G18" s="55"/>
      <c r="I18" s="28"/>
      <c r="J18" s="28"/>
      <c r="K18" s="28"/>
      <c r="L18" s="28"/>
      <c r="M18" s="28"/>
      <c r="N18" s="72"/>
    </row>
    <row r="19" spans="1:14" x14ac:dyDescent="0.3">
      <c r="B19" s="283"/>
      <c r="C19" s="283"/>
      <c r="D19" s="212"/>
      <c r="E19" s="92"/>
      <c r="F19" s="91"/>
      <c r="G19" s="55"/>
      <c r="H19" s="18"/>
      <c r="I19" s="28"/>
      <c r="J19" s="28"/>
      <c r="K19" s="28"/>
      <c r="L19" s="28"/>
      <c r="M19" s="28"/>
      <c r="N19" s="17"/>
    </row>
    <row r="20" spans="1:14" x14ac:dyDescent="0.3">
      <c r="B20" s="283"/>
      <c r="C20" s="283"/>
      <c r="D20" s="212"/>
      <c r="E20" s="92"/>
      <c r="F20" s="91"/>
      <c r="G20" s="55"/>
      <c r="H20" s="18"/>
      <c r="I20" s="30"/>
      <c r="J20" s="30"/>
      <c r="K20" s="30"/>
      <c r="L20" s="30"/>
      <c r="M20" s="30"/>
      <c r="N20" s="17"/>
    </row>
    <row r="21" spans="1:14" x14ac:dyDescent="0.3">
      <c r="B21" s="283"/>
      <c r="C21" s="283"/>
      <c r="D21" s="212"/>
      <c r="E21" s="92"/>
      <c r="F21" s="91"/>
      <c r="G21" s="55"/>
      <c r="H21" s="18"/>
      <c r="I21" s="71"/>
      <c r="J21" s="71"/>
      <c r="K21" s="71"/>
      <c r="L21" s="71"/>
      <c r="M21" s="71"/>
      <c r="N21" s="17"/>
    </row>
    <row r="22" spans="1:14" x14ac:dyDescent="0.3">
      <c r="B22" s="283"/>
      <c r="C22" s="283"/>
      <c r="D22" s="212"/>
      <c r="E22" s="92"/>
      <c r="F22" s="91"/>
      <c r="G22" s="55"/>
      <c r="H22" s="18"/>
      <c r="I22" s="71"/>
      <c r="J22" s="71"/>
      <c r="K22" s="71"/>
      <c r="L22" s="71"/>
      <c r="M22" s="71"/>
      <c r="N22" s="17"/>
    </row>
    <row r="23" spans="1:14" ht="15" thickBot="1" x14ac:dyDescent="0.35">
      <c r="B23" s="284" t="s">
        <v>14</v>
      </c>
      <c r="C23" s="285"/>
      <c r="D23" s="212"/>
      <c r="E23" s="93">
        <f>SUM(E16:E22)</f>
        <v>626484300</v>
      </c>
      <c r="F23" s="91">
        <f>SUM(F16:F22)</f>
        <v>300</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240</v>
      </c>
      <c r="D25" s="31"/>
      <c r="E25" s="34">
        <f>E23</f>
        <v>626484300</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214" t="s">
        <v>316</v>
      </c>
      <c r="D31" s="83"/>
      <c r="E31" s="68"/>
      <c r="F31" s="68"/>
      <c r="G31" s="68"/>
      <c r="H31" s="68"/>
      <c r="I31" s="71"/>
      <c r="J31" s="71"/>
      <c r="K31" s="71"/>
      <c r="L31" s="71"/>
      <c r="M31" s="71"/>
      <c r="N31" s="72"/>
    </row>
    <row r="32" spans="1:14" x14ac:dyDescent="0.3">
      <c r="A32" s="63"/>
      <c r="B32" s="83" t="s">
        <v>99</v>
      </c>
      <c r="C32" s="214" t="s">
        <v>316</v>
      </c>
      <c r="D32" s="83"/>
      <c r="E32" s="68"/>
      <c r="F32" s="68"/>
      <c r="G32" s="68"/>
      <c r="H32" s="68"/>
      <c r="I32" s="71"/>
      <c r="J32" s="71"/>
      <c r="K32" s="71"/>
      <c r="L32" s="71"/>
      <c r="M32" s="71"/>
      <c r="N32" s="72"/>
    </row>
    <row r="33" spans="1:14" x14ac:dyDescent="0.3">
      <c r="A33" s="63"/>
      <c r="B33" s="83" t="s">
        <v>100</v>
      </c>
      <c r="C33" s="214" t="s">
        <v>316</v>
      </c>
      <c r="D33" s="83"/>
      <c r="E33" s="68"/>
      <c r="F33" s="68"/>
      <c r="G33" s="68"/>
      <c r="H33" s="68"/>
      <c r="I33" s="71"/>
      <c r="J33" s="71"/>
      <c r="K33" s="71"/>
      <c r="L33" s="71"/>
      <c r="M33" s="71"/>
      <c r="N33" s="72"/>
    </row>
    <row r="34" spans="1:14" x14ac:dyDescent="0.3">
      <c r="A34" s="63"/>
      <c r="B34" s="83" t="s">
        <v>101</v>
      </c>
      <c r="C34" s="214" t="s">
        <v>316</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14">
        <v>40</v>
      </c>
      <c r="E41" s="286">
        <f>+D41+D42</f>
        <v>50</v>
      </c>
      <c r="F41" s="68"/>
      <c r="G41" s="68"/>
      <c r="H41" s="68"/>
      <c r="I41" s="71"/>
      <c r="J41" s="71"/>
      <c r="K41" s="71"/>
      <c r="L41" s="71"/>
      <c r="M41" s="71"/>
      <c r="N41" s="72"/>
    </row>
    <row r="42" spans="1:14" ht="55.2" x14ac:dyDescent="0.3">
      <c r="A42" s="63"/>
      <c r="B42" s="69" t="s">
        <v>104</v>
      </c>
      <c r="C42" s="70">
        <v>60</v>
      </c>
      <c r="D42" s="214">
        <v>10</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267"/>
      <c r="J44" s="19"/>
      <c r="K44" s="19"/>
      <c r="L44" s="19"/>
      <c r="M44" s="19"/>
    </row>
    <row r="45" spans="1:14" x14ac:dyDescent="0.3">
      <c r="A45" s="63"/>
      <c r="C45" s="64"/>
      <c r="D45" s="28"/>
      <c r="E45" s="65"/>
      <c r="F45" s="29"/>
      <c r="G45" s="29"/>
      <c r="H45" s="29"/>
      <c r="I45" s="267"/>
      <c r="J45" s="19"/>
      <c r="K45" s="19"/>
      <c r="L45" s="19"/>
      <c r="M45" s="19"/>
    </row>
    <row r="46" spans="1:14" ht="15" thickBot="1" x14ac:dyDescent="0.35">
      <c r="I46" s="68"/>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108</v>
      </c>
      <c r="O49" s="82" t="s">
        <v>35</v>
      </c>
      <c r="P49" s="210" t="s">
        <v>11</v>
      </c>
      <c r="Q49" s="210" t="s">
        <v>19</v>
      </c>
    </row>
    <row r="50" spans="1:26" s="77" customFormat="1" ht="86.4" x14ac:dyDescent="0.3">
      <c r="A50" s="36">
        <v>1</v>
      </c>
      <c r="B50" s="78" t="s">
        <v>117</v>
      </c>
      <c r="C50" s="78" t="s">
        <v>117</v>
      </c>
      <c r="D50" s="78" t="s">
        <v>132</v>
      </c>
      <c r="E50" s="78" t="s">
        <v>405</v>
      </c>
      <c r="F50" s="74" t="s">
        <v>96</v>
      </c>
      <c r="G50" s="88" t="s">
        <v>124</v>
      </c>
      <c r="H50" s="97">
        <v>41246</v>
      </c>
      <c r="I50" s="97">
        <v>41851</v>
      </c>
      <c r="J50" s="75" t="s">
        <v>97</v>
      </c>
      <c r="K50" s="114">
        <v>6.57</v>
      </c>
      <c r="L50" s="216">
        <v>13.6</v>
      </c>
      <c r="M50" s="99">
        <v>300</v>
      </c>
      <c r="N50" s="66">
        <v>0</v>
      </c>
      <c r="O50" s="20">
        <v>2170004944</v>
      </c>
      <c r="P50" s="20">
        <v>53</v>
      </c>
      <c r="Q50" s="192" t="s">
        <v>420</v>
      </c>
      <c r="R50" s="76"/>
      <c r="S50" s="76"/>
      <c r="T50" s="76"/>
      <c r="U50" s="76"/>
      <c r="V50" s="76"/>
      <c r="W50" s="76"/>
      <c r="X50" s="76"/>
      <c r="Y50" s="76"/>
      <c r="Z50" s="76"/>
    </row>
    <row r="51" spans="1:26" s="77" customFormat="1" x14ac:dyDescent="0.3">
      <c r="A51" s="36">
        <f t="shared" ref="A51:A57" si="0">+A50+1</f>
        <v>2</v>
      </c>
      <c r="B51" s="78" t="s">
        <v>117</v>
      </c>
      <c r="C51" s="79" t="s">
        <v>117</v>
      </c>
      <c r="D51" s="78" t="s">
        <v>132</v>
      </c>
      <c r="E51" s="227" t="s">
        <v>419</v>
      </c>
      <c r="F51" s="74" t="s">
        <v>96</v>
      </c>
      <c r="G51" s="74" t="s">
        <v>124</v>
      </c>
      <c r="H51" s="81">
        <v>41093</v>
      </c>
      <c r="I51" s="81">
        <v>41273</v>
      </c>
      <c r="J51" s="75" t="s">
        <v>97</v>
      </c>
      <c r="K51" s="230">
        <f>+(I51-H51)/30</f>
        <v>6</v>
      </c>
      <c r="L51" s="1">
        <v>0</v>
      </c>
      <c r="M51" s="66"/>
      <c r="N51" s="66" t="s">
        <v>124</v>
      </c>
      <c r="O51" s="20">
        <v>111340164</v>
      </c>
      <c r="P51" s="20">
        <v>125</v>
      </c>
      <c r="Q51" s="89"/>
      <c r="R51" s="76"/>
      <c r="S51" s="76"/>
      <c r="T51" s="76"/>
      <c r="U51" s="76"/>
      <c r="V51" s="76"/>
      <c r="W51" s="76"/>
      <c r="X51" s="76"/>
      <c r="Y51" s="76"/>
      <c r="Z51" s="76"/>
    </row>
    <row r="52" spans="1:26" s="77" customFormat="1" ht="72" x14ac:dyDescent="0.3">
      <c r="A52" s="36">
        <f t="shared" si="0"/>
        <v>3</v>
      </c>
      <c r="B52" s="78" t="s">
        <v>117</v>
      </c>
      <c r="C52" s="79" t="s">
        <v>117</v>
      </c>
      <c r="D52" s="78" t="s">
        <v>418</v>
      </c>
      <c r="E52" s="227" t="s">
        <v>417</v>
      </c>
      <c r="F52" s="74" t="s">
        <v>96</v>
      </c>
      <c r="G52" s="74" t="s">
        <v>124</v>
      </c>
      <c r="H52" s="97">
        <v>40148</v>
      </c>
      <c r="I52" s="97">
        <v>40517</v>
      </c>
      <c r="J52" s="75" t="s">
        <v>97</v>
      </c>
      <c r="K52" s="266">
        <v>12.17</v>
      </c>
      <c r="L52" s="216">
        <v>0.13</v>
      </c>
      <c r="M52" s="66"/>
      <c r="N52" s="66"/>
      <c r="O52" s="20"/>
      <c r="P52" s="20"/>
      <c r="Q52" s="89"/>
      <c r="R52" s="76"/>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75"/>
      <c r="L53" s="75"/>
      <c r="M53" s="66"/>
      <c r="N53" s="66"/>
      <c r="O53" s="20"/>
      <c r="P53" s="20"/>
      <c r="Q53" s="89"/>
      <c r="R53" s="76"/>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76"/>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76"/>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76"/>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76"/>
      <c r="S57" s="76"/>
      <c r="T57" s="76"/>
      <c r="U57" s="76"/>
      <c r="V57" s="76"/>
      <c r="W57" s="76"/>
      <c r="X57" s="76"/>
      <c r="Y57" s="76"/>
      <c r="Z57" s="76"/>
    </row>
    <row r="58" spans="1:26" s="77" customFormat="1" x14ac:dyDescent="0.3">
      <c r="A58" s="36"/>
      <c r="B58" s="37" t="s">
        <v>16</v>
      </c>
      <c r="C58" s="79"/>
      <c r="D58" s="78"/>
      <c r="E58" s="73"/>
      <c r="F58" s="74"/>
      <c r="G58" s="74"/>
      <c r="H58" s="74"/>
      <c r="I58" s="75"/>
      <c r="J58" s="75"/>
      <c r="K58" s="251">
        <f>SUM(K50:K57)</f>
        <v>24.740000000000002</v>
      </c>
      <c r="L58" s="80">
        <f>SUM(L50:L57)</f>
        <v>13.73</v>
      </c>
      <c r="M58" s="87">
        <f>SUM(M50:M57)</f>
        <v>300</v>
      </c>
      <c r="N58" s="80">
        <f>SUM(N50:N57)</f>
        <v>0</v>
      </c>
      <c r="O58" s="20"/>
      <c r="P58" s="20"/>
      <c r="Q58" s="90"/>
    </row>
    <row r="59" spans="1:26" s="21" customFormat="1" x14ac:dyDescent="0.3">
      <c r="E59" s="22"/>
      <c r="K59" s="98"/>
    </row>
    <row r="60" spans="1:26" s="21" customFormat="1" x14ac:dyDescent="0.3">
      <c r="B60" s="290" t="s">
        <v>27</v>
      </c>
      <c r="C60" s="290" t="s">
        <v>110</v>
      </c>
      <c r="D60" s="292" t="s">
        <v>33</v>
      </c>
      <c r="E60" s="292"/>
      <c r="I60" s="119"/>
    </row>
    <row r="61" spans="1:26" s="21" customFormat="1" x14ac:dyDescent="0.3">
      <c r="B61" s="291"/>
      <c r="C61" s="291"/>
      <c r="D61" s="213" t="s">
        <v>23</v>
      </c>
      <c r="E61" s="43" t="s">
        <v>24</v>
      </c>
      <c r="I61" s="195"/>
    </row>
    <row r="62" spans="1:26" s="21" customFormat="1" ht="30.6" customHeight="1" x14ac:dyDescent="0.3">
      <c r="B62" s="41" t="s">
        <v>21</v>
      </c>
      <c r="C62" s="42">
        <f>+K58</f>
        <v>24.740000000000002</v>
      </c>
      <c r="D62" s="39" t="s">
        <v>316</v>
      </c>
      <c r="E62" s="39"/>
      <c r="F62" s="23"/>
      <c r="G62" s="23"/>
      <c r="H62" s="23"/>
      <c r="I62" s="265"/>
      <c r="J62" s="23"/>
      <c r="K62" s="23"/>
      <c r="L62" s="23"/>
      <c r="M62" s="23"/>
    </row>
    <row r="63" spans="1:26" s="21" customFormat="1" ht="30" customHeight="1" x14ac:dyDescent="0.3">
      <c r="B63" s="41" t="s">
        <v>25</v>
      </c>
      <c r="C63" s="42">
        <f>+M58</f>
        <v>300</v>
      </c>
      <c r="D63" s="39" t="s">
        <v>316</v>
      </c>
      <c r="E63" s="40"/>
    </row>
    <row r="64" spans="1:26" s="21" customFormat="1" x14ac:dyDescent="0.3">
      <c r="B64" s="24"/>
      <c r="C64" s="293"/>
      <c r="D64" s="293"/>
      <c r="E64" s="293"/>
      <c r="F64" s="293"/>
      <c r="G64" s="293"/>
      <c r="H64" s="293"/>
      <c r="I64" s="293"/>
      <c r="J64" s="293"/>
      <c r="K64" s="293"/>
      <c r="L64" s="293"/>
      <c r="M64" s="293"/>
      <c r="N64" s="293"/>
    </row>
    <row r="65" spans="1:18" ht="28.2" customHeight="1" thickBot="1" x14ac:dyDescent="0.35"/>
    <row r="66" spans="1:18" ht="26.4" thickBot="1" x14ac:dyDescent="0.35">
      <c r="B66" s="294" t="s">
        <v>66</v>
      </c>
      <c r="C66" s="294"/>
      <c r="D66" s="294"/>
      <c r="E66" s="294"/>
      <c r="F66" s="294"/>
      <c r="G66" s="294"/>
      <c r="H66" s="294"/>
      <c r="I66" s="294"/>
      <c r="J66" s="294"/>
      <c r="K66" s="294"/>
      <c r="L66" s="294"/>
      <c r="M66" s="294"/>
      <c r="N66" s="294"/>
    </row>
    <row r="69" spans="1:18" ht="109.5" customHeight="1" x14ac:dyDescent="0.3">
      <c r="B69" s="211" t="s">
        <v>109</v>
      </c>
      <c r="C69" s="46" t="s">
        <v>2</v>
      </c>
      <c r="D69" s="46" t="s">
        <v>68</v>
      </c>
      <c r="E69" s="46" t="s">
        <v>67</v>
      </c>
      <c r="F69" s="46" t="s">
        <v>69</v>
      </c>
      <c r="G69" s="46" t="s">
        <v>70</v>
      </c>
      <c r="H69" s="46" t="s">
        <v>71</v>
      </c>
      <c r="I69" s="211" t="s">
        <v>111</v>
      </c>
      <c r="J69" s="46" t="s">
        <v>72</v>
      </c>
      <c r="K69" s="46" t="s">
        <v>73</v>
      </c>
      <c r="L69" s="46" t="s">
        <v>74</v>
      </c>
      <c r="M69" s="46" t="s">
        <v>75</v>
      </c>
      <c r="N69" s="58" t="s">
        <v>76</v>
      </c>
      <c r="O69" s="58" t="s">
        <v>77</v>
      </c>
      <c r="P69" s="295" t="s">
        <v>3</v>
      </c>
      <c r="Q69" s="296"/>
      <c r="R69" s="46" t="s">
        <v>18</v>
      </c>
    </row>
    <row r="70" spans="1:18" ht="150" customHeight="1" x14ac:dyDescent="0.3">
      <c r="A70" s="162"/>
      <c r="B70" s="115" t="s">
        <v>122</v>
      </c>
      <c r="C70" s="115" t="s">
        <v>122</v>
      </c>
      <c r="D70" s="248" t="s">
        <v>416</v>
      </c>
      <c r="E70" s="155">
        <v>300</v>
      </c>
      <c r="F70" s="36"/>
      <c r="G70" s="156" t="s">
        <v>124</v>
      </c>
      <c r="H70" s="156" t="s">
        <v>124</v>
      </c>
      <c r="I70" s="156" t="s">
        <v>124</v>
      </c>
      <c r="J70" s="36" t="s">
        <v>96</v>
      </c>
      <c r="K70" s="156" t="s">
        <v>124</v>
      </c>
      <c r="L70" s="156" t="s">
        <v>124</v>
      </c>
      <c r="M70" s="156" t="s">
        <v>124</v>
      </c>
      <c r="N70" s="156" t="s">
        <v>124</v>
      </c>
      <c r="O70" s="156" t="s">
        <v>124</v>
      </c>
      <c r="P70" s="297"/>
      <c r="Q70" s="298"/>
      <c r="R70" s="36" t="s">
        <v>96</v>
      </c>
    </row>
    <row r="71" spans="1:18" x14ac:dyDescent="0.3">
      <c r="B71" s="158"/>
      <c r="C71" s="158"/>
      <c r="D71" s="244"/>
      <c r="E71" s="4"/>
      <c r="F71" s="3"/>
      <c r="G71" s="100"/>
      <c r="H71" s="3"/>
      <c r="I71" s="39"/>
      <c r="J71" s="3"/>
      <c r="K71" s="3"/>
      <c r="L71" s="39"/>
      <c r="M71" s="39"/>
      <c r="N71" s="39"/>
      <c r="O71" s="40"/>
      <c r="P71" s="299"/>
      <c r="Q71" s="300"/>
      <c r="R71" s="83"/>
    </row>
    <row r="72" spans="1:18" x14ac:dyDescent="0.3">
      <c r="B72" s="158"/>
      <c r="C72" s="158"/>
      <c r="D72" s="244"/>
      <c r="E72" s="4"/>
      <c r="F72" s="3"/>
      <c r="G72" s="100"/>
      <c r="H72" s="3"/>
      <c r="I72" s="39"/>
      <c r="J72" s="3"/>
      <c r="K72" s="3"/>
      <c r="L72" s="39"/>
      <c r="M72" s="39"/>
      <c r="N72" s="39"/>
      <c r="O72" s="40"/>
      <c r="P72" s="299"/>
      <c r="Q72" s="300"/>
      <c r="R72" s="83"/>
    </row>
    <row r="73" spans="1:18" x14ac:dyDescent="0.3">
      <c r="B73" s="158"/>
      <c r="C73" s="158"/>
      <c r="D73" s="244"/>
      <c r="E73" s="4"/>
      <c r="F73" s="3"/>
      <c r="G73" s="100"/>
      <c r="H73" s="3"/>
      <c r="I73" s="39"/>
      <c r="J73" s="3"/>
      <c r="K73" s="3"/>
      <c r="L73" s="39"/>
      <c r="M73" s="39"/>
      <c r="N73" s="39"/>
      <c r="O73" s="40"/>
      <c r="P73" s="299"/>
      <c r="Q73" s="300"/>
      <c r="R73" s="83"/>
    </row>
    <row r="74" spans="1:18" x14ac:dyDescent="0.3">
      <c r="B74" s="158"/>
      <c r="C74" s="158"/>
      <c r="D74" s="244"/>
      <c r="E74" s="4"/>
      <c r="F74" s="3"/>
      <c r="G74" s="100"/>
      <c r="H74" s="3"/>
      <c r="I74" s="39"/>
      <c r="J74" s="3"/>
      <c r="K74" s="3"/>
      <c r="L74" s="39"/>
      <c r="M74" s="39"/>
      <c r="N74" s="39"/>
      <c r="O74" s="40"/>
      <c r="P74" s="299"/>
      <c r="Q74" s="300"/>
      <c r="R74" s="83"/>
    </row>
    <row r="75" spans="1:18" x14ac:dyDescent="0.3">
      <c r="B75" s="2"/>
      <c r="C75" s="2"/>
      <c r="D75" s="4"/>
      <c r="E75" s="4"/>
      <c r="F75" s="3"/>
      <c r="G75" s="100"/>
      <c r="H75" s="3"/>
      <c r="I75" s="83"/>
      <c r="J75" s="59"/>
      <c r="K75" s="59"/>
      <c r="L75" s="83"/>
      <c r="M75" s="83"/>
      <c r="N75" s="83"/>
      <c r="O75" s="83"/>
      <c r="P75" s="288"/>
      <c r="Q75" s="289"/>
      <c r="R75" s="83"/>
    </row>
    <row r="76" spans="1:18" x14ac:dyDescent="0.3">
      <c r="B76" s="83"/>
      <c r="C76" s="83"/>
      <c r="D76" s="83"/>
      <c r="E76" s="83"/>
      <c r="F76" s="83"/>
      <c r="G76" s="101"/>
      <c r="H76" s="83"/>
      <c r="I76" s="83"/>
      <c r="J76" s="83"/>
      <c r="K76" s="83"/>
      <c r="L76" s="83"/>
      <c r="M76" s="83"/>
      <c r="N76" s="83"/>
      <c r="O76" s="83"/>
      <c r="P76" s="288"/>
      <c r="Q76" s="289"/>
      <c r="R76" s="83"/>
    </row>
    <row r="77" spans="1:18" x14ac:dyDescent="0.3">
      <c r="B77" s="6" t="s">
        <v>1</v>
      </c>
      <c r="H77" s="83"/>
      <c r="I77" s="83"/>
    </row>
    <row r="78" spans="1:18" x14ac:dyDescent="0.3">
      <c r="B78" s="6" t="s">
        <v>36</v>
      </c>
    </row>
    <row r="79" spans="1: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03" t="s">
        <v>85</v>
      </c>
      <c r="L88" s="104" t="s">
        <v>86</v>
      </c>
      <c r="M88" s="306"/>
      <c r="N88" s="306"/>
      <c r="O88" s="306"/>
      <c r="P88" s="306"/>
      <c r="Q88" s="306"/>
    </row>
    <row r="89" spans="2:17" ht="60.75" customHeight="1" x14ac:dyDescent="0.3">
      <c r="B89" s="174" t="s">
        <v>42</v>
      </c>
      <c r="C89" s="116">
        <v>300</v>
      </c>
      <c r="D89" s="116" t="s">
        <v>415</v>
      </c>
      <c r="E89" s="116">
        <v>28880163</v>
      </c>
      <c r="F89" s="116" t="s">
        <v>414</v>
      </c>
      <c r="G89" s="116" t="s">
        <v>165</v>
      </c>
      <c r="H89" s="161">
        <v>37519</v>
      </c>
      <c r="I89" s="155" t="s">
        <v>124</v>
      </c>
      <c r="J89" s="116" t="s">
        <v>413</v>
      </c>
      <c r="K89" s="116" t="s">
        <v>412</v>
      </c>
      <c r="L89" s="116" t="s">
        <v>377</v>
      </c>
      <c r="M89" s="215" t="s">
        <v>96</v>
      </c>
      <c r="N89" s="215" t="s">
        <v>96</v>
      </c>
      <c r="O89" s="215" t="s">
        <v>96</v>
      </c>
      <c r="P89" s="307"/>
      <c r="Q89" s="307"/>
    </row>
    <row r="90" spans="2:17" ht="33.6" customHeight="1" x14ac:dyDescent="0.3">
      <c r="B90" s="174" t="s">
        <v>43</v>
      </c>
      <c r="C90" s="145">
        <v>150</v>
      </c>
      <c r="D90" s="145" t="s">
        <v>411</v>
      </c>
      <c r="E90" s="144">
        <v>65706048</v>
      </c>
      <c r="F90" s="144" t="s">
        <v>196</v>
      </c>
      <c r="G90" s="144" t="s">
        <v>410</v>
      </c>
      <c r="H90" s="164">
        <v>39255</v>
      </c>
      <c r="I90" s="240" t="s">
        <v>124</v>
      </c>
      <c r="J90" s="145" t="s">
        <v>409</v>
      </c>
      <c r="K90" s="145" t="s">
        <v>408</v>
      </c>
      <c r="L90" s="239" t="s">
        <v>196</v>
      </c>
      <c r="M90" s="215" t="s">
        <v>96</v>
      </c>
      <c r="N90" s="215" t="s">
        <v>96</v>
      </c>
      <c r="O90" s="215" t="s">
        <v>96</v>
      </c>
      <c r="P90" s="310"/>
      <c r="Q90" s="310"/>
    </row>
    <row r="91" spans="2:17" ht="28.8" x14ac:dyDescent="0.3">
      <c r="B91" s="174" t="s">
        <v>43</v>
      </c>
      <c r="C91" s="145">
        <v>150</v>
      </c>
      <c r="D91" s="145" t="s">
        <v>407</v>
      </c>
      <c r="E91" s="144">
        <v>65778095</v>
      </c>
      <c r="F91" s="144" t="s">
        <v>196</v>
      </c>
      <c r="G91" s="144" t="s">
        <v>190</v>
      </c>
      <c r="H91" s="164">
        <v>37203</v>
      </c>
      <c r="I91" s="240" t="s">
        <v>124</v>
      </c>
      <c r="J91" s="145" t="s">
        <v>406</v>
      </c>
      <c r="K91" s="145"/>
      <c r="L91" s="239"/>
      <c r="M91" s="215" t="s">
        <v>96</v>
      </c>
      <c r="N91" s="215" t="s">
        <v>96</v>
      </c>
      <c r="O91" s="215" t="s">
        <v>96</v>
      </c>
      <c r="P91" s="310"/>
      <c r="Q91" s="310"/>
    </row>
    <row r="92" spans="2:17" ht="15" thickBot="1" x14ac:dyDescent="0.35"/>
    <row r="93" spans="2:17" ht="26.4" thickBot="1" x14ac:dyDescent="0.35">
      <c r="B93" s="301" t="s">
        <v>45</v>
      </c>
      <c r="C93" s="302"/>
      <c r="D93" s="302"/>
      <c r="E93" s="302"/>
      <c r="F93" s="302"/>
      <c r="G93" s="302"/>
      <c r="H93" s="302"/>
      <c r="I93" s="302"/>
      <c r="J93" s="302"/>
      <c r="K93" s="302"/>
      <c r="L93" s="302"/>
      <c r="M93" s="302"/>
      <c r="N93" s="303"/>
    </row>
    <row r="95" spans="2:17" x14ac:dyDescent="0.3">
      <c r="J95" s="218">
        <v>41655</v>
      </c>
      <c r="K95" s="218">
        <v>41947</v>
      </c>
      <c r="L95" s="6">
        <v>6.16</v>
      </c>
    </row>
    <row r="96" spans="2:17" ht="46.2" customHeight="1" x14ac:dyDescent="0.3">
      <c r="B96" s="46" t="s">
        <v>32</v>
      </c>
      <c r="C96" s="46" t="s">
        <v>46</v>
      </c>
      <c r="D96" s="295" t="s">
        <v>3</v>
      </c>
      <c r="E96" s="296"/>
      <c r="K96" s="6">
        <f>+(K95-J95)/30</f>
        <v>9.7333333333333325</v>
      </c>
      <c r="L96" s="6">
        <v>7.01</v>
      </c>
    </row>
    <row r="97" spans="1:26" ht="46.95" customHeight="1" x14ac:dyDescent="0.3">
      <c r="B97" s="47" t="s">
        <v>88</v>
      </c>
      <c r="C97" s="214" t="s">
        <v>96</v>
      </c>
      <c r="D97" s="310"/>
      <c r="E97" s="310"/>
      <c r="L97" s="6">
        <v>9.73</v>
      </c>
      <c r="Q97" s="218"/>
    </row>
    <row r="98" spans="1:26" x14ac:dyDescent="0.3">
      <c r="Q98" s="218"/>
    </row>
    <row r="99" spans="1:26" x14ac:dyDescent="0.3">
      <c r="Q99" s="68"/>
    </row>
    <row r="100" spans="1:26" ht="25.8" x14ac:dyDescent="0.3">
      <c r="B100" s="275" t="s">
        <v>62</v>
      </c>
      <c r="C100" s="276"/>
      <c r="D100" s="276"/>
      <c r="E100" s="276"/>
      <c r="F100" s="276"/>
      <c r="G100" s="276"/>
      <c r="H100" s="276"/>
      <c r="I100" s="276"/>
      <c r="J100" s="276"/>
      <c r="K100" s="276"/>
      <c r="L100" s="276"/>
      <c r="M100" s="276"/>
      <c r="N100" s="276"/>
      <c r="O100" s="276"/>
      <c r="P100" s="276"/>
    </row>
    <row r="101" spans="1:26" x14ac:dyDescent="0.3">
      <c r="Q101" s="218"/>
    </row>
    <row r="102" spans="1:26" ht="15" thickBot="1" x14ac:dyDescent="0.35">
      <c r="Q102" s="68"/>
    </row>
    <row r="103" spans="1:26" ht="26.4" thickBot="1" x14ac:dyDescent="0.35">
      <c r="B103" s="301" t="s">
        <v>53</v>
      </c>
      <c r="C103" s="302"/>
      <c r="D103" s="302"/>
      <c r="E103" s="302"/>
      <c r="F103" s="302"/>
      <c r="G103" s="302"/>
      <c r="H103" s="302"/>
      <c r="I103" s="302"/>
      <c r="J103" s="302"/>
      <c r="K103" s="302"/>
      <c r="L103" s="302"/>
      <c r="M103" s="302"/>
      <c r="N103" s="303"/>
    </row>
    <row r="105" spans="1:26" ht="15" thickBot="1" x14ac:dyDescent="0.35">
      <c r="M105" s="44"/>
      <c r="N105" s="44"/>
    </row>
    <row r="106" spans="1:26" s="71" customFormat="1" ht="109.5" customHeight="1" x14ac:dyDescent="0.3">
      <c r="B106" s="82" t="s">
        <v>105</v>
      </c>
      <c r="C106" s="82" t="s">
        <v>106</v>
      </c>
      <c r="D106" s="82" t="s">
        <v>107</v>
      </c>
      <c r="E106" s="82" t="s">
        <v>44</v>
      </c>
      <c r="F106" s="82" t="s">
        <v>22</v>
      </c>
      <c r="G106" s="82" t="s">
        <v>65</v>
      </c>
      <c r="H106" s="82" t="s">
        <v>17</v>
      </c>
      <c r="I106" s="82" t="s">
        <v>10</v>
      </c>
      <c r="J106" s="82" t="s">
        <v>30</v>
      </c>
      <c r="K106" s="82" t="s">
        <v>60</v>
      </c>
      <c r="L106" s="82" t="s">
        <v>20</v>
      </c>
      <c r="M106" s="67" t="s">
        <v>26</v>
      </c>
      <c r="N106" s="82" t="s">
        <v>108</v>
      </c>
      <c r="O106" s="82" t="s">
        <v>35</v>
      </c>
      <c r="P106" s="210" t="s">
        <v>11</v>
      </c>
      <c r="Q106" s="210" t="s">
        <v>19</v>
      </c>
    </row>
    <row r="107" spans="1:26" s="77" customFormat="1" ht="72" x14ac:dyDescent="0.3">
      <c r="A107" s="36">
        <v>1</v>
      </c>
      <c r="B107" s="37" t="s">
        <v>117</v>
      </c>
      <c r="C107" s="79" t="s">
        <v>117</v>
      </c>
      <c r="D107" s="78" t="s">
        <v>132</v>
      </c>
      <c r="E107" s="214" t="s">
        <v>405</v>
      </c>
      <c r="F107" s="74" t="s">
        <v>96</v>
      </c>
      <c r="G107" s="88" t="s">
        <v>124</v>
      </c>
      <c r="H107" s="81">
        <v>41246</v>
      </c>
      <c r="I107" s="81">
        <v>41851</v>
      </c>
      <c r="J107" s="75" t="s">
        <v>97</v>
      </c>
      <c r="K107" s="214">
        <v>0</v>
      </c>
      <c r="L107" s="214">
        <v>0</v>
      </c>
      <c r="M107" s="66" t="s">
        <v>124</v>
      </c>
      <c r="N107" s="66" t="s">
        <v>124</v>
      </c>
      <c r="O107" s="20"/>
      <c r="P107" s="20">
        <v>114</v>
      </c>
      <c r="Q107" s="96" t="s">
        <v>404</v>
      </c>
      <c r="R107" s="76"/>
      <c r="S107" s="76"/>
      <c r="T107" s="76"/>
      <c r="U107" s="76"/>
      <c r="V107" s="76"/>
      <c r="W107" s="76"/>
      <c r="X107" s="76"/>
      <c r="Y107" s="76"/>
      <c r="Z107" s="76"/>
    </row>
    <row r="108" spans="1:26" s="77" customFormat="1" x14ac:dyDescent="0.3">
      <c r="A108" s="36">
        <f>+A107+1</f>
        <v>2</v>
      </c>
      <c r="B108" s="37" t="s">
        <v>117</v>
      </c>
      <c r="C108" s="79" t="s">
        <v>117</v>
      </c>
      <c r="D108" s="78" t="s">
        <v>132</v>
      </c>
      <c r="E108" s="214" t="s">
        <v>403</v>
      </c>
      <c r="F108" s="74" t="s">
        <v>96</v>
      </c>
      <c r="G108" s="74" t="s">
        <v>124</v>
      </c>
      <c r="H108" s="81">
        <v>41514</v>
      </c>
      <c r="I108" s="81">
        <v>41988</v>
      </c>
      <c r="J108" s="75" t="s">
        <v>97</v>
      </c>
      <c r="K108" s="214">
        <v>13.27</v>
      </c>
      <c r="L108" s="214">
        <v>2.5299999999999998</v>
      </c>
      <c r="M108" s="66" t="s">
        <v>124</v>
      </c>
      <c r="N108" s="66" t="s">
        <v>124</v>
      </c>
      <c r="O108" s="20">
        <v>1426539612</v>
      </c>
      <c r="P108" s="20">
        <v>120</v>
      </c>
      <c r="Q108" s="96"/>
      <c r="R108" s="76"/>
      <c r="S108" s="76"/>
      <c r="T108" s="76"/>
      <c r="U108" s="76"/>
      <c r="V108" s="76"/>
      <c r="W108" s="76"/>
      <c r="X108" s="76"/>
      <c r="Y108" s="76"/>
      <c r="Z108" s="76"/>
    </row>
    <row r="109" spans="1:26" s="77" customFormat="1" ht="28.8" x14ac:dyDescent="0.3">
      <c r="A109" s="36">
        <f>+A108+1</f>
        <v>3</v>
      </c>
      <c r="B109" s="252" t="s">
        <v>117</v>
      </c>
      <c r="C109" s="79" t="s">
        <v>117</v>
      </c>
      <c r="D109" s="78" t="s">
        <v>402</v>
      </c>
      <c r="E109" s="73" t="s">
        <v>401</v>
      </c>
      <c r="F109" s="74" t="s">
        <v>96</v>
      </c>
      <c r="G109" s="74" t="s">
        <v>124</v>
      </c>
      <c r="H109" s="81">
        <v>41016</v>
      </c>
      <c r="I109" s="264">
        <v>41114</v>
      </c>
      <c r="J109" s="75" t="s">
        <v>97</v>
      </c>
      <c r="K109" s="260">
        <f>+(I109-H109)/30</f>
        <v>3.2666666666666666</v>
      </c>
      <c r="L109" s="214">
        <v>0</v>
      </c>
      <c r="M109" s="66" t="s">
        <v>124</v>
      </c>
      <c r="N109" s="66" t="s">
        <v>124</v>
      </c>
      <c r="O109" s="20">
        <v>23000000</v>
      </c>
      <c r="P109" s="20" t="s">
        <v>400</v>
      </c>
      <c r="Q109" s="96"/>
      <c r="R109" s="76"/>
      <c r="S109" s="76"/>
      <c r="T109" s="76"/>
      <c r="U109" s="76"/>
      <c r="V109" s="76"/>
      <c r="W109" s="76"/>
      <c r="X109" s="76"/>
      <c r="Y109" s="76"/>
      <c r="Z109" s="76"/>
    </row>
    <row r="110" spans="1:26" s="77" customFormat="1" ht="72" x14ac:dyDescent="0.3">
      <c r="A110" s="36">
        <f>+A109+1</f>
        <v>4</v>
      </c>
      <c r="B110" s="252" t="s">
        <v>117</v>
      </c>
      <c r="C110" s="79" t="s">
        <v>117</v>
      </c>
      <c r="D110" s="78" t="s">
        <v>132</v>
      </c>
      <c r="E110" s="214" t="s">
        <v>399</v>
      </c>
      <c r="F110" s="74" t="s">
        <v>96</v>
      </c>
      <c r="G110" s="74" t="s">
        <v>124</v>
      </c>
      <c r="H110" s="81">
        <v>41655</v>
      </c>
      <c r="I110" s="81">
        <v>41851</v>
      </c>
      <c r="J110" s="75" t="s">
        <v>97</v>
      </c>
      <c r="K110" s="260">
        <v>0</v>
      </c>
      <c r="L110" s="214">
        <v>0</v>
      </c>
      <c r="M110" s="66" t="s">
        <v>124</v>
      </c>
      <c r="N110" s="66" t="s">
        <v>124</v>
      </c>
      <c r="O110" s="20"/>
      <c r="P110" s="20"/>
      <c r="Q110" s="263" t="s">
        <v>398</v>
      </c>
      <c r="R110" s="76"/>
      <c r="S110" s="76"/>
      <c r="T110" s="76"/>
      <c r="U110" s="76"/>
      <c r="V110" s="76"/>
      <c r="W110" s="76"/>
      <c r="X110" s="76"/>
      <c r="Y110" s="76"/>
      <c r="Z110" s="76"/>
    </row>
    <row r="111" spans="1:26" s="77" customFormat="1" ht="43.2" x14ac:dyDescent="0.3">
      <c r="A111" s="36">
        <f>+A110+1</f>
        <v>5</v>
      </c>
      <c r="B111" s="252" t="s">
        <v>117</v>
      </c>
      <c r="C111" s="79" t="s">
        <v>117</v>
      </c>
      <c r="D111" s="78" t="s">
        <v>132</v>
      </c>
      <c r="E111" s="214" t="s">
        <v>397</v>
      </c>
      <c r="F111" s="74" t="s">
        <v>96</v>
      </c>
      <c r="G111" s="74" t="s">
        <v>124</v>
      </c>
      <c r="H111" s="81">
        <v>41661</v>
      </c>
      <c r="I111" s="81">
        <v>41973</v>
      </c>
      <c r="J111" s="75" t="s">
        <v>97</v>
      </c>
      <c r="K111" s="260">
        <v>8.3699999999999992</v>
      </c>
      <c r="L111" s="214">
        <v>2.0299999999999998</v>
      </c>
      <c r="M111" s="66" t="s">
        <v>124</v>
      </c>
      <c r="N111" s="66" t="s">
        <v>124</v>
      </c>
      <c r="O111" s="20">
        <v>225510532</v>
      </c>
      <c r="P111" s="20" t="s">
        <v>396</v>
      </c>
      <c r="Q111" s="96" t="s">
        <v>395</v>
      </c>
      <c r="R111" s="76"/>
      <c r="S111" s="76"/>
      <c r="T111" s="76"/>
      <c r="U111" s="76"/>
      <c r="V111" s="76"/>
      <c r="W111" s="76"/>
      <c r="X111" s="76"/>
      <c r="Y111" s="76"/>
      <c r="Z111" s="76"/>
    </row>
    <row r="112" spans="1:26" s="77" customFormat="1" x14ac:dyDescent="0.3">
      <c r="A112" s="36">
        <f>+A111+1</f>
        <v>6</v>
      </c>
      <c r="B112" s="78"/>
      <c r="C112" s="79"/>
      <c r="D112" s="78"/>
      <c r="E112" s="214"/>
      <c r="F112" s="74"/>
      <c r="G112" s="74"/>
      <c r="H112" s="74"/>
      <c r="I112" s="81"/>
      <c r="J112" s="75"/>
      <c r="K112" s="75"/>
      <c r="L112" s="75"/>
      <c r="M112" s="66"/>
      <c r="N112" s="66"/>
      <c r="O112" s="20"/>
      <c r="P112" s="20"/>
      <c r="Q112" s="89"/>
      <c r="R112" s="76"/>
      <c r="S112" s="76"/>
      <c r="T112" s="76"/>
      <c r="U112" s="76"/>
      <c r="V112" s="76"/>
      <c r="W112" s="76"/>
      <c r="X112" s="76"/>
      <c r="Y112" s="76"/>
      <c r="Z112" s="76"/>
    </row>
    <row r="113" spans="1:17" s="77" customFormat="1" x14ac:dyDescent="0.3">
      <c r="A113" s="36"/>
      <c r="B113" s="37" t="s">
        <v>16</v>
      </c>
      <c r="C113" s="79"/>
      <c r="D113" s="78"/>
      <c r="E113" s="214"/>
      <c r="F113" s="74"/>
      <c r="G113" s="74"/>
      <c r="H113" s="74"/>
      <c r="I113" s="81"/>
      <c r="J113" s="75"/>
      <c r="K113" s="262">
        <f>SUM(K107:K112)</f>
        <v>24.906666666666666</v>
      </c>
      <c r="L113" s="262">
        <f>SUM(L107:L112)</f>
        <v>4.5599999999999996</v>
      </c>
      <c r="M113" s="87">
        <f>SUM(M107:M112)</f>
        <v>0</v>
      </c>
      <c r="N113" s="80">
        <f>SUM(N107:N112)</f>
        <v>0</v>
      </c>
      <c r="O113" s="20"/>
      <c r="P113" s="20"/>
      <c r="Q113" s="90"/>
    </row>
    <row r="114" spans="1:17" x14ac:dyDescent="0.3">
      <c r="B114" s="21"/>
      <c r="C114" s="21"/>
      <c r="D114" s="21"/>
      <c r="E114" s="22"/>
      <c r="F114" s="21"/>
      <c r="G114" s="21"/>
      <c r="H114" s="21"/>
      <c r="I114" s="21"/>
      <c r="J114" s="21"/>
      <c r="K114" s="21"/>
      <c r="L114" s="21"/>
      <c r="M114" s="21"/>
      <c r="N114" s="21"/>
      <c r="O114" s="21"/>
      <c r="P114" s="21"/>
    </row>
    <row r="115" spans="1:17" ht="18" x14ac:dyDescent="0.3">
      <c r="B115" s="41" t="s">
        <v>31</v>
      </c>
      <c r="C115" s="50"/>
      <c r="H115" s="261"/>
      <c r="I115" s="261"/>
      <c r="J115" s="23"/>
      <c r="K115" s="260"/>
      <c r="L115" s="259"/>
      <c r="M115" s="23"/>
      <c r="N115" s="21"/>
      <c r="O115" s="21"/>
      <c r="P115" s="21"/>
    </row>
    <row r="116" spans="1:17" x14ac:dyDescent="0.3">
      <c r="H116" s="7"/>
      <c r="I116" s="258"/>
    </row>
    <row r="117" spans="1:17" ht="15" thickBot="1" x14ac:dyDescent="0.35"/>
    <row r="118" spans="1:17" ht="37.200000000000003" customHeight="1" thickBot="1" x14ac:dyDescent="0.35">
      <c r="B118" s="52" t="s">
        <v>48</v>
      </c>
      <c r="C118" s="53" t="s">
        <v>49</v>
      </c>
      <c r="D118" s="52" t="s">
        <v>50</v>
      </c>
      <c r="E118" s="53" t="s">
        <v>54</v>
      </c>
    </row>
    <row r="119" spans="1:17" ht="41.4" customHeight="1" x14ac:dyDescent="0.3">
      <c r="B119" s="45" t="s">
        <v>89</v>
      </c>
      <c r="C119" s="48">
        <v>20</v>
      </c>
      <c r="D119" s="48"/>
      <c r="E119" s="321">
        <f>+D119+D120+D121</f>
        <v>40</v>
      </c>
    </row>
    <row r="120" spans="1:17" x14ac:dyDescent="0.3">
      <c r="B120" s="45" t="s">
        <v>90</v>
      </c>
      <c r="C120" s="39">
        <v>30</v>
      </c>
      <c r="D120" s="214">
        <v>0</v>
      </c>
      <c r="E120" s="322"/>
    </row>
    <row r="121" spans="1:17" ht="15" thickBot="1" x14ac:dyDescent="0.35">
      <c r="B121" s="45" t="s">
        <v>91</v>
      </c>
      <c r="C121" s="49">
        <v>40</v>
      </c>
      <c r="D121" s="49">
        <v>40</v>
      </c>
      <c r="E121" s="323"/>
    </row>
    <row r="123" spans="1:17" ht="15" thickBot="1" x14ac:dyDescent="0.35"/>
    <row r="124" spans="1:17" ht="26.4" thickBot="1" x14ac:dyDescent="0.35">
      <c r="B124" s="301" t="s">
        <v>51</v>
      </c>
      <c r="C124" s="302"/>
      <c r="D124" s="302"/>
      <c r="E124" s="302"/>
      <c r="F124" s="302"/>
      <c r="G124" s="302"/>
      <c r="H124" s="302"/>
      <c r="I124" s="302"/>
      <c r="J124" s="302"/>
      <c r="K124" s="302"/>
      <c r="L124" s="302"/>
      <c r="M124" s="302"/>
      <c r="N124" s="303"/>
    </row>
    <row r="126" spans="1:17" ht="33" customHeight="1" x14ac:dyDescent="0.3">
      <c r="B126" s="304" t="s">
        <v>0</v>
      </c>
      <c r="C126" s="304" t="s">
        <v>38</v>
      </c>
      <c r="D126" s="304" t="s">
        <v>39</v>
      </c>
      <c r="E126" s="304" t="s">
        <v>78</v>
      </c>
      <c r="F126" s="304" t="s">
        <v>80</v>
      </c>
      <c r="G126" s="304" t="s">
        <v>81</v>
      </c>
      <c r="H126" s="304" t="s">
        <v>82</v>
      </c>
      <c r="I126" s="304" t="s">
        <v>79</v>
      </c>
      <c r="J126" s="295" t="s">
        <v>83</v>
      </c>
      <c r="K126" s="324"/>
      <c r="L126" s="296"/>
      <c r="M126" s="304" t="s">
        <v>87</v>
      </c>
      <c r="N126" s="304" t="s">
        <v>40</v>
      </c>
      <c r="O126" s="304" t="s">
        <v>41</v>
      </c>
      <c r="P126" s="311" t="s">
        <v>3</v>
      </c>
      <c r="Q126" s="312"/>
    </row>
    <row r="127" spans="1:17" ht="72" customHeight="1" x14ac:dyDescent="0.3">
      <c r="B127" s="305"/>
      <c r="C127" s="305"/>
      <c r="D127" s="305"/>
      <c r="E127" s="305"/>
      <c r="F127" s="305"/>
      <c r="G127" s="305"/>
      <c r="H127" s="305"/>
      <c r="I127" s="305"/>
      <c r="J127" s="211" t="s">
        <v>84</v>
      </c>
      <c r="K127" s="211" t="s">
        <v>85</v>
      </c>
      <c r="L127" s="211" t="s">
        <v>86</v>
      </c>
      <c r="M127" s="305"/>
      <c r="N127" s="305"/>
      <c r="O127" s="305"/>
      <c r="P127" s="313"/>
      <c r="Q127" s="314"/>
    </row>
    <row r="128" spans="1:17" ht="69" customHeight="1" x14ac:dyDescent="0.3">
      <c r="B128" s="174" t="s">
        <v>114</v>
      </c>
      <c r="C128" s="51">
        <v>300</v>
      </c>
      <c r="D128" s="116" t="s">
        <v>158</v>
      </c>
      <c r="E128" s="257">
        <v>65742456</v>
      </c>
      <c r="F128" s="116" t="s">
        <v>362</v>
      </c>
      <c r="G128" s="116" t="s">
        <v>354</v>
      </c>
      <c r="H128" s="226">
        <v>36980</v>
      </c>
      <c r="I128" s="39" t="s">
        <v>124</v>
      </c>
      <c r="J128" s="155" t="s">
        <v>361</v>
      </c>
      <c r="K128" s="225" t="s">
        <v>360</v>
      </c>
      <c r="L128" s="40" t="s">
        <v>359</v>
      </c>
      <c r="M128" s="39" t="s">
        <v>96</v>
      </c>
      <c r="N128" s="39" t="s">
        <v>96</v>
      </c>
      <c r="O128" s="223" t="s">
        <v>97</v>
      </c>
      <c r="P128" s="315" t="s">
        <v>394</v>
      </c>
      <c r="Q128" s="316"/>
    </row>
    <row r="129" spans="2:17" ht="60.75" customHeight="1" x14ac:dyDescent="0.3">
      <c r="B129" s="174" t="s">
        <v>113</v>
      </c>
      <c r="C129" s="51">
        <v>300</v>
      </c>
      <c r="D129" s="221" t="s">
        <v>159</v>
      </c>
      <c r="E129" s="256">
        <v>1110475072</v>
      </c>
      <c r="F129" s="221" t="s">
        <v>229</v>
      </c>
      <c r="G129" s="214" t="s">
        <v>165</v>
      </c>
      <c r="H129" s="220">
        <v>40886</v>
      </c>
      <c r="I129" s="39" t="s">
        <v>124</v>
      </c>
      <c r="J129" s="214" t="s">
        <v>117</v>
      </c>
      <c r="K129" s="224" t="s">
        <v>358</v>
      </c>
      <c r="L129" s="39" t="s">
        <v>357</v>
      </c>
      <c r="M129" s="214" t="s">
        <v>96</v>
      </c>
      <c r="N129" s="223" t="s">
        <v>97</v>
      </c>
      <c r="O129" s="214" t="s">
        <v>96</v>
      </c>
      <c r="P129" s="315" t="s">
        <v>356</v>
      </c>
      <c r="Q129" s="316"/>
    </row>
    <row r="130" spans="2:17" ht="33.6" customHeight="1" x14ac:dyDescent="0.3">
      <c r="B130" s="174" t="s">
        <v>115</v>
      </c>
      <c r="C130" s="51">
        <v>300</v>
      </c>
      <c r="D130" s="222" t="s">
        <v>157</v>
      </c>
      <c r="E130" s="256">
        <v>38253496</v>
      </c>
      <c r="F130" s="222" t="s">
        <v>355</v>
      </c>
      <c r="G130" s="221" t="s">
        <v>354</v>
      </c>
      <c r="H130" s="220">
        <v>35694</v>
      </c>
      <c r="I130" s="39" t="s">
        <v>124</v>
      </c>
      <c r="J130" s="51" t="s">
        <v>353</v>
      </c>
      <c r="K130" s="59" t="s">
        <v>352</v>
      </c>
      <c r="L130" s="60" t="s">
        <v>351</v>
      </c>
      <c r="M130" s="214" t="s">
        <v>96</v>
      </c>
      <c r="N130" s="214" t="s">
        <v>96</v>
      </c>
      <c r="O130" s="214" t="s">
        <v>96</v>
      </c>
      <c r="P130" s="308"/>
      <c r="Q130" s="309"/>
    </row>
    <row r="133" spans="2:17" ht="15" thickBot="1" x14ac:dyDescent="0.35"/>
    <row r="134" spans="2:17" ht="54" customHeight="1" x14ac:dyDescent="0.3">
      <c r="B134" s="85" t="s">
        <v>32</v>
      </c>
      <c r="C134" s="85" t="s">
        <v>48</v>
      </c>
      <c r="D134" s="211" t="s">
        <v>49</v>
      </c>
      <c r="E134" s="85" t="s">
        <v>50</v>
      </c>
      <c r="F134" s="53" t="s">
        <v>55</v>
      </c>
      <c r="G134" s="56"/>
    </row>
    <row r="135" spans="2:17" ht="120.75" customHeight="1" x14ac:dyDescent="0.2">
      <c r="B135" s="317" t="s">
        <v>52</v>
      </c>
      <c r="C135" s="5" t="s">
        <v>92</v>
      </c>
      <c r="D135" s="214">
        <v>25</v>
      </c>
      <c r="E135" s="214">
        <v>0</v>
      </c>
      <c r="F135" s="318">
        <f>+E135+E136+E137</f>
        <v>10</v>
      </c>
      <c r="G135" s="57"/>
    </row>
    <row r="136" spans="2:17" ht="76.2" customHeight="1" x14ac:dyDescent="0.2">
      <c r="B136" s="317"/>
      <c r="C136" s="5" t="s">
        <v>93</v>
      </c>
      <c r="D136" s="51">
        <v>25</v>
      </c>
      <c r="E136" s="214">
        <v>0</v>
      </c>
      <c r="F136" s="319"/>
      <c r="G136" s="57"/>
    </row>
    <row r="137" spans="2:17" ht="69" customHeight="1" x14ac:dyDescent="0.2">
      <c r="B137" s="317"/>
      <c r="C137" s="5" t="s">
        <v>94</v>
      </c>
      <c r="D137" s="214">
        <v>10</v>
      </c>
      <c r="E137" s="214">
        <v>10</v>
      </c>
      <c r="F137" s="320"/>
      <c r="G137" s="57"/>
    </row>
    <row r="138" spans="2:17" x14ac:dyDescent="0.3">
      <c r="C138" s="68"/>
    </row>
    <row r="141" spans="2:17" x14ac:dyDescent="0.3">
      <c r="B141" s="84" t="s">
        <v>56</v>
      </c>
    </row>
    <row r="144" spans="2:17" x14ac:dyDescent="0.3">
      <c r="B144" s="86" t="s">
        <v>32</v>
      </c>
      <c r="C144" s="86" t="s">
        <v>57</v>
      </c>
      <c r="D144" s="85" t="s">
        <v>50</v>
      </c>
      <c r="E144" s="85" t="s">
        <v>16</v>
      </c>
    </row>
    <row r="145" spans="2:5" ht="53.25" customHeight="1" x14ac:dyDescent="0.3">
      <c r="B145" s="69" t="s">
        <v>58</v>
      </c>
      <c r="C145" s="70">
        <v>40</v>
      </c>
      <c r="D145" s="214">
        <f>+E119</f>
        <v>40</v>
      </c>
      <c r="E145" s="286">
        <f>+D145+D146</f>
        <v>50</v>
      </c>
    </row>
    <row r="146" spans="2:5" ht="65.25" customHeight="1" x14ac:dyDescent="0.3">
      <c r="B146" s="69" t="s">
        <v>59</v>
      </c>
      <c r="C146" s="70">
        <v>60</v>
      </c>
      <c r="D146" s="214">
        <f>+F135</f>
        <v>10</v>
      </c>
      <c r="E146" s="287"/>
    </row>
  </sheetData>
  <mergeCells count="68">
    <mergeCell ref="E145:E146"/>
    <mergeCell ref="J126:L126"/>
    <mergeCell ref="M126:M127"/>
    <mergeCell ref="N126:N127"/>
    <mergeCell ref="O126:O127"/>
    <mergeCell ref="H126:H127"/>
    <mergeCell ref="I126:I127"/>
    <mergeCell ref="B135:B137"/>
    <mergeCell ref="F135:F137"/>
    <mergeCell ref="E119:E121"/>
    <mergeCell ref="B124:N124"/>
    <mergeCell ref="B126:B127"/>
    <mergeCell ref="C126:C127"/>
    <mergeCell ref="D126:D127"/>
    <mergeCell ref="E126:E127"/>
    <mergeCell ref="F126:F127"/>
    <mergeCell ref="G126:G127"/>
    <mergeCell ref="P89:Q89"/>
    <mergeCell ref="P130:Q130"/>
    <mergeCell ref="P90:Q90"/>
    <mergeCell ref="B93:N93"/>
    <mergeCell ref="D96:E96"/>
    <mergeCell ref="D97:E97"/>
    <mergeCell ref="B100:P100"/>
    <mergeCell ref="P91:Q91"/>
    <mergeCell ref="B103:N103"/>
    <mergeCell ref="P126:Q127"/>
    <mergeCell ref="P128:Q128"/>
    <mergeCell ref="P129:Q129"/>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P75:Q75"/>
    <mergeCell ref="B60:B61"/>
    <mergeCell ref="C60:C61"/>
    <mergeCell ref="D60:E60"/>
    <mergeCell ref="C64:N64"/>
    <mergeCell ref="B66:N66"/>
    <mergeCell ref="P69:Q69"/>
    <mergeCell ref="P70:Q70"/>
    <mergeCell ref="P71:Q71"/>
    <mergeCell ref="P72:Q72"/>
    <mergeCell ref="P74:Q74"/>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159"/>
  <sheetViews>
    <sheetView topLeftCell="A13" zoomScale="55" zoomScaleNormal="55" workbookViewId="0">
      <selection activeCell="F33" sqref="F33"/>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71</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63</v>
      </c>
      <c r="C15" s="283"/>
      <c r="D15" s="205" t="s">
        <v>12</v>
      </c>
      <c r="E15" s="205" t="s">
        <v>13</v>
      </c>
      <c r="F15" s="205" t="s">
        <v>28</v>
      </c>
      <c r="G15" s="54"/>
      <c r="I15" s="27"/>
      <c r="J15" s="27"/>
      <c r="K15" s="27"/>
      <c r="L15" s="27"/>
      <c r="M15" s="27"/>
      <c r="N15" s="72"/>
    </row>
    <row r="16" spans="1:16" x14ac:dyDescent="0.3">
      <c r="B16" s="283"/>
      <c r="C16" s="283"/>
      <c r="D16" s="205">
        <v>71</v>
      </c>
      <c r="E16" s="91">
        <v>2290844257</v>
      </c>
      <c r="F16" s="91">
        <v>1097</v>
      </c>
      <c r="G16" s="55"/>
      <c r="I16" s="28"/>
      <c r="J16" s="28"/>
      <c r="K16" s="28"/>
      <c r="L16" s="28"/>
      <c r="M16" s="28"/>
      <c r="N16" s="72"/>
    </row>
    <row r="17" spans="1:14" x14ac:dyDescent="0.3">
      <c r="B17" s="283"/>
      <c r="C17" s="283"/>
      <c r="D17" s="205"/>
      <c r="E17" s="91"/>
      <c r="F17" s="91"/>
      <c r="G17" s="55"/>
      <c r="I17" s="28"/>
      <c r="J17" s="28"/>
      <c r="K17" s="28"/>
      <c r="L17" s="28"/>
      <c r="M17" s="28"/>
      <c r="N17" s="72"/>
    </row>
    <row r="18" spans="1:14" x14ac:dyDescent="0.3">
      <c r="B18" s="283"/>
      <c r="C18" s="283"/>
      <c r="D18" s="205"/>
      <c r="E18" s="91"/>
      <c r="F18" s="91"/>
      <c r="G18" s="55"/>
      <c r="I18" s="28"/>
      <c r="J18" s="28"/>
      <c r="K18" s="28"/>
      <c r="L18" s="28"/>
      <c r="M18" s="28"/>
      <c r="N18" s="72"/>
    </row>
    <row r="19" spans="1:14" x14ac:dyDescent="0.3">
      <c r="B19" s="283"/>
      <c r="C19" s="283"/>
      <c r="D19" s="205"/>
      <c r="E19" s="92"/>
      <c r="F19" s="91"/>
      <c r="G19" s="55"/>
      <c r="H19" s="18"/>
      <c r="I19" s="28"/>
      <c r="J19" s="28"/>
      <c r="K19" s="28"/>
      <c r="L19" s="28"/>
      <c r="M19" s="28"/>
      <c r="N19" s="17"/>
    </row>
    <row r="20" spans="1:14" x14ac:dyDescent="0.3">
      <c r="B20" s="283"/>
      <c r="C20" s="283"/>
      <c r="D20" s="205"/>
      <c r="E20" s="92"/>
      <c r="F20" s="91"/>
      <c r="G20" s="55"/>
      <c r="H20" s="18"/>
      <c r="I20" s="30"/>
      <c r="J20" s="30"/>
      <c r="K20" s="30"/>
      <c r="L20" s="30"/>
      <c r="M20" s="30"/>
      <c r="N20" s="17"/>
    </row>
    <row r="21" spans="1:14" x14ac:dyDescent="0.3">
      <c r="B21" s="283"/>
      <c r="C21" s="283"/>
      <c r="D21" s="205"/>
      <c r="E21" s="92"/>
      <c r="F21" s="91"/>
      <c r="G21" s="55"/>
      <c r="H21" s="18"/>
      <c r="I21" s="71"/>
      <c r="J21" s="71"/>
      <c r="K21" s="71"/>
      <c r="L21" s="71"/>
      <c r="M21" s="71"/>
      <c r="N21" s="17"/>
    </row>
    <row r="22" spans="1:14" x14ac:dyDescent="0.3">
      <c r="B22" s="283"/>
      <c r="C22" s="283"/>
      <c r="D22" s="205"/>
      <c r="E22" s="92"/>
      <c r="F22" s="91"/>
      <c r="G22" s="55"/>
      <c r="H22" s="18"/>
      <c r="I22" s="71"/>
      <c r="J22" s="71"/>
      <c r="K22" s="71"/>
      <c r="L22" s="71"/>
      <c r="M22" s="71"/>
      <c r="N22" s="17"/>
    </row>
    <row r="23" spans="1:14" ht="15" thickBot="1" x14ac:dyDescent="0.35">
      <c r="B23" s="284" t="s">
        <v>14</v>
      </c>
      <c r="C23" s="285"/>
      <c r="D23" s="205"/>
      <c r="E23" s="93">
        <f>SUM(E16:E22)</f>
        <v>2290844257</v>
      </c>
      <c r="F23" s="91">
        <f>SUM(F16:F22)</f>
        <v>1097</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877.6</v>
      </c>
      <c r="D25" s="31"/>
      <c r="E25" s="34">
        <f>E23</f>
        <v>2290844257</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t="s">
        <v>316</v>
      </c>
      <c r="D31" s="158"/>
      <c r="E31" s="68"/>
      <c r="F31" s="68"/>
      <c r="G31" s="68"/>
      <c r="H31" s="68"/>
      <c r="I31" s="71"/>
      <c r="J31" s="71"/>
      <c r="K31" s="71"/>
      <c r="L31" s="71"/>
      <c r="M31" s="71"/>
      <c r="N31" s="72"/>
    </row>
    <row r="32" spans="1:14" x14ac:dyDescent="0.3">
      <c r="A32" s="63"/>
      <c r="B32" s="83" t="s">
        <v>99</v>
      </c>
      <c r="C32" s="83" t="s">
        <v>316</v>
      </c>
      <c r="D32" s="158"/>
      <c r="E32" s="68"/>
      <c r="F32" s="68"/>
      <c r="G32" s="68"/>
      <c r="H32" s="68"/>
      <c r="I32" s="71"/>
      <c r="J32" s="71"/>
      <c r="K32" s="71"/>
      <c r="L32" s="71"/>
      <c r="M32" s="71"/>
      <c r="N32" s="72"/>
    </row>
    <row r="33" spans="1:14" x14ac:dyDescent="0.3">
      <c r="A33" s="63"/>
      <c r="B33" s="83" t="s">
        <v>100</v>
      </c>
      <c r="C33" s="115" t="s">
        <v>316</v>
      </c>
      <c r="D33" s="158"/>
      <c r="E33" s="68"/>
      <c r="F33" s="68"/>
      <c r="G33" s="68"/>
      <c r="H33" s="68"/>
      <c r="I33" s="71"/>
      <c r="J33" s="71"/>
      <c r="K33" s="71"/>
      <c r="L33" s="71"/>
      <c r="M33" s="71"/>
      <c r="N33" s="72"/>
    </row>
    <row r="34" spans="1:14" x14ac:dyDescent="0.3">
      <c r="A34" s="63"/>
      <c r="B34" s="83" t="s">
        <v>101</v>
      </c>
      <c r="C34" s="83" t="s">
        <v>316</v>
      </c>
      <c r="D34" s="115"/>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07">
        <v>40</v>
      </c>
      <c r="E41" s="286">
        <f>+D41+D42</f>
        <v>50</v>
      </c>
      <c r="F41" s="68"/>
      <c r="G41" s="68"/>
      <c r="H41" s="68"/>
      <c r="I41" s="71"/>
      <c r="J41" s="71"/>
      <c r="K41" s="71"/>
      <c r="L41" s="71"/>
      <c r="M41" s="71"/>
      <c r="N41" s="72"/>
    </row>
    <row r="42" spans="1:14" ht="55.2" x14ac:dyDescent="0.3">
      <c r="A42" s="63"/>
      <c r="B42" s="69" t="s">
        <v>104</v>
      </c>
      <c r="C42" s="70">
        <v>60</v>
      </c>
      <c r="D42" s="207">
        <v>10</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120</v>
      </c>
      <c r="O49" s="82" t="s">
        <v>108</v>
      </c>
      <c r="P49" s="82" t="s">
        <v>35</v>
      </c>
      <c r="Q49" s="203" t="s">
        <v>11</v>
      </c>
      <c r="R49" s="203" t="s">
        <v>19</v>
      </c>
    </row>
    <row r="50" spans="1:26" s="77" customFormat="1" ht="28.8" x14ac:dyDescent="0.3">
      <c r="A50" s="36">
        <v>1</v>
      </c>
      <c r="B50" s="78" t="s">
        <v>117</v>
      </c>
      <c r="C50" s="79" t="s">
        <v>117</v>
      </c>
      <c r="D50" s="78" t="s">
        <v>118</v>
      </c>
      <c r="E50" s="78" t="s">
        <v>119</v>
      </c>
      <c r="F50" s="113" t="s">
        <v>96</v>
      </c>
      <c r="G50" s="88" t="s">
        <v>124</v>
      </c>
      <c r="H50" s="97">
        <v>41246</v>
      </c>
      <c r="I50" s="97">
        <v>41912</v>
      </c>
      <c r="J50" s="75" t="s">
        <v>97</v>
      </c>
      <c r="K50" s="99">
        <f>+(I50-H50)/30</f>
        <v>22.2</v>
      </c>
      <c r="L50" s="99">
        <v>0</v>
      </c>
      <c r="M50" s="99">
        <v>2889</v>
      </c>
      <c r="N50" s="99">
        <v>1097</v>
      </c>
      <c r="O50" s="66" t="s">
        <v>124</v>
      </c>
      <c r="P50" s="20">
        <v>9638413666</v>
      </c>
      <c r="Q50" s="89" t="s">
        <v>121</v>
      </c>
      <c r="R50" s="89"/>
      <c r="S50" s="76"/>
      <c r="T50" s="76"/>
      <c r="U50" s="76"/>
      <c r="V50" s="76"/>
      <c r="W50" s="76"/>
      <c r="X50" s="76"/>
      <c r="Y50" s="76"/>
      <c r="Z50" s="76"/>
    </row>
    <row r="51" spans="1:26" s="77" customFormat="1" ht="28.8" x14ac:dyDescent="0.3">
      <c r="A51" s="36">
        <f t="shared" ref="A51:A57" si="0">+A50+1</f>
        <v>2</v>
      </c>
      <c r="B51" s="78" t="s">
        <v>117</v>
      </c>
      <c r="C51" s="79" t="s">
        <v>117</v>
      </c>
      <c r="D51" s="181" t="s">
        <v>302</v>
      </c>
      <c r="E51" s="181" t="s">
        <v>303</v>
      </c>
      <c r="F51" s="182" t="s">
        <v>96</v>
      </c>
      <c r="G51" s="183" t="s">
        <v>124</v>
      </c>
      <c r="H51" s="184">
        <v>41016</v>
      </c>
      <c r="I51" s="184">
        <v>41114</v>
      </c>
      <c r="J51" s="185" t="s">
        <v>97</v>
      </c>
      <c r="K51" s="178">
        <f>+(I51-H51)/30</f>
        <v>3.2666666666666666</v>
      </c>
      <c r="L51" s="178"/>
      <c r="M51" s="178" t="s">
        <v>304</v>
      </c>
      <c r="N51" s="186" t="s">
        <v>304</v>
      </c>
      <c r="O51" s="179"/>
      <c r="P51" s="179">
        <v>23000000</v>
      </c>
      <c r="Q51" s="180"/>
      <c r="R51" s="96"/>
      <c r="S51" s="76"/>
      <c r="T51" s="76"/>
      <c r="U51" s="76"/>
      <c r="V51" s="76"/>
      <c r="W51" s="76"/>
      <c r="X51" s="76"/>
      <c r="Y51" s="76"/>
      <c r="Z51" s="76"/>
    </row>
    <row r="52" spans="1:26" s="77" customFormat="1" ht="57.6" x14ac:dyDescent="0.3">
      <c r="A52" s="36">
        <f t="shared" si="0"/>
        <v>3</v>
      </c>
      <c r="B52" s="78" t="s">
        <v>117</v>
      </c>
      <c r="C52" s="79" t="s">
        <v>117</v>
      </c>
      <c r="D52" s="181" t="s">
        <v>118</v>
      </c>
      <c r="E52" s="181" t="s">
        <v>305</v>
      </c>
      <c r="F52" s="182" t="s">
        <v>96</v>
      </c>
      <c r="G52" s="183" t="s">
        <v>124</v>
      </c>
      <c r="H52" s="184">
        <v>41246</v>
      </c>
      <c r="I52" s="184">
        <v>41912</v>
      </c>
      <c r="J52" s="185" t="s">
        <v>97</v>
      </c>
      <c r="K52" s="178"/>
      <c r="L52" s="178">
        <f>+(I52-H52)/30</f>
        <v>22.2</v>
      </c>
      <c r="M52" s="186"/>
      <c r="N52" s="186">
        <v>200</v>
      </c>
      <c r="O52" s="179"/>
      <c r="P52" s="179"/>
      <c r="Q52" s="180"/>
      <c r="R52" s="89" t="s">
        <v>323</v>
      </c>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99">
        <f>+(I53-H53)/30</f>
        <v>0</v>
      </c>
      <c r="L53" s="75"/>
      <c r="M53" s="66"/>
      <c r="N53" s="66"/>
      <c r="O53" s="20"/>
      <c r="P53" s="20"/>
      <c r="Q53" s="89"/>
      <c r="R53" s="89"/>
      <c r="S53" s="76"/>
      <c r="T53" s="76"/>
      <c r="U53" s="76"/>
      <c r="V53" s="76"/>
      <c r="W53" s="76"/>
      <c r="X53" s="76"/>
      <c r="Y53" s="76"/>
      <c r="Z53" s="76"/>
    </row>
    <row r="54" spans="1:26" s="77" customFormat="1" x14ac:dyDescent="0.3">
      <c r="A54" s="36">
        <f t="shared" si="0"/>
        <v>5</v>
      </c>
      <c r="B54" s="78"/>
      <c r="C54" s="79"/>
      <c r="D54" s="78"/>
      <c r="E54" s="73"/>
      <c r="F54" s="78"/>
      <c r="G54" s="79"/>
      <c r="H54" s="78"/>
      <c r="I54" s="78"/>
      <c r="J54" s="74"/>
      <c r="K54" s="99">
        <f>+(I54-H54)/30</f>
        <v>0</v>
      </c>
      <c r="L54" s="97"/>
      <c r="M54" s="97"/>
      <c r="N54" s="75"/>
      <c r="O54" s="95"/>
      <c r="P54" s="20"/>
      <c r="Q54" s="89"/>
      <c r="R54" s="89"/>
      <c r="S54" s="76"/>
      <c r="T54" s="76"/>
      <c r="U54" s="76"/>
      <c r="V54" s="76"/>
      <c r="W54" s="76"/>
      <c r="X54" s="76"/>
      <c r="Y54" s="76"/>
      <c r="Z54" s="76"/>
    </row>
    <row r="55" spans="1:26" s="77" customFormat="1" x14ac:dyDescent="0.3">
      <c r="A55" s="36">
        <f t="shared" si="0"/>
        <v>6</v>
      </c>
      <c r="B55" s="78"/>
      <c r="C55" s="79"/>
      <c r="D55" s="78"/>
      <c r="E55" s="73"/>
      <c r="F55" s="78"/>
      <c r="G55" s="79"/>
      <c r="H55" s="78"/>
      <c r="I55" s="73"/>
      <c r="J55" s="74"/>
      <c r="K55" s="99">
        <f>+(I55-H55)/30</f>
        <v>0</v>
      </c>
      <c r="L55" s="97"/>
      <c r="M55" s="97"/>
      <c r="N55" s="75"/>
      <c r="O55" s="75"/>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99">
        <f>+(I56-H56)/30</f>
        <v>0</v>
      </c>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99">
        <f>+(I57-H57)/30</f>
        <v>0</v>
      </c>
      <c r="L57" s="75"/>
      <c r="M57" s="66"/>
      <c r="N57" s="66"/>
      <c r="O57" s="20"/>
      <c r="P57" s="20"/>
      <c r="Q57" s="89"/>
      <c r="R57" s="89"/>
      <c r="S57" s="76"/>
      <c r="T57" s="76"/>
      <c r="U57" s="76"/>
      <c r="V57" s="76"/>
      <c r="W57" s="76"/>
      <c r="X57" s="76"/>
      <c r="Y57" s="76"/>
      <c r="Z57" s="76"/>
    </row>
    <row r="58" spans="1:26" s="77" customFormat="1" ht="22.2" customHeight="1" x14ac:dyDescent="0.3">
      <c r="A58" s="36"/>
      <c r="B58" s="37" t="s">
        <v>16</v>
      </c>
      <c r="C58" s="79"/>
      <c r="D58" s="78"/>
      <c r="E58" s="73"/>
      <c r="F58" s="74"/>
      <c r="G58" s="74"/>
      <c r="H58" s="74"/>
      <c r="I58" s="75"/>
      <c r="J58" s="75"/>
      <c r="K58" s="173">
        <v>25</v>
      </c>
      <c r="L58" s="80" t="s">
        <v>284</v>
      </c>
      <c r="M58" s="87">
        <f>SUM(M50:M57)</f>
        <v>2889</v>
      </c>
      <c r="N58" s="80">
        <f>SUM(N50:N57)</f>
        <v>1297</v>
      </c>
      <c r="O58" s="20"/>
      <c r="P58" s="20"/>
      <c r="Q58" s="90"/>
      <c r="R58" s="90"/>
    </row>
    <row r="59" spans="1:26" s="21" customFormat="1" ht="26.4" customHeight="1" x14ac:dyDescent="0.3">
      <c r="E59" s="22"/>
      <c r="K59" s="98"/>
    </row>
    <row r="60" spans="1:26" s="21" customFormat="1" x14ac:dyDescent="0.3">
      <c r="B60" s="290" t="s">
        <v>27</v>
      </c>
      <c r="C60" s="290" t="s">
        <v>110</v>
      </c>
      <c r="D60" s="292" t="s">
        <v>33</v>
      </c>
      <c r="E60" s="292"/>
    </row>
    <row r="61" spans="1:26" s="21" customFormat="1" x14ac:dyDescent="0.3">
      <c r="B61" s="291"/>
      <c r="C61" s="291"/>
      <c r="D61" s="206" t="s">
        <v>23</v>
      </c>
      <c r="E61" s="43" t="s">
        <v>24</v>
      </c>
    </row>
    <row r="62" spans="1:26" s="21" customFormat="1" ht="30.6" customHeight="1" x14ac:dyDescent="0.3">
      <c r="B62" s="41" t="s">
        <v>21</v>
      </c>
      <c r="C62" s="42">
        <f>+K58</f>
        <v>25</v>
      </c>
      <c r="D62" s="268" t="s">
        <v>316</v>
      </c>
      <c r="E62" s="40"/>
      <c r="F62" s="23"/>
      <c r="G62" s="23"/>
      <c r="H62" s="23"/>
      <c r="I62" s="23"/>
      <c r="J62" s="23"/>
      <c r="K62" s="23"/>
      <c r="L62" s="23"/>
      <c r="M62" s="23"/>
    </row>
    <row r="63" spans="1:26" s="21" customFormat="1" ht="30" customHeight="1" x14ac:dyDescent="0.3">
      <c r="B63" s="41" t="s">
        <v>25</v>
      </c>
      <c r="C63" s="42">
        <f>+M58</f>
        <v>2889</v>
      </c>
      <c r="D63" s="268" t="s">
        <v>316</v>
      </c>
      <c r="E63" s="40"/>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204" t="s">
        <v>109</v>
      </c>
      <c r="C69" s="46" t="s">
        <v>2</v>
      </c>
      <c r="D69" s="46" t="s">
        <v>68</v>
      </c>
      <c r="E69" s="46" t="s">
        <v>67</v>
      </c>
      <c r="F69" s="46" t="s">
        <v>69</v>
      </c>
      <c r="G69" s="46" t="s">
        <v>70</v>
      </c>
      <c r="H69" s="46" t="s">
        <v>71</v>
      </c>
      <c r="I69" s="204" t="s">
        <v>111</v>
      </c>
      <c r="J69" s="46" t="s">
        <v>72</v>
      </c>
      <c r="K69" s="46" t="s">
        <v>73</v>
      </c>
      <c r="L69" s="46" t="s">
        <v>74</v>
      </c>
      <c r="M69" s="46" t="s">
        <v>75</v>
      </c>
      <c r="N69" s="58" t="s">
        <v>76</v>
      </c>
      <c r="O69" s="58" t="s">
        <v>77</v>
      </c>
      <c r="P69" s="295" t="s">
        <v>3</v>
      </c>
      <c r="Q69" s="296"/>
      <c r="R69" s="46" t="s">
        <v>18</v>
      </c>
    </row>
    <row r="70" spans="2:18" ht="150" customHeight="1" x14ac:dyDescent="0.3">
      <c r="B70" s="115" t="s">
        <v>122</v>
      </c>
      <c r="C70" s="116" t="s">
        <v>122</v>
      </c>
      <c r="D70" s="155" t="s">
        <v>124</v>
      </c>
      <c r="E70" s="155" t="s">
        <v>124</v>
      </c>
      <c r="F70" s="36" t="s">
        <v>124</v>
      </c>
      <c r="G70" s="156" t="s">
        <v>124</v>
      </c>
      <c r="H70" s="245" t="s">
        <v>124</v>
      </c>
      <c r="I70" s="36" t="s">
        <v>124</v>
      </c>
      <c r="J70" s="217" t="s">
        <v>96</v>
      </c>
      <c r="K70" s="155" t="s">
        <v>124</v>
      </c>
      <c r="L70" s="116" t="s">
        <v>124</v>
      </c>
      <c r="M70" s="116" t="s">
        <v>124</v>
      </c>
      <c r="N70" s="116" t="s">
        <v>124</v>
      </c>
      <c r="O70" s="116" t="s">
        <v>124</v>
      </c>
      <c r="P70" s="325"/>
      <c r="Q70" s="326"/>
      <c r="R70" s="180" t="s">
        <v>96</v>
      </c>
    </row>
    <row r="71" spans="2:18" x14ac:dyDescent="0.3">
      <c r="B71" s="2"/>
      <c r="C71" s="2"/>
      <c r="D71" s="4"/>
      <c r="E71" s="4"/>
      <c r="F71" s="3"/>
      <c r="G71" s="100"/>
      <c r="H71" s="3"/>
      <c r="I71" s="83"/>
      <c r="J71" s="59"/>
      <c r="K71" s="59"/>
      <c r="L71" s="83"/>
      <c r="M71" s="83"/>
      <c r="N71" s="83"/>
      <c r="O71" s="83"/>
      <c r="P71" s="288"/>
      <c r="Q71" s="289"/>
      <c r="R71" s="83"/>
    </row>
    <row r="72" spans="2:18" x14ac:dyDescent="0.3">
      <c r="B72" s="2"/>
      <c r="C72" s="2"/>
      <c r="D72" s="4"/>
      <c r="E72" s="4"/>
      <c r="F72" s="3"/>
      <c r="G72" s="100"/>
      <c r="H72" s="3"/>
      <c r="I72" s="83"/>
      <c r="J72" s="59"/>
      <c r="K72" s="59"/>
      <c r="L72" s="83"/>
      <c r="M72" s="83"/>
      <c r="N72" s="83"/>
      <c r="O72" s="83"/>
      <c r="P72" s="288"/>
      <c r="Q72" s="289"/>
      <c r="R72" s="83"/>
    </row>
    <row r="73" spans="2:18" x14ac:dyDescent="0.3">
      <c r="B73" s="2"/>
      <c r="C73" s="2"/>
      <c r="D73" s="4"/>
      <c r="E73" s="4"/>
      <c r="F73" s="3"/>
      <c r="G73" s="100"/>
      <c r="H73" s="3"/>
      <c r="I73" s="83"/>
      <c r="J73" s="59"/>
      <c r="K73" s="59"/>
      <c r="L73" s="83"/>
      <c r="M73" s="83"/>
      <c r="N73" s="83"/>
      <c r="O73" s="83"/>
      <c r="P73" s="288"/>
      <c r="Q73" s="289"/>
      <c r="R73" s="83"/>
    </row>
    <row r="74" spans="2:18" x14ac:dyDescent="0.3">
      <c r="B74" s="2"/>
      <c r="C74" s="2"/>
      <c r="D74" s="4"/>
      <c r="E74" s="4"/>
      <c r="F74" s="3"/>
      <c r="G74" s="100"/>
      <c r="H74" s="3"/>
      <c r="I74" s="83"/>
      <c r="J74" s="59"/>
      <c r="K74" s="59"/>
      <c r="L74" s="83"/>
      <c r="M74" s="83"/>
      <c r="N74" s="83"/>
      <c r="O74" s="83"/>
      <c r="P74" s="288"/>
      <c r="Q74" s="289"/>
      <c r="R74" s="83"/>
    </row>
    <row r="75" spans="2:18" x14ac:dyDescent="0.3">
      <c r="B75" s="2"/>
      <c r="C75" s="2"/>
      <c r="D75" s="4"/>
      <c r="E75" s="4"/>
      <c r="F75" s="3"/>
      <c r="G75" s="100"/>
      <c r="H75" s="3"/>
      <c r="I75" s="83"/>
      <c r="J75" s="59"/>
      <c r="K75" s="59"/>
      <c r="L75" s="83"/>
      <c r="M75" s="83"/>
      <c r="N75" s="83"/>
      <c r="O75" s="83"/>
      <c r="P75" s="288"/>
      <c r="Q75" s="289"/>
      <c r="R75" s="83"/>
    </row>
    <row r="76" spans="2:18" x14ac:dyDescent="0.3">
      <c r="B76" s="83"/>
      <c r="C76" s="83"/>
      <c r="D76" s="83"/>
      <c r="E76" s="83"/>
      <c r="F76" s="83"/>
      <c r="G76" s="101"/>
      <c r="H76" s="83"/>
      <c r="I76" s="83"/>
      <c r="J76" s="83"/>
      <c r="K76" s="83"/>
      <c r="L76" s="83"/>
      <c r="M76" s="83"/>
      <c r="N76" s="83"/>
      <c r="O76" s="83"/>
      <c r="P76" s="288"/>
      <c r="Q76" s="289"/>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03" t="s">
        <v>85</v>
      </c>
      <c r="L88" s="104" t="s">
        <v>86</v>
      </c>
      <c r="M88" s="306"/>
      <c r="N88" s="306"/>
      <c r="O88" s="306"/>
      <c r="P88" s="306"/>
      <c r="Q88" s="306"/>
    </row>
    <row r="89" spans="2:17" ht="60.75" customHeight="1" x14ac:dyDescent="0.3">
      <c r="B89" s="146" t="s">
        <v>42</v>
      </c>
      <c r="C89" s="147">
        <v>274.25</v>
      </c>
      <c r="D89" s="147" t="s">
        <v>334</v>
      </c>
      <c r="E89" s="147">
        <v>28723233</v>
      </c>
      <c r="F89" s="147" t="s">
        <v>164</v>
      </c>
      <c r="G89" s="147" t="s">
        <v>165</v>
      </c>
      <c r="H89" s="148">
        <v>40158</v>
      </c>
      <c r="I89" s="149" t="s">
        <v>124</v>
      </c>
      <c r="J89" s="147" t="s">
        <v>167</v>
      </c>
      <c r="K89" s="148" t="s">
        <v>170</v>
      </c>
      <c r="L89" s="147" t="s">
        <v>168</v>
      </c>
      <c r="M89" s="147" t="s">
        <v>96</v>
      </c>
      <c r="N89" s="147" t="s">
        <v>96</v>
      </c>
      <c r="O89" s="147" t="s">
        <v>96</v>
      </c>
      <c r="P89" s="327"/>
      <c r="Q89" s="327"/>
    </row>
    <row r="90" spans="2:17" ht="60.75" customHeight="1" x14ac:dyDescent="0.3">
      <c r="B90" s="146" t="s">
        <v>42</v>
      </c>
      <c r="C90" s="147">
        <v>274.25</v>
      </c>
      <c r="D90" s="147" t="s">
        <v>335</v>
      </c>
      <c r="E90" s="147">
        <v>1109296713</v>
      </c>
      <c r="F90" s="147" t="s">
        <v>169</v>
      </c>
      <c r="G90" s="147" t="s">
        <v>171</v>
      </c>
      <c r="H90" s="150">
        <v>41622</v>
      </c>
      <c r="I90" s="149" t="s">
        <v>124</v>
      </c>
      <c r="J90" s="147" t="s">
        <v>173</v>
      </c>
      <c r="K90" s="147" t="s">
        <v>172</v>
      </c>
      <c r="L90" s="147" t="s">
        <v>174</v>
      </c>
      <c r="M90" s="147" t="s">
        <v>96</v>
      </c>
      <c r="N90" s="147" t="s">
        <v>96</v>
      </c>
      <c r="O90" s="147" t="s">
        <v>96</v>
      </c>
      <c r="P90" s="327"/>
      <c r="Q90" s="327"/>
    </row>
    <row r="91" spans="2:17" ht="60.75" customHeight="1" x14ac:dyDescent="0.3">
      <c r="B91" s="146" t="s">
        <v>42</v>
      </c>
      <c r="C91" s="147">
        <v>274.25</v>
      </c>
      <c r="D91" s="147" t="s">
        <v>336</v>
      </c>
      <c r="E91" s="147">
        <v>93235673</v>
      </c>
      <c r="F91" s="147" t="s">
        <v>169</v>
      </c>
      <c r="G91" s="147" t="s">
        <v>175</v>
      </c>
      <c r="H91" s="148">
        <v>41908</v>
      </c>
      <c r="I91" s="149" t="s">
        <v>124</v>
      </c>
      <c r="J91" s="147" t="s">
        <v>177</v>
      </c>
      <c r="K91" s="147" t="s">
        <v>178</v>
      </c>
      <c r="L91" s="147" t="s">
        <v>179</v>
      </c>
      <c r="M91" s="147" t="s">
        <v>96</v>
      </c>
      <c r="N91" s="147" t="s">
        <v>96</v>
      </c>
      <c r="O91" s="147" t="s">
        <v>96</v>
      </c>
      <c r="P91" s="327"/>
      <c r="Q91" s="327"/>
    </row>
    <row r="92" spans="2:17" s="199" customFormat="1" ht="60.75" customHeight="1" x14ac:dyDescent="0.3">
      <c r="B92" s="201" t="s">
        <v>42</v>
      </c>
      <c r="C92" s="202">
        <v>274.25</v>
      </c>
      <c r="D92" s="202" t="s">
        <v>337</v>
      </c>
      <c r="E92" s="202">
        <v>45495497</v>
      </c>
      <c r="F92" s="202" t="s">
        <v>169</v>
      </c>
      <c r="G92" s="202" t="s">
        <v>171</v>
      </c>
      <c r="H92" s="193">
        <v>40165</v>
      </c>
      <c r="I92" s="202" t="s">
        <v>124</v>
      </c>
      <c r="J92" s="202" t="s">
        <v>173</v>
      </c>
      <c r="K92" s="202" t="s">
        <v>176</v>
      </c>
      <c r="L92" s="202" t="s">
        <v>174</v>
      </c>
      <c r="M92" s="202" t="s">
        <v>96</v>
      </c>
      <c r="N92" s="202" t="s">
        <v>97</v>
      </c>
      <c r="O92" s="202" t="s">
        <v>96</v>
      </c>
      <c r="P92" s="328" t="s">
        <v>333</v>
      </c>
      <c r="Q92" s="328"/>
    </row>
    <row r="93" spans="2:17" s="199" customFormat="1" ht="60.75" customHeight="1" x14ac:dyDescent="0.3">
      <c r="B93" s="201" t="s">
        <v>42</v>
      </c>
      <c r="C93" s="202">
        <v>274.25</v>
      </c>
      <c r="D93" s="202" t="s">
        <v>428</v>
      </c>
      <c r="E93" s="202">
        <v>14254630</v>
      </c>
      <c r="F93" s="202" t="s">
        <v>429</v>
      </c>
      <c r="G93" s="202" t="s">
        <v>430</v>
      </c>
      <c r="H93" s="193">
        <v>40263</v>
      </c>
      <c r="I93" s="202" t="s">
        <v>124</v>
      </c>
      <c r="J93" s="202" t="s">
        <v>431</v>
      </c>
      <c r="K93" s="202" t="s">
        <v>432</v>
      </c>
      <c r="L93" s="202" t="s">
        <v>433</v>
      </c>
      <c r="M93" s="202" t="s">
        <v>96</v>
      </c>
      <c r="N93" s="202" t="s">
        <v>96</v>
      </c>
      <c r="O93" s="202" t="s">
        <v>96</v>
      </c>
      <c r="P93" s="327" t="s">
        <v>434</v>
      </c>
      <c r="Q93" s="327"/>
    </row>
    <row r="94" spans="2:17" ht="60.75" customHeight="1" x14ac:dyDescent="0.3">
      <c r="B94" s="146" t="s">
        <v>43</v>
      </c>
      <c r="C94" s="147">
        <v>137.125</v>
      </c>
      <c r="D94" s="147" t="s">
        <v>338</v>
      </c>
      <c r="E94" s="147">
        <v>65813397</v>
      </c>
      <c r="F94" s="147" t="s">
        <v>169</v>
      </c>
      <c r="G94" s="147" t="s">
        <v>171</v>
      </c>
      <c r="H94" s="148">
        <v>41811</v>
      </c>
      <c r="I94" s="149" t="s">
        <v>124</v>
      </c>
      <c r="J94" s="147" t="s">
        <v>181</v>
      </c>
      <c r="K94" s="147" t="s">
        <v>182</v>
      </c>
      <c r="L94" s="147" t="s">
        <v>180</v>
      </c>
      <c r="M94" s="147" t="s">
        <v>96</v>
      </c>
      <c r="N94" s="147" t="s">
        <v>96</v>
      </c>
      <c r="O94" s="147" t="s">
        <v>96</v>
      </c>
      <c r="P94" s="327"/>
      <c r="Q94" s="327"/>
    </row>
    <row r="95" spans="2:17" ht="60.75" customHeight="1" x14ac:dyDescent="0.3">
      <c r="B95" s="146" t="s">
        <v>43</v>
      </c>
      <c r="C95" s="147">
        <v>137.125</v>
      </c>
      <c r="D95" s="147" t="s">
        <v>339</v>
      </c>
      <c r="E95" s="147">
        <v>1105783262</v>
      </c>
      <c r="F95" s="147" t="s">
        <v>183</v>
      </c>
      <c r="G95" s="147" t="s">
        <v>171</v>
      </c>
      <c r="H95" s="147" t="s">
        <v>188</v>
      </c>
      <c r="I95" s="149" t="s">
        <v>124</v>
      </c>
      <c r="J95" s="147" t="s">
        <v>173</v>
      </c>
      <c r="K95" s="147" t="s">
        <v>184</v>
      </c>
      <c r="L95" s="147" t="s">
        <v>185</v>
      </c>
      <c r="M95" s="147" t="s">
        <v>96</v>
      </c>
      <c r="N95" s="147" t="s">
        <v>96</v>
      </c>
      <c r="O95" s="147" t="s">
        <v>96</v>
      </c>
      <c r="P95" s="327"/>
      <c r="Q95" s="327"/>
    </row>
    <row r="96" spans="2:17" ht="60.75" customHeight="1" x14ac:dyDescent="0.3">
      <c r="B96" s="146" t="s">
        <v>43</v>
      </c>
      <c r="C96" s="147">
        <v>137.125</v>
      </c>
      <c r="D96" s="147" t="s">
        <v>340</v>
      </c>
      <c r="E96" s="147">
        <v>1111194115</v>
      </c>
      <c r="F96" s="147" t="s">
        <v>183</v>
      </c>
      <c r="G96" s="147" t="s">
        <v>171</v>
      </c>
      <c r="H96" s="147" t="s">
        <v>186</v>
      </c>
      <c r="I96" s="149" t="s">
        <v>124</v>
      </c>
      <c r="J96" s="147" t="s">
        <v>173</v>
      </c>
      <c r="K96" s="147" t="s">
        <v>187</v>
      </c>
      <c r="L96" s="147" t="s">
        <v>185</v>
      </c>
      <c r="M96" s="147" t="s">
        <v>96</v>
      </c>
      <c r="N96" s="147" t="s">
        <v>96</v>
      </c>
      <c r="O96" s="147" t="s">
        <v>96</v>
      </c>
      <c r="P96" s="327"/>
      <c r="Q96" s="327"/>
    </row>
    <row r="97" spans="2:17" ht="60.75" customHeight="1" x14ac:dyDescent="0.3">
      <c r="B97" s="146" t="s">
        <v>43</v>
      </c>
      <c r="C97" s="147">
        <v>137.125</v>
      </c>
      <c r="D97" s="147" t="s">
        <v>341</v>
      </c>
      <c r="E97" s="147">
        <v>1109296817</v>
      </c>
      <c r="F97" s="147" t="s">
        <v>183</v>
      </c>
      <c r="G97" s="147" t="s">
        <v>171</v>
      </c>
      <c r="H97" s="147" t="s">
        <v>186</v>
      </c>
      <c r="I97" s="149" t="s">
        <v>124</v>
      </c>
      <c r="J97" s="147" t="s">
        <v>173</v>
      </c>
      <c r="K97" s="147" t="s">
        <v>189</v>
      </c>
      <c r="L97" s="147" t="s">
        <v>185</v>
      </c>
      <c r="M97" s="147" t="s">
        <v>96</v>
      </c>
      <c r="N97" s="147" t="s">
        <v>96</v>
      </c>
      <c r="O97" s="147" t="s">
        <v>96</v>
      </c>
      <c r="P97" s="327"/>
      <c r="Q97" s="327"/>
    </row>
    <row r="98" spans="2:17" ht="60.75" customHeight="1" x14ac:dyDescent="0.3">
      <c r="B98" s="146" t="s">
        <v>43</v>
      </c>
      <c r="C98" s="147">
        <v>137.125</v>
      </c>
      <c r="D98" s="147" t="s">
        <v>342</v>
      </c>
      <c r="E98" s="147">
        <v>1110471428</v>
      </c>
      <c r="F98" s="147" t="s">
        <v>169</v>
      </c>
      <c r="G98" s="147" t="s">
        <v>190</v>
      </c>
      <c r="H98" s="193">
        <v>41761</v>
      </c>
      <c r="I98" s="149" t="s">
        <v>124</v>
      </c>
      <c r="J98" s="147" t="s">
        <v>191</v>
      </c>
      <c r="K98" s="147" t="s">
        <v>192</v>
      </c>
      <c r="L98" s="147" t="s">
        <v>193</v>
      </c>
      <c r="M98" s="147" t="s">
        <v>96</v>
      </c>
      <c r="N98" s="147" t="s">
        <v>96</v>
      </c>
      <c r="O98" s="147" t="s">
        <v>96</v>
      </c>
      <c r="P98" s="327"/>
      <c r="Q98" s="327"/>
    </row>
    <row r="99" spans="2:17" ht="60.75" customHeight="1" x14ac:dyDescent="0.3">
      <c r="B99" s="146" t="s">
        <v>43</v>
      </c>
      <c r="C99" s="147">
        <v>137.125</v>
      </c>
      <c r="D99" s="147" t="s">
        <v>343</v>
      </c>
      <c r="E99" s="147">
        <v>1110470300</v>
      </c>
      <c r="F99" s="147" t="s">
        <v>169</v>
      </c>
      <c r="G99" s="147" t="s">
        <v>171</v>
      </c>
      <c r="H99" s="148">
        <v>41083</v>
      </c>
      <c r="I99" s="149" t="s">
        <v>124</v>
      </c>
      <c r="J99" s="147" t="s">
        <v>194</v>
      </c>
      <c r="K99" s="147" t="s">
        <v>195</v>
      </c>
      <c r="L99" s="147" t="s">
        <v>197</v>
      </c>
      <c r="M99" s="147" t="s">
        <v>96</v>
      </c>
      <c r="N99" s="147" t="s">
        <v>96</v>
      </c>
      <c r="O99" s="147" t="s">
        <v>96</v>
      </c>
      <c r="P99" s="327"/>
      <c r="Q99" s="327"/>
    </row>
    <row r="100" spans="2:17" ht="60.75" customHeight="1" x14ac:dyDescent="0.3">
      <c r="B100" s="146" t="s">
        <v>43</v>
      </c>
      <c r="C100" s="147">
        <v>137.125</v>
      </c>
      <c r="D100" s="147" t="s">
        <v>344</v>
      </c>
      <c r="E100" s="147">
        <v>1110446767</v>
      </c>
      <c r="F100" s="147" t="s">
        <v>169</v>
      </c>
      <c r="G100" s="147" t="s">
        <v>175</v>
      </c>
      <c r="H100" s="148">
        <v>40521</v>
      </c>
      <c r="I100" s="149" t="s">
        <v>124</v>
      </c>
      <c r="J100" s="147" t="s">
        <v>198</v>
      </c>
      <c r="K100" s="147" t="s">
        <v>199</v>
      </c>
      <c r="L100" s="147" t="s">
        <v>200</v>
      </c>
      <c r="M100" s="147" t="s">
        <v>96</v>
      </c>
      <c r="N100" s="147" t="s">
        <v>201</v>
      </c>
      <c r="O100" s="147" t="s">
        <v>96</v>
      </c>
      <c r="P100" s="327"/>
      <c r="Q100" s="327"/>
    </row>
    <row r="101" spans="2:17" ht="60.75" customHeight="1" x14ac:dyDescent="0.3">
      <c r="B101" s="146" t="s">
        <v>43</v>
      </c>
      <c r="C101" s="147">
        <v>137.125</v>
      </c>
      <c r="D101" s="147" t="s">
        <v>345</v>
      </c>
      <c r="E101" s="147">
        <v>1110486484</v>
      </c>
      <c r="F101" s="147" t="s">
        <v>196</v>
      </c>
      <c r="G101" s="147" t="s">
        <v>175</v>
      </c>
      <c r="H101" s="148">
        <v>41257</v>
      </c>
      <c r="I101" s="149" t="s">
        <v>124</v>
      </c>
      <c r="J101" s="147" t="s">
        <v>198</v>
      </c>
      <c r="K101" s="147" t="s">
        <v>202</v>
      </c>
      <c r="L101" s="147" t="s">
        <v>200</v>
      </c>
      <c r="M101" s="147" t="s">
        <v>96</v>
      </c>
      <c r="N101" s="147" t="s">
        <v>96</v>
      </c>
      <c r="O101" s="147" t="s">
        <v>96</v>
      </c>
      <c r="P101" s="327"/>
      <c r="Q101" s="327"/>
    </row>
    <row r="103" spans="2:17" ht="15" thickBot="1" x14ac:dyDescent="0.35"/>
    <row r="104" spans="2:17" ht="26.4" thickBot="1" x14ac:dyDescent="0.35">
      <c r="B104" s="301" t="s">
        <v>45</v>
      </c>
      <c r="C104" s="302"/>
      <c r="D104" s="302"/>
      <c r="E104" s="302"/>
      <c r="F104" s="302"/>
      <c r="G104" s="302"/>
      <c r="H104" s="302"/>
      <c r="I104" s="302"/>
      <c r="J104" s="302"/>
      <c r="K104" s="302"/>
      <c r="L104" s="302"/>
      <c r="M104" s="302"/>
      <c r="N104" s="303"/>
    </row>
    <row r="107" spans="2:17" ht="46.2" customHeight="1" x14ac:dyDescent="0.3">
      <c r="B107" s="46" t="s">
        <v>32</v>
      </c>
      <c r="C107" s="46" t="s">
        <v>46</v>
      </c>
      <c r="D107" s="295" t="s">
        <v>3</v>
      </c>
      <c r="E107" s="296"/>
    </row>
    <row r="108" spans="2:17" ht="46.95" customHeight="1" x14ac:dyDescent="0.3">
      <c r="B108" s="47" t="s">
        <v>88</v>
      </c>
      <c r="C108" s="83" t="s">
        <v>96</v>
      </c>
      <c r="D108" s="310"/>
      <c r="E108" s="310"/>
    </row>
    <row r="111" spans="2:17" ht="25.8" x14ac:dyDescent="0.3">
      <c r="B111" s="275" t="s">
        <v>62</v>
      </c>
      <c r="C111" s="276"/>
      <c r="D111" s="276"/>
      <c r="E111" s="276"/>
      <c r="F111" s="276"/>
      <c r="G111" s="276"/>
      <c r="H111" s="276"/>
      <c r="I111" s="276"/>
      <c r="J111" s="276"/>
      <c r="K111" s="276"/>
      <c r="L111" s="276"/>
      <c r="M111" s="276"/>
      <c r="N111" s="276"/>
      <c r="O111" s="276"/>
      <c r="P111" s="276"/>
    </row>
    <row r="113" spans="1:26" ht="15" thickBot="1" x14ac:dyDescent="0.35"/>
    <row r="114" spans="1:26" ht="26.4" thickBot="1" x14ac:dyDescent="0.35">
      <c r="B114" s="301" t="s">
        <v>53</v>
      </c>
      <c r="C114" s="302"/>
      <c r="D114" s="302"/>
      <c r="E114" s="302"/>
      <c r="F114" s="302"/>
      <c r="G114" s="302"/>
      <c r="H114" s="302"/>
      <c r="I114" s="302"/>
      <c r="J114" s="302"/>
      <c r="K114" s="302"/>
      <c r="L114" s="302"/>
      <c r="M114" s="302"/>
      <c r="N114" s="303"/>
    </row>
    <row r="116" spans="1:26" ht="15" thickBot="1" x14ac:dyDescent="0.35">
      <c r="M116" s="44"/>
      <c r="N116" s="44"/>
    </row>
    <row r="117" spans="1:26" s="71" customFormat="1" ht="109.5" customHeight="1" x14ac:dyDescent="0.3">
      <c r="B117" s="82" t="s">
        <v>105</v>
      </c>
      <c r="C117" s="82" t="s">
        <v>106</v>
      </c>
      <c r="D117" s="82" t="s">
        <v>107</v>
      </c>
      <c r="E117" s="82" t="s">
        <v>44</v>
      </c>
      <c r="F117" s="82" t="s">
        <v>22</v>
      </c>
      <c r="G117" s="82" t="s">
        <v>65</v>
      </c>
      <c r="H117" s="82" t="s">
        <v>17</v>
      </c>
      <c r="I117" s="82" t="s">
        <v>10</v>
      </c>
      <c r="J117" s="82" t="s">
        <v>30</v>
      </c>
      <c r="K117" s="82" t="s">
        <v>60</v>
      </c>
      <c r="L117" s="82" t="s">
        <v>20</v>
      </c>
      <c r="M117" s="67" t="s">
        <v>26</v>
      </c>
      <c r="N117" s="82" t="s">
        <v>108</v>
      </c>
      <c r="O117" s="82" t="s">
        <v>35</v>
      </c>
      <c r="P117" s="203" t="s">
        <v>11</v>
      </c>
      <c r="Q117" s="203" t="s">
        <v>19</v>
      </c>
    </row>
    <row r="118" spans="1:26" s="77" customFormat="1" ht="277.2" customHeight="1" thickBot="1" x14ac:dyDescent="0.35">
      <c r="A118" s="36">
        <v>1</v>
      </c>
      <c r="B118" s="78" t="s">
        <v>117</v>
      </c>
      <c r="C118" s="79" t="s">
        <v>117</v>
      </c>
      <c r="D118" s="78" t="s">
        <v>129</v>
      </c>
      <c r="E118" s="73" t="s">
        <v>130</v>
      </c>
      <c r="F118" s="74" t="s">
        <v>96</v>
      </c>
      <c r="G118" s="88" t="s">
        <v>124</v>
      </c>
      <c r="H118" s="81">
        <v>40969</v>
      </c>
      <c r="I118" s="81">
        <v>41182</v>
      </c>
      <c r="J118" s="75" t="s">
        <v>130</v>
      </c>
      <c r="K118" s="122"/>
      <c r="L118" s="77">
        <f>+(I118-H118)/30</f>
        <v>7.1</v>
      </c>
      <c r="M118" s="99">
        <v>1000</v>
      </c>
      <c r="N118" s="66" t="s">
        <v>124</v>
      </c>
      <c r="O118" s="20" t="s">
        <v>130</v>
      </c>
      <c r="P118" s="20">
        <v>321</v>
      </c>
      <c r="Q118" s="180" t="s">
        <v>317</v>
      </c>
      <c r="R118" s="76"/>
      <c r="S118" s="76"/>
      <c r="T118" s="76"/>
      <c r="U118" s="76"/>
      <c r="V118" s="76"/>
      <c r="W118" s="76"/>
      <c r="X118" s="76"/>
      <c r="Y118" s="76"/>
      <c r="Z118" s="76"/>
    </row>
    <row r="119" spans="1:26" s="77" customFormat="1" ht="168" x14ac:dyDescent="0.3">
      <c r="A119" s="36">
        <f t="shared" ref="A119:A125" si="1">+A118+1</f>
        <v>2</v>
      </c>
      <c r="B119" s="78" t="s">
        <v>117</v>
      </c>
      <c r="C119" s="79" t="s">
        <v>117</v>
      </c>
      <c r="D119" s="78" t="s">
        <v>131</v>
      </c>
      <c r="E119" s="73" t="s">
        <v>130</v>
      </c>
      <c r="F119" s="74" t="s">
        <v>97</v>
      </c>
      <c r="G119" s="74" t="s">
        <v>124</v>
      </c>
      <c r="H119" s="81">
        <v>40182</v>
      </c>
      <c r="I119" s="81">
        <v>40543</v>
      </c>
      <c r="J119" s="75" t="s">
        <v>130</v>
      </c>
      <c r="K119" s="122"/>
      <c r="L119" s="122">
        <v>11</v>
      </c>
      <c r="M119" s="122" t="s">
        <v>130</v>
      </c>
      <c r="N119" s="122" t="s">
        <v>124</v>
      </c>
      <c r="O119" s="122" t="s">
        <v>130</v>
      </c>
      <c r="P119" s="122">
        <v>322</v>
      </c>
      <c r="Q119" s="122" t="s">
        <v>283</v>
      </c>
      <c r="R119" s="67"/>
      <c r="S119" s="76"/>
      <c r="T119" s="76"/>
      <c r="U119" s="76"/>
      <c r="V119" s="76"/>
      <c r="W119" s="76"/>
      <c r="X119" s="76"/>
      <c r="Y119" s="76"/>
      <c r="Z119" s="76"/>
    </row>
    <row r="120" spans="1:26" s="77" customFormat="1" ht="60" x14ac:dyDescent="0.3">
      <c r="A120" s="36">
        <f t="shared" si="1"/>
        <v>3</v>
      </c>
      <c r="B120" s="181" t="s">
        <v>117</v>
      </c>
      <c r="C120" s="187" t="s">
        <v>117</v>
      </c>
      <c r="D120" s="181" t="s">
        <v>132</v>
      </c>
      <c r="E120" s="188">
        <v>617</v>
      </c>
      <c r="F120" s="182" t="s">
        <v>96</v>
      </c>
      <c r="G120" s="182" t="s">
        <v>124</v>
      </c>
      <c r="H120" s="189">
        <v>41246</v>
      </c>
      <c r="I120" s="189">
        <v>41912</v>
      </c>
      <c r="J120" s="185" t="s">
        <v>97</v>
      </c>
      <c r="K120" s="188">
        <f>+(I120-H120)/30</f>
        <v>22.2</v>
      </c>
      <c r="L120" s="122"/>
      <c r="M120" s="188">
        <v>200</v>
      </c>
      <c r="N120" s="185" t="s">
        <v>124</v>
      </c>
      <c r="O120" s="186">
        <v>699972066</v>
      </c>
      <c r="P120" s="190">
        <v>323</v>
      </c>
      <c r="Q120" s="188" t="s">
        <v>318</v>
      </c>
      <c r="R120" s="99"/>
      <c r="S120" s="76"/>
      <c r="T120" s="76"/>
      <c r="U120" s="76"/>
      <c r="V120" s="76"/>
      <c r="W120" s="76"/>
      <c r="X120" s="76"/>
      <c r="Y120" s="76"/>
      <c r="Z120" s="76"/>
    </row>
    <row r="121" spans="1:26" s="77" customFormat="1" x14ac:dyDescent="0.3">
      <c r="A121" s="36">
        <f t="shared" si="1"/>
        <v>4</v>
      </c>
      <c r="B121" s="78"/>
      <c r="C121" s="79"/>
      <c r="D121" s="78"/>
      <c r="E121" s="73"/>
      <c r="F121" s="74"/>
      <c r="G121" s="74"/>
      <c r="H121" s="74"/>
      <c r="I121" s="75"/>
      <c r="J121" s="75"/>
      <c r="K121" s="75"/>
      <c r="L121" s="75"/>
      <c r="M121" s="66"/>
      <c r="N121" s="66"/>
      <c r="O121" s="20"/>
      <c r="P121" s="20"/>
      <c r="Q121" s="89"/>
      <c r="R121" s="76"/>
      <c r="S121" s="76"/>
      <c r="T121" s="76"/>
      <c r="U121" s="76"/>
      <c r="V121" s="76"/>
      <c r="W121" s="76"/>
      <c r="X121" s="76"/>
      <c r="Y121" s="76"/>
      <c r="Z121" s="76"/>
    </row>
    <row r="122" spans="1:26" s="77" customFormat="1" x14ac:dyDescent="0.3">
      <c r="A122" s="36">
        <f t="shared" si="1"/>
        <v>5</v>
      </c>
      <c r="B122" s="78"/>
      <c r="C122" s="79"/>
      <c r="D122" s="78"/>
      <c r="E122" s="73"/>
      <c r="F122" s="74"/>
      <c r="G122" s="74"/>
      <c r="H122" s="74"/>
      <c r="I122" s="75"/>
      <c r="J122" s="75"/>
      <c r="K122" s="75"/>
      <c r="L122" s="75"/>
      <c r="M122" s="66"/>
      <c r="N122" s="66"/>
      <c r="O122" s="20"/>
      <c r="P122" s="20"/>
      <c r="Q122" s="89"/>
      <c r="R122" s="76"/>
      <c r="S122" s="76"/>
      <c r="T122" s="76"/>
      <c r="U122" s="76"/>
      <c r="V122" s="76"/>
      <c r="W122" s="76"/>
      <c r="X122" s="76"/>
      <c r="Y122" s="76"/>
      <c r="Z122" s="76"/>
    </row>
    <row r="123" spans="1:26" s="77" customFormat="1" x14ac:dyDescent="0.3">
      <c r="A123" s="36">
        <f t="shared" si="1"/>
        <v>6</v>
      </c>
      <c r="B123" s="78"/>
      <c r="C123" s="79"/>
      <c r="D123" s="78"/>
      <c r="E123" s="73"/>
      <c r="F123" s="74"/>
      <c r="G123" s="74"/>
      <c r="H123" s="74"/>
      <c r="I123" s="75"/>
      <c r="J123" s="75"/>
      <c r="K123" s="75"/>
      <c r="L123" s="75"/>
      <c r="M123" s="66"/>
      <c r="N123" s="66"/>
      <c r="O123" s="20"/>
      <c r="P123" s="20"/>
      <c r="Q123" s="89"/>
      <c r="R123" s="76"/>
      <c r="S123" s="76"/>
      <c r="T123" s="76"/>
      <c r="U123" s="76"/>
      <c r="V123" s="76"/>
      <c r="W123" s="76"/>
      <c r="X123" s="76"/>
      <c r="Y123" s="76"/>
      <c r="Z123" s="76"/>
    </row>
    <row r="124" spans="1:26" s="77" customFormat="1" x14ac:dyDescent="0.3">
      <c r="A124" s="36">
        <f t="shared" si="1"/>
        <v>7</v>
      </c>
      <c r="B124" s="78"/>
      <c r="C124" s="79"/>
      <c r="D124" s="78"/>
      <c r="E124" s="73"/>
      <c r="F124" s="74"/>
      <c r="G124" s="74"/>
      <c r="H124" s="74"/>
      <c r="I124" s="75"/>
      <c r="J124" s="75"/>
      <c r="K124" s="75"/>
      <c r="L124" s="75"/>
      <c r="M124" s="66"/>
      <c r="N124" s="66"/>
      <c r="O124" s="20"/>
      <c r="P124" s="20"/>
      <c r="Q124" s="89"/>
      <c r="R124" s="76"/>
      <c r="S124" s="76"/>
      <c r="T124" s="76"/>
      <c r="U124" s="76"/>
      <c r="V124" s="76"/>
      <c r="W124" s="76"/>
      <c r="X124" s="76"/>
      <c r="Y124" s="76"/>
      <c r="Z124" s="76"/>
    </row>
    <row r="125" spans="1:26" s="77" customFormat="1" x14ac:dyDescent="0.3">
      <c r="A125" s="36">
        <f t="shared" si="1"/>
        <v>8</v>
      </c>
      <c r="B125" s="78"/>
      <c r="C125" s="79"/>
      <c r="D125" s="78"/>
      <c r="E125" s="73"/>
      <c r="F125" s="74"/>
      <c r="G125" s="74"/>
      <c r="H125" s="74"/>
      <c r="I125" s="75"/>
      <c r="J125" s="75"/>
      <c r="K125" s="75"/>
      <c r="L125" s="75"/>
      <c r="M125" s="66"/>
      <c r="N125" s="66"/>
      <c r="O125" s="20"/>
      <c r="P125" s="20"/>
      <c r="Q125" s="89"/>
      <c r="R125" s="76"/>
      <c r="S125" s="76"/>
      <c r="T125" s="76"/>
      <c r="U125" s="76"/>
      <c r="V125" s="76"/>
      <c r="W125" s="76"/>
      <c r="X125" s="76"/>
      <c r="Y125" s="76"/>
      <c r="Z125" s="76"/>
    </row>
    <row r="126" spans="1:26" s="77" customFormat="1" x14ac:dyDescent="0.3">
      <c r="A126" s="36"/>
      <c r="B126" s="37" t="s">
        <v>16</v>
      </c>
      <c r="C126" s="79"/>
      <c r="D126" s="78"/>
      <c r="E126" s="73"/>
      <c r="F126" s="74"/>
      <c r="G126" s="74"/>
      <c r="H126" s="74"/>
      <c r="I126" s="75"/>
      <c r="J126" s="75"/>
      <c r="K126" s="191">
        <f>SUM(K119:K125)</f>
        <v>22.2</v>
      </c>
      <c r="L126" s="191">
        <f>+L118+L119+L120</f>
        <v>18.100000000000001</v>
      </c>
      <c r="M126" s="87"/>
      <c r="N126" s="80">
        <f>SUM(N118:N125)</f>
        <v>0</v>
      </c>
      <c r="O126" s="20"/>
      <c r="P126" s="20"/>
      <c r="Q126" s="90"/>
    </row>
    <row r="127" spans="1:26" x14ac:dyDescent="0.3">
      <c r="B127" s="21"/>
      <c r="C127" s="21"/>
      <c r="D127" s="21"/>
      <c r="E127" s="22"/>
      <c r="F127" s="21"/>
      <c r="G127" s="21"/>
      <c r="H127" s="21"/>
      <c r="I127" s="21"/>
      <c r="J127" s="21"/>
      <c r="K127" s="191"/>
      <c r="M127" s="21"/>
      <c r="N127" s="21"/>
      <c r="O127" s="21"/>
      <c r="P127" s="21"/>
    </row>
    <row r="128" spans="1:26" ht="18" x14ac:dyDescent="0.3">
      <c r="B128" s="41" t="s">
        <v>31</v>
      </c>
      <c r="C128" s="50">
        <f>+K126</f>
        <v>22.2</v>
      </c>
      <c r="H128" s="23"/>
      <c r="I128" s="23"/>
      <c r="J128" s="23"/>
      <c r="K128" s="23"/>
      <c r="L128" s="23"/>
      <c r="M128" s="23"/>
      <c r="N128" s="21"/>
      <c r="O128" s="21"/>
      <c r="P128" s="21"/>
    </row>
    <row r="130" spans="2:17" ht="15" thickBot="1" x14ac:dyDescent="0.35"/>
    <row r="131" spans="2:17" ht="37.200000000000003" customHeight="1" thickBot="1" x14ac:dyDescent="0.35">
      <c r="B131" s="52" t="s">
        <v>48</v>
      </c>
      <c r="C131" s="53" t="s">
        <v>49</v>
      </c>
      <c r="D131" s="52" t="s">
        <v>50</v>
      </c>
      <c r="E131" s="53" t="s">
        <v>54</v>
      </c>
    </row>
    <row r="132" spans="2:17" ht="41.4" customHeight="1" x14ac:dyDescent="0.3">
      <c r="B132" s="45" t="s">
        <v>89</v>
      </c>
      <c r="C132" s="48">
        <v>20</v>
      </c>
      <c r="D132" s="48">
        <v>0</v>
      </c>
      <c r="E132" s="321">
        <f>+D132+D133+D134</f>
        <v>40</v>
      </c>
    </row>
    <row r="133" spans="2:17" x14ac:dyDescent="0.3">
      <c r="B133" s="45" t="s">
        <v>90</v>
      </c>
      <c r="C133" s="39">
        <v>30</v>
      </c>
      <c r="D133" s="207">
        <v>0</v>
      </c>
      <c r="E133" s="322"/>
    </row>
    <row r="134" spans="2:17" ht="15" thickBot="1" x14ac:dyDescent="0.35">
      <c r="B134" s="45" t="s">
        <v>91</v>
      </c>
      <c r="C134" s="49">
        <v>40</v>
      </c>
      <c r="D134" s="49">
        <v>40</v>
      </c>
      <c r="E134" s="323"/>
    </row>
    <row r="136" spans="2:17" ht="15" thickBot="1" x14ac:dyDescent="0.35"/>
    <row r="137" spans="2:17" ht="26.4" thickBot="1" x14ac:dyDescent="0.35">
      <c r="B137" s="301" t="s">
        <v>51</v>
      </c>
      <c r="C137" s="302"/>
      <c r="D137" s="302"/>
      <c r="E137" s="302"/>
      <c r="F137" s="302"/>
      <c r="G137" s="302"/>
      <c r="H137" s="302"/>
      <c r="I137" s="302"/>
      <c r="J137" s="302"/>
      <c r="K137" s="302"/>
      <c r="L137" s="302"/>
      <c r="M137" s="302"/>
      <c r="N137" s="303"/>
    </row>
    <row r="139" spans="2:17" ht="33" customHeight="1" x14ac:dyDescent="0.3">
      <c r="B139" s="304" t="s">
        <v>0</v>
      </c>
      <c r="C139" s="304" t="s">
        <v>38</v>
      </c>
      <c r="D139" s="304" t="s">
        <v>39</v>
      </c>
      <c r="E139" s="304" t="s">
        <v>78</v>
      </c>
      <c r="F139" s="304" t="s">
        <v>80</v>
      </c>
      <c r="G139" s="304" t="s">
        <v>81</v>
      </c>
      <c r="H139" s="304" t="s">
        <v>82</v>
      </c>
      <c r="I139" s="304" t="s">
        <v>79</v>
      </c>
      <c r="J139" s="295" t="s">
        <v>83</v>
      </c>
      <c r="K139" s="324"/>
      <c r="L139" s="296"/>
      <c r="M139" s="304" t="s">
        <v>87</v>
      </c>
      <c r="N139" s="304" t="s">
        <v>40</v>
      </c>
      <c r="O139" s="304" t="s">
        <v>41</v>
      </c>
      <c r="P139" s="311" t="s">
        <v>3</v>
      </c>
      <c r="Q139" s="312"/>
    </row>
    <row r="140" spans="2:17" ht="72" customHeight="1" x14ac:dyDescent="0.3">
      <c r="B140" s="305"/>
      <c r="C140" s="305"/>
      <c r="D140" s="305"/>
      <c r="E140" s="305"/>
      <c r="F140" s="305"/>
      <c r="G140" s="305"/>
      <c r="H140" s="305"/>
      <c r="I140" s="305"/>
      <c r="J140" s="204" t="s">
        <v>84</v>
      </c>
      <c r="K140" s="204" t="s">
        <v>85</v>
      </c>
      <c r="L140" s="204" t="s">
        <v>86</v>
      </c>
      <c r="M140" s="305"/>
      <c r="N140" s="305"/>
      <c r="O140" s="305"/>
      <c r="P140" s="313"/>
      <c r="Q140" s="314"/>
    </row>
    <row r="141" spans="2:17" ht="60.75" customHeight="1" x14ac:dyDescent="0.3">
      <c r="B141" s="174" t="s">
        <v>114</v>
      </c>
      <c r="C141" s="174">
        <v>1097</v>
      </c>
      <c r="D141" s="116" t="s">
        <v>155</v>
      </c>
      <c r="E141" s="116">
        <v>38360688</v>
      </c>
      <c r="F141" s="147" t="s">
        <v>196</v>
      </c>
      <c r="G141" s="147" t="s">
        <v>171</v>
      </c>
      <c r="H141" s="148">
        <v>39620</v>
      </c>
      <c r="I141" s="149" t="s">
        <v>96</v>
      </c>
      <c r="J141" s="47" t="s">
        <v>203</v>
      </c>
      <c r="K141" s="151" t="s">
        <v>204</v>
      </c>
      <c r="L141" s="47" t="s">
        <v>205</v>
      </c>
      <c r="M141" s="83" t="s">
        <v>96</v>
      </c>
      <c r="N141" s="83" t="s">
        <v>96</v>
      </c>
      <c r="O141" s="157" t="s">
        <v>97</v>
      </c>
      <c r="P141" s="315" t="s">
        <v>422</v>
      </c>
      <c r="Q141" s="316"/>
    </row>
    <row r="142" spans="2:17" ht="60.75" customHeight="1" x14ac:dyDescent="0.3">
      <c r="B142" s="174" t="s">
        <v>113</v>
      </c>
      <c r="C142" s="174">
        <v>1097</v>
      </c>
      <c r="D142" s="145" t="s">
        <v>156</v>
      </c>
      <c r="E142" s="2">
        <v>65760002</v>
      </c>
      <c r="F142" s="2" t="s">
        <v>206</v>
      </c>
      <c r="G142" s="2" t="s">
        <v>165</v>
      </c>
      <c r="H142" s="152">
        <v>35776</v>
      </c>
      <c r="I142" s="4" t="s">
        <v>96</v>
      </c>
      <c r="J142" s="174" t="s">
        <v>207</v>
      </c>
      <c r="K142" s="60" t="s">
        <v>208</v>
      </c>
      <c r="L142" s="60" t="s">
        <v>209</v>
      </c>
      <c r="M142" s="83" t="s">
        <v>96</v>
      </c>
      <c r="N142" s="83" t="s">
        <v>96</v>
      </c>
      <c r="O142" s="157" t="s">
        <v>97</v>
      </c>
      <c r="P142" s="315" t="s">
        <v>422</v>
      </c>
      <c r="Q142" s="316"/>
    </row>
    <row r="143" spans="2:17" ht="33.6" customHeight="1" x14ac:dyDescent="0.3">
      <c r="B143" s="174" t="s">
        <v>115</v>
      </c>
      <c r="C143" s="174">
        <v>1097</v>
      </c>
      <c r="D143" s="145" t="s">
        <v>157</v>
      </c>
      <c r="E143" s="2">
        <v>38253496</v>
      </c>
      <c r="F143" s="2" t="s">
        <v>210</v>
      </c>
      <c r="G143" s="2" t="s">
        <v>175</v>
      </c>
      <c r="H143" s="152">
        <v>35510</v>
      </c>
      <c r="I143" s="4" t="s">
        <v>96</v>
      </c>
      <c r="J143" s="83" t="s">
        <v>212</v>
      </c>
      <c r="K143" s="1" t="s">
        <v>211</v>
      </c>
      <c r="L143" s="59" t="s">
        <v>213</v>
      </c>
      <c r="M143" s="83" t="s">
        <v>96</v>
      </c>
      <c r="N143" s="83" t="s">
        <v>96</v>
      </c>
      <c r="O143" s="83" t="s">
        <v>96</v>
      </c>
      <c r="P143" s="208"/>
      <c r="Q143" s="209"/>
    </row>
    <row r="146" spans="2:7" ht="15" thickBot="1" x14ac:dyDescent="0.35"/>
    <row r="147" spans="2:7" ht="54" customHeight="1" x14ac:dyDescent="0.3">
      <c r="B147" s="85" t="s">
        <v>32</v>
      </c>
      <c r="C147" s="85" t="s">
        <v>48</v>
      </c>
      <c r="D147" s="204" t="s">
        <v>49</v>
      </c>
      <c r="E147" s="85" t="s">
        <v>50</v>
      </c>
      <c r="F147" s="53" t="s">
        <v>55</v>
      </c>
      <c r="G147" s="56"/>
    </row>
    <row r="148" spans="2:7" ht="120.75" customHeight="1" x14ac:dyDescent="0.2">
      <c r="B148" s="317" t="s">
        <v>52</v>
      </c>
      <c r="C148" s="5" t="s">
        <v>92</v>
      </c>
      <c r="D148" s="207">
        <v>25</v>
      </c>
      <c r="E148" s="207">
        <v>0</v>
      </c>
      <c r="F148" s="318">
        <f>+E148+E149+E150</f>
        <v>10</v>
      </c>
      <c r="G148" s="57"/>
    </row>
    <row r="149" spans="2:7" ht="76.2" customHeight="1" x14ac:dyDescent="0.2">
      <c r="B149" s="317"/>
      <c r="C149" s="5" t="s">
        <v>93</v>
      </c>
      <c r="D149" s="51">
        <v>25</v>
      </c>
      <c r="E149" s="207">
        <v>0</v>
      </c>
      <c r="F149" s="319"/>
      <c r="G149" s="57"/>
    </row>
    <row r="150" spans="2:7" ht="69" customHeight="1" x14ac:dyDescent="0.2">
      <c r="B150" s="317"/>
      <c r="C150" s="5" t="s">
        <v>94</v>
      </c>
      <c r="D150" s="207">
        <v>10</v>
      </c>
      <c r="E150" s="207">
        <v>10</v>
      </c>
      <c r="F150" s="320"/>
      <c r="G150" s="57"/>
    </row>
    <row r="151" spans="2:7" x14ac:dyDescent="0.3">
      <c r="C151" s="68"/>
    </row>
    <row r="154" spans="2:7" x14ac:dyDescent="0.3">
      <c r="B154" s="84" t="s">
        <v>56</v>
      </c>
    </row>
    <row r="157" spans="2:7" x14ac:dyDescent="0.3">
      <c r="B157" s="86" t="s">
        <v>32</v>
      </c>
      <c r="C157" s="86" t="s">
        <v>57</v>
      </c>
      <c r="D157" s="85" t="s">
        <v>50</v>
      </c>
      <c r="E157" s="85" t="s">
        <v>16</v>
      </c>
    </row>
    <row r="158" spans="2:7" ht="53.25" customHeight="1" x14ac:dyDescent="0.3">
      <c r="B158" s="69" t="s">
        <v>58</v>
      </c>
      <c r="C158" s="70">
        <v>40</v>
      </c>
      <c r="D158" s="207">
        <f>+E132</f>
        <v>40</v>
      </c>
      <c r="E158" s="286">
        <f>+D158+D159</f>
        <v>50</v>
      </c>
    </row>
    <row r="159" spans="2:7" ht="65.25" customHeight="1" x14ac:dyDescent="0.3">
      <c r="B159" s="69" t="s">
        <v>59</v>
      </c>
      <c r="C159" s="70">
        <v>60</v>
      </c>
      <c r="D159" s="207">
        <f>+F148</f>
        <v>10</v>
      </c>
      <c r="E159" s="287"/>
    </row>
  </sheetData>
  <mergeCells count="77">
    <mergeCell ref="P142:Q142"/>
    <mergeCell ref="P141:Q141"/>
    <mergeCell ref="P96:Q96"/>
    <mergeCell ref="P97:Q97"/>
    <mergeCell ref="P98:Q98"/>
    <mergeCell ref="P99:Q99"/>
    <mergeCell ref="P100:Q100"/>
    <mergeCell ref="B111:P111"/>
    <mergeCell ref="B137:N137"/>
    <mergeCell ref="E132:E134"/>
    <mergeCell ref="D108:E108"/>
    <mergeCell ref="B114:N114"/>
    <mergeCell ref="G139:G140"/>
    <mergeCell ref="H139:H140"/>
    <mergeCell ref="B139:B140"/>
    <mergeCell ref="C139:C140"/>
    <mergeCell ref="D139:D140"/>
    <mergeCell ref="E139:E140"/>
    <mergeCell ref="B2:P2"/>
    <mergeCell ref="B82:N82"/>
    <mergeCell ref="E41:E42"/>
    <mergeCell ref="B60:B61"/>
    <mergeCell ref="C60:C61"/>
    <mergeCell ref="B4:P4"/>
    <mergeCell ref="A5:L5"/>
    <mergeCell ref="B66:N66"/>
    <mergeCell ref="C64:N64"/>
    <mergeCell ref="B15:C22"/>
    <mergeCell ref="D60:E60"/>
    <mergeCell ref="M46:N46"/>
    <mergeCell ref="B23:C23"/>
    <mergeCell ref="C7:N7"/>
    <mergeCell ref="C8:N8"/>
    <mergeCell ref="B148:B150"/>
    <mergeCell ref="F148:F150"/>
    <mergeCell ref="E158:E159"/>
    <mergeCell ref="P74:Q74"/>
    <mergeCell ref="P75:Q75"/>
    <mergeCell ref="P76:Q76"/>
    <mergeCell ref="J139:L139"/>
    <mergeCell ref="J87:L87"/>
    <mergeCell ref="P89:Q89"/>
    <mergeCell ref="O87:O88"/>
    <mergeCell ref="P91:Q91"/>
    <mergeCell ref="P92:Q92"/>
    <mergeCell ref="P94:Q94"/>
    <mergeCell ref="P95:Q95"/>
    <mergeCell ref="B104:N104"/>
    <mergeCell ref="D107:E107"/>
    <mergeCell ref="C9:N9"/>
    <mergeCell ref="C10:N10"/>
    <mergeCell ref="C11:E11"/>
    <mergeCell ref="B87:B88"/>
    <mergeCell ref="C87:C88"/>
    <mergeCell ref="D87:D88"/>
    <mergeCell ref="E87:E88"/>
    <mergeCell ref="F87:F88"/>
    <mergeCell ref="N87:N88"/>
    <mergeCell ref="P87:Q88"/>
    <mergeCell ref="O139:O140"/>
    <mergeCell ref="P139:Q140"/>
    <mergeCell ref="M139:M140"/>
    <mergeCell ref="N139:N140"/>
    <mergeCell ref="P90:Q90"/>
    <mergeCell ref="P101:Q101"/>
    <mergeCell ref="P93:Q93"/>
    <mergeCell ref="P70:Q70"/>
    <mergeCell ref="P69:Q69"/>
    <mergeCell ref="P71:Q71"/>
    <mergeCell ref="P72:Q72"/>
    <mergeCell ref="P73:Q73"/>
    <mergeCell ref="F139:F140"/>
    <mergeCell ref="G87:G88"/>
    <mergeCell ref="H87:H88"/>
    <mergeCell ref="I87:I88"/>
    <mergeCell ref="M87:M88"/>
    <mergeCell ref="I139:I140"/>
  </mergeCells>
  <dataValidations count="2">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149"/>
  <sheetViews>
    <sheetView topLeftCell="A50" zoomScale="55" zoomScaleNormal="55" workbookViewId="0">
      <selection activeCell="A51" sqref="A51"/>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62</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63</v>
      </c>
      <c r="C15" s="283"/>
      <c r="D15" s="109" t="s">
        <v>12</v>
      </c>
      <c r="E15" s="109" t="s">
        <v>13</v>
      </c>
      <c r="F15" s="109" t="s">
        <v>28</v>
      </c>
      <c r="G15" s="54"/>
      <c r="I15" s="27"/>
      <c r="J15" s="27"/>
      <c r="K15" s="27"/>
      <c r="L15" s="27"/>
      <c r="M15" s="27"/>
      <c r="N15" s="72"/>
    </row>
    <row r="16" spans="1:16" x14ac:dyDescent="0.3">
      <c r="B16" s="283"/>
      <c r="C16" s="283"/>
      <c r="D16" s="109">
        <v>62</v>
      </c>
      <c r="E16" s="91">
        <v>649455391</v>
      </c>
      <c r="F16" s="91">
        <v>311</v>
      </c>
      <c r="G16" s="55"/>
      <c r="I16" s="28"/>
      <c r="J16" s="28"/>
      <c r="K16" s="28"/>
      <c r="L16" s="28"/>
      <c r="M16" s="28"/>
      <c r="N16" s="72"/>
    </row>
    <row r="17" spans="1:14" x14ac:dyDescent="0.3">
      <c r="B17" s="283"/>
      <c r="C17" s="283"/>
      <c r="D17" s="109"/>
      <c r="E17" s="91"/>
      <c r="F17" s="91"/>
      <c r="G17" s="55"/>
      <c r="I17" s="28"/>
      <c r="J17" s="28"/>
      <c r="K17" s="28"/>
      <c r="L17" s="28"/>
      <c r="M17" s="28"/>
      <c r="N17" s="72"/>
    </row>
    <row r="18" spans="1:14" x14ac:dyDescent="0.3">
      <c r="B18" s="283"/>
      <c r="C18" s="283"/>
      <c r="D18" s="109"/>
      <c r="E18" s="91"/>
      <c r="F18" s="91"/>
      <c r="G18" s="55"/>
      <c r="I18" s="28"/>
      <c r="J18" s="28"/>
      <c r="K18" s="28"/>
      <c r="L18" s="28"/>
      <c r="M18" s="28"/>
      <c r="N18" s="72"/>
    </row>
    <row r="19" spans="1:14" x14ac:dyDescent="0.3">
      <c r="B19" s="283"/>
      <c r="C19" s="283"/>
      <c r="D19" s="109"/>
      <c r="E19" s="92"/>
      <c r="F19" s="91"/>
      <c r="G19" s="55"/>
      <c r="H19" s="18"/>
      <c r="I19" s="28"/>
      <c r="J19" s="28"/>
      <c r="K19" s="28"/>
      <c r="L19" s="28"/>
      <c r="M19" s="28"/>
      <c r="N19" s="17"/>
    </row>
    <row r="20" spans="1:14" x14ac:dyDescent="0.3">
      <c r="B20" s="283"/>
      <c r="C20" s="283"/>
      <c r="D20" s="109"/>
      <c r="E20" s="92"/>
      <c r="F20" s="91"/>
      <c r="G20" s="55"/>
      <c r="H20" s="18"/>
      <c r="I20" s="30"/>
      <c r="J20" s="30"/>
      <c r="K20" s="30"/>
      <c r="L20" s="30"/>
      <c r="M20" s="30"/>
      <c r="N20" s="17"/>
    </row>
    <row r="21" spans="1:14" x14ac:dyDescent="0.3">
      <c r="B21" s="283"/>
      <c r="C21" s="283"/>
      <c r="D21" s="109"/>
      <c r="E21" s="92"/>
      <c r="F21" s="91"/>
      <c r="G21" s="55"/>
      <c r="H21" s="18"/>
      <c r="I21" s="71"/>
      <c r="J21" s="71"/>
      <c r="K21" s="71"/>
      <c r="L21" s="71"/>
      <c r="M21" s="71"/>
      <c r="N21" s="17"/>
    </row>
    <row r="22" spans="1:14" x14ac:dyDescent="0.3">
      <c r="B22" s="283"/>
      <c r="C22" s="283"/>
      <c r="D22" s="109"/>
      <c r="E22" s="92"/>
      <c r="F22" s="91"/>
      <c r="G22" s="55"/>
      <c r="H22" s="18"/>
      <c r="I22" s="71"/>
      <c r="J22" s="71"/>
      <c r="K22" s="71"/>
      <c r="L22" s="71"/>
      <c r="M22" s="71"/>
      <c r="N22" s="17"/>
    </row>
    <row r="23" spans="1:14" ht="15" thickBot="1" x14ac:dyDescent="0.35">
      <c r="B23" s="284" t="s">
        <v>14</v>
      </c>
      <c r="C23" s="285"/>
      <c r="D23" s="109"/>
      <c r="E23" s="93">
        <f>SUM(E16:E22)</f>
        <v>649455391</v>
      </c>
      <c r="F23" s="91">
        <f>SUM(F16:F22)</f>
        <v>311</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248.8</v>
      </c>
      <c r="D25" s="31"/>
      <c r="E25" s="34">
        <f>E23</f>
        <v>649455391</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t="s">
        <v>316</v>
      </c>
      <c r="D31" s="83"/>
      <c r="E31" s="68"/>
      <c r="F31" s="68"/>
      <c r="G31" s="68"/>
      <c r="H31" s="68"/>
      <c r="I31" s="71"/>
      <c r="J31" s="71"/>
      <c r="K31" s="71"/>
      <c r="L31" s="71"/>
      <c r="M31" s="71"/>
      <c r="N31" s="72"/>
    </row>
    <row r="32" spans="1:14" x14ac:dyDescent="0.3">
      <c r="A32" s="63"/>
      <c r="B32" s="83" t="s">
        <v>99</v>
      </c>
      <c r="C32" s="83" t="s">
        <v>316</v>
      </c>
      <c r="D32" s="83"/>
      <c r="E32" s="68"/>
      <c r="F32" s="68"/>
      <c r="G32" s="68"/>
      <c r="H32" s="68"/>
      <c r="I32" s="71"/>
      <c r="J32" s="71"/>
      <c r="K32" s="71"/>
      <c r="L32" s="71"/>
      <c r="M32" s="71"/>
      <c r="N32" s="72"/>
    </row>
    <row r="33" spans="1:14" x14ac:dyDescent="0.3">
      <c r="A33" s="63"/>
      <c r="B33" s="83" t="s">
        <v>100</v>
      </c>
      <c r="C33" s="83" t="s">
        <v>316</v>
      </c>
      <c r="D33" s="83"/>
      <c r="E33" s="68"/>
      <c r="F33" s="68"/>
      <c r="G33" s="68"/>
      <c r="H33" s="68"/>
      <c r="I33" s="71"/>
      <c r="J33" s="71"/>
      <c r="K33" s="71"/>
      <c r="L33" s="71"/>
      <c r="M33" s="71"/>
      <c r="N33" s="72"/>
    </row>
    <row r="34" spans="1:14" x14ac:dyDescent="0.3">
      <c r="A34" s="63"/>
      <c r="B34" s="83" t="s">
        <v>101</v>
      </c>
      <c r="C34" s="83" t="s">
        <v>316</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0</v>
      </c>
      <c r="E41" s="286">
        <f>+D41+D42</f>
        <v>35</v>
      </c>
      <c r="F41" s="68"/>
      <c r="G41" s="68"/>
      <c r="H41" s="68"/>
      <c r="I41" s="71"/>
      <c r="J41" s="71"/>
      <c r="K41" s="71"/>
      <c r="L41" s="71"/>
      <c r="M41" s="71"/>
      <c r="N41" s="72"/>
    </row>
    <row r="42" spans="1:14" ht="55.2" x14ac:dyDescent="0.3">
      <c r="A42" s="63"/>
      <c r="B42" s="69" t="s">
        <v>104</v>
      </c>
      <c r="C42" s="70">
        <v>60</v>
      </c>
      <c r="D42" s="106">
        <v>35</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120</v>
      </c>
      <c r="O49" s="82" t="s">
        <v>108</v>
      </c>
      <c r="P49" s="82" t="s">
        <v>35</v>
      </c>
      <c r="Q49" s="108" t="s">
        <v>11</v>
      </c>
      <c r="R49" s="108" t="s">
        <v>19</v>
      </c>
    </row>
    <row r="50" spans="1:26" s="77" customFormat="1" ht="28.8" x14ac:dyDescent="0.3">
      <c r="A50" s="36">
        <v>1</v>
      </c>
      <c r="B50" s="78" t="s">
        <v>117</v>
      </c>
      <c r="C50" s="79" t="s">
        <v>117</v>
      </c>
      <c r="D50" s="78" t="s">
        <v>118</v>
      </c>
      <c r="E50" s="78" t="s">
        <v>285</v>
      </c>
      <c r="F50" s="113" t="s">
        <v>96</v>
      </c>
      <c r="G50" s="117" t="s">
        <v>124</v>
      </c>
      <c r="H50" s="97">
        <v>41659</v>
      </c>
      <c r="I50" s="97">
        <v>41912</v>
      </c>
      <c r="J50" s="75" t="s">
        <v>97</v>
      </c>
      <c r="K50" s="114">
        <f>+(I50-H50)/30</f>
        <v>8.4333333333333336</v>
      </c>
      <c r="L50" s="99">
        <v>0</v>
      </c>
      <c r="M50" s="118" t="s">
        <v>125</v>
      </c>
      <c r="N50" s="99">
        <v>311</v>
      </c>
      <c r="O50" s="66" t="s">
        <v>124</v>
      </c>
      <c r="P50" s="20">
        <v>943699855</v>
      </c>
      <c r="Q50" s="89">
        <v>60</v>
      </c>
      <c r="R50" s="89"/>
      <c r="S50" s="76"/>
      <c r="T50" s="76"/>
      <c r="U50" s="76"/>
      <c r="V50" s="76"/>
      <c r="W50" s="76"/>
      <c r="X50" s="76"/>
      <c r="Y50" s="76"/>
      <c r="Z50" s="76"/>
    </row>
    <row r="51" spans="1:26" s="77" customFormat="1" ht="273.60000000000002" x14ac:dyDescent="0.3">
      <c r="A51" s="36">
        <f>+A50+1</f>
        <v>2</v>
      </c>
      <c r="B51" s="78" t="s">
        <v>117</v>
      </c>
      <c r="C51" s="79" t="s">
        <v>117</v>
      </c>
      <c r="D51" s="78" t="s">
        <v>118</v>
      </c>
      <c r="E51" s="78" t="s">
        <v>123</v>
      </c>
      <c r="F51" s="113" t="s">
        <v>96</v>
      </c>
      <c r="G51" s="117" t="s">
        <v>124</v>
      </c>
      <c r="H51" s="97">
        <v>41656</v>
      </c>
      <c r="I51" s="97">
        <v>41851</v>
      </c>
      <c r="J51" s="75" t="s">
        <v>97</v>
      </c>
      <c r="K51" s="114">
        <f>+(H50-H51)/30</f>
        <v>0.1</v>
      </c>
      <c r="L51" s="99">
        <f>+(I51-H50)/30</f>
        <v>6.4</v>
      </c>
      <c r="M51" s="118">
        <v>86</v>
      </c>
      <c r="N51" s="99">
        <v>0</v>
      </c>
      <c r="O51" s="66" t="s">
        <v>124</v>
      </c>
      <c r="P51" s="20">
        <v>106084549</v>
      </c>
      <c r="Q51" s="89" t="s">
        <v>126</v>
      </c>
      <c r="R51" s="89" t="s">
        <v>319</v>
      </c>
      <c r="S51" s="76"/>
      <c r="T51" s="76"/>
      <c r="U51" s="76"/>
      <c r="V51" s="76"/>
      <c r="W51" s="76"/>
      <c r="X51" s="76"/>
      <c r="Y51" s="76"/>
      <c r="Z51" s="76"/>
    </row>
    <row r="52" spans="1:26" s="77" customFormat="1" ht="43.2" x14ac:dyDescent="0.3">
      <c r="A52" s="36">
        <f t="shared" ref="A52:A57" si="0">+A51+1</f>
        <v>3</v>
      </c>
      <c r="B52" s="78" t="s">
        <v>117</v>
      </c>
      <c r="C52" s="79" t="s">
        <v>117</v>
      </c>
      <c r="D52" s="78" t="s">
        <v>129</v>
      </c>
      <c r="E52" s="78" t="s">
        <v>314</v>
      </c>
      <c r="F52" s="74" t="s">
        <v>96</v>
      </c>
      <c r="G52" s="117" t="s">
        <v>124</v>
      </c>
      <c r="H52" s="97">
        <v>41321</v>
      </c>
      <c r="I52" s="97">
        <v>41639</v>
      </c>
      <c r="J52" s="75" t="s">
        <v>97</v>
      </c>
      <c r="K52" s="114">
        <f>+(I52-H52)/30</f>
        <v>10.6</v>
      </c>
      <c r="L52" s="99">
        <v>0</v>
      </c>
      <c r="M52" s="66" t="s">
        <v>139</v>
      </c>
      <c r="N52" s="99">
        <v>0</v>
      </c>
      <c r="O52" s="66" t="s">
        <v>124</v>
      </c>
      <c r="P52" s="20">
        <v>24000000</v>
      </c>
      <c r="Q52" s="89" t="s">
        <v>324</v>
      </c>
      <c r="R52" s="89" t="s">
        <v>325</v>
      </c>
      <c r="S52" s="76"/>
      <c r="T52" s="76"/>
      <c r="U52" s="76"/>
      <c r="V52" s="76"/>
      <c r="W52" s="76"/>
      <c r="X52" s="76"/>
      <c r="Y52" s="76"/>
      <c r="Z52" s="76"/>
    </row>
    <row r="53" spans="1:26" s="77" customFormat="1" ht="43.2" x14ac:dyDescent="0.3">
      <c r="A53" s="36">
        <f t="shared" si="0"/>
        <v>4</v>
      </c>
      <c r="B53" s="78" t="s">
        <v>117</v>
      </c>
      <c r="C53" s="79" t="s">
        <v>117</v>
      </c>
      <c r="D53" s="78" t="s">
        <v>129</v>
      </c>
      <c r="E53" s="78" t="s">
        <v>315</v>
      </c>
      <c r="F53" s="74" t="s">
        <v>96</v>
      </c>
      <c r="G53" s="117" t="s">
        <v>124</v>
      </c>
      <c r="H53" s="184">
        <v>40969</v>
      </c>
      <c r="I53" s="97">
        <v>41182</v>
      </c>
      <c r="J53" s="75" t="s">
        <v>97</v>
      </c>
      <c r="K53" s="114">
        <f>+(I53-H53)/30</f>
        <v>7.1</v>
      </c>
      <c r="L53" s="99">
        <v>0</v>
      </c>
      <c r="M53" s="66" t="s">
        <v>139</v>
      </c>
      <c r="N53" s="99">
        <v>0</v>
      </c>
      <c r="O53" s="66" t="s">
        <v>124</v>
      </c>
      <c r="P53" s="20">
        <v>14400000</v>
      </c>
      <c r="Q53" s="89" t="s">
        <v>326</v>
      </c>
      <c r="R53" s="89" t="s">
        <v>325</v>
      </c>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89"/>
      <c r="S57" s="76"/>
      <c r="T57" s="76"/>
      <c r="U57" s="76"/>
      <c r="V57" s="76"/>
      <c r="W57" s="76"/>
      <c r="X57" s="76"/>
      <c r="Y57" s="76"/>
      <c r="Z57" s="76"/>
    </row>
    <row r="58" spans="1:26" s="77" customFormat="1" x14ac:dyDescent="0.3">
      <c r="A58" s="36"/>
      <c r="B58" s="37" t="s">
        <v>16</v>
      </c>
      <c r="C58" s="79"/>
      <c r="D58" s="78"/>
      <c r="E58" s="73"/>
      <c r="F58" s="74"/>
      <c r="G58" s="74"/>
      <c r="H58" s="74"/>
      <c r="I58" s="75"/>
      <c r="J58" s="75"/>
      <c r="K58" s="176">
        <f>+K50+K51+K52+K53</f>
        <v>26.233333333333334</v>
      </c>
      <c r="L58" s="177">
        <f>+L51</f>
        <v>6.4</v>
      </c>
      <c r="M58" s="269">
        <v>1001</v>
      </c>
      <c r="N58" s="80">
        <f t="shared" ref="N58" si="1">SUM(N50:N57)</f>
        <v>311</v>
      </c>
      <c r="O58" s="20"/>
      <c r="P58" s="20"/>
      <c r="Q58" s="90"/>
      <c r="R58" s="90"/>
    </row>
    <row r="59" spans="1:26" s="21" customFormat="1" x14ac:dyDescent="0.3">
      <c r="E59" s="22"/>
      <c r="M59" s="136"/>
    </row>
    <row r="60" spans="1:26" s="21" customFormat="1" x14ac:dyDescent="0.3">
      <c r="B60" s="290" t="s">
        <v>27</v>
      </c>
      <c r="C60" s="290" t="s">
        <v>110</v>
      </c>
      <c r="D60" s="292" t="s">
        <v>33</v>
      </c>
      <c r="E60" s="292"/>
      <c r="K60" s="98"/>
      <c r="M60" s="191"/>
    </row>
    <row r="61" spans="1:26" s="21" customFormat="1" x14ac:dyDescent="0.3">
      <c r="B61" s="291"/>
      <c r="C61" s="291"/>
      <c r="D61" s="110" t="s">
        <v>23</v>
      </c>
      <c r="E61" s="43" t="s">
        <v>24</v>
      </c>
      <c r="K61" s="120"/>
    </row>
    <row r="62" spans="1:26" s="21" customFormat="1" ht="30.6" customHeight="1" x14ac:dyDescent="0.3">
      <c r="B62" s="41" t="s">
        <v>21</v>
      </c>
      <c r="C62" s="270" t="s">
        <v>421</v>
      </c>
      <c r="D62" s="268" t="s">
        <v>316</v>
      </c>
      <c r="E62" s="40"/>
      <c r="F62" s="23"/>
      <c r="G62" s="23"/>
      <c r="H62" s="23"/>
      <c r="I62" s="23"/>
      <c r="J62" s="23"/>
      <c r="K62" s="121"/>
      <c r="L62" s="23"/>
      <c r="M62" s="23"/>
    </row>
    <row r="63" spans="1:26" s="21" customFormat="1" ht="30" customHeight="1" x14ac:dyDescent="0.3">
      <c r="B63" s="41" t="s">
        <v>25</v>
      </c>
      <c r="C63" s="42">
        <f>+M58</f>
        <v>1001</v>
      </c>
      <c r="D63" s="268" t="s">
        <v>316</v>
      </c>
      <c r="E63" s="40"/>
      <c r="K63" s="119"/>
      <c r="L63" s="119"/>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95" t="s">
        <v>3</v>
      </c>
      <c r="Q69" s="296"/>
      <c r="R69" s="46" t="s">
        <v>18</v>
      </c>
    </row>
    <row r="70" spans="2:18" ht="150" customHeight="1" x14ac:dyDescent="0.3">
      <c r="B70" s="157" t="s">
        <v>122</v>
      </c>
      <c r="C70" s="147" t="s">
        <v>122</v>
      </c>
      <c r="D70" s="149" t="s">
        <v>124</v>
      </c>
      <c r="E70" s="149" t="s">
        <v>124</v>
      </c>
      <c r="F70" s="149" t="s">
        <v>124</v>
      </c>
      <c r="G70" s="149" t="s">
        <v>124</v>
      </c>
      <c r="H70" s="149" t="s">
        <v>124</v>
      </c>
      <c r="I70" s="149" t="s">
        <v>124</v>
      </c>
      <c r="J70" s="159" t="s">
        <v>96</v>
      </c>
      <c r="K70" s="149" t="s">
        <v>124</v>
      </c>
      <c r="L70" s="149" t="s">
        <v>124</v>
      </c>
      <c r="M70" s="149" t="s">
        <v>124</v>
      </c>
      <c r="N70" s="149" t="s">
        <v>124</v>
      </c>
      <c r="O70" s="149" t="s">
        <v>124</v>
      </c>
      <c r="P70" s="329"/>
      <c r="Q70" s="330"/>
      <c r="R70" s="160" t="s">
        <v>96</v>
      </c>
    </row>
    <row r="71" spans="2:18" x14ac:dyDescent="0.3">
      <c r="B71" s="2"/>
      <c r="C71" s="2"/>
      <c r="D71" s="4"/>
      <c r="E71" s="4"/>
      <c r="F71" s="3"/>
      <c r="G71" s="100"/>
      <c r="H71" s="3"/>
      <c r="I71" s="83"/>
      <c r="J71" s="59"/>
      <c r="K71" s="59"/>
      <c r="L71" s="83"/>
      <c r="M71" s="83"/>
      <c r="N71" s="83"/>
      <c r="O71" s="83"/>
      <c r="P71" s="288"/>
      <c r="Q71" s="289"/>
      <c r="R71" s="83"/>
    </row>
    <row r="72" spans="2:18" x14ac:dyDescent="0.3">
      <c r="B72" s="2"/>
      <c r="C72" s="2"/>
      <c r="D72" s="4"/>
      <c r="E72" s="4"/>
      <c r="F72" s="3"/>
      <c r="G72" s="100"/>
      <c r="H72" s="3"/>
      <c r="I72" s="83"/>
      <c r="J72" s="59"/>
      <c r="K72" s="59"/>
      <c r="L72" s="83"/>
      <c r="M72" s="83"/>
      <c r="N72" s="83"/>
      <c r="O72" s="83"/>
      <c r="P72" s="288"/>
      <c r="Q72" s="289"/>
      <c r="R72" s="83"/>
    </row>
    <row r="73" spans="2:18" x14ac:dyDescent="0.3">
      <c r="B73" s="2"/>
      <c r="C73" s="2"/>
      <c r="D73" s="4"/>
      <c r="E73" s="4"/>
      <c r="F73" s="3"/>
      <c r="G73" s="100"/>
      <c r="H73" s="3"/>
      <c r="I73" s="83"/>
      <c r="J73" s="59"/>
      <c r="K73" s="59"/>
      <c r="L73" s="83"/>
      <c r="M73" s="83"/>
      <c r="N73" s="83"/>
      <c r="O73" s="83"/>
      <c r="P73" s="288"/>
      <c r="Q73" s="289"/>
      <c r="R73" s="83"/>
    </row>
    <row r="74" spans="2:18" x14ac:dyDescent="0.3">
      <c r="B74" s="2"/>
      <c r="C74" s="2"/>
      <c r="D74" s="4"/>
      <c r="E74" s="4"/>
      <c r="F74" s="3"/>
      <c r="G74" s="100"/>
      <c r="H74" s="3"/>
      <c r="I74" s="83"/>
      <c r="J74" s="59"/>
      <c r="K74" s="59"/>
      <c r="L74" s="83"/>
      <c r="M74" s="83"/>
      <c r="N74" s="83"/>
      <c r="O74" s="83"/>
      <c r="P74" s="288"/>
      <c r="Q74" s="289"/>
      <c r="R74" s="83"/>
    </row>
    <row r="75" spans="2:18" x14ac:dyDescent="0.3">
      <c r="B75" s="2"/>
      <c r="C75" s="2"/>
      <c r="D75" s="4"/>
      <c r="E75" s="4"/>
      <c r="F75" s="3"/>
      <c r="G75" s="100"/>
      <c r="H75" s="3"/>
      <c r="I75" s="83"/>
      <c r="J75" s="59"/>
      <c r="K75" s="59"/>
      <c r="L75" s="83"/>
      <c r="M75" s="83"/>
      <c r="N75" s="83"/>
      <c r="O75" s="83"/>
      <c r="P75" s="288"/>
      <c r="Q75" s="289"/>
      <c r="R75" s="83"/>
    </row>
    <row r="76" spans="2:18" x14ac:dyDescent="0.3">
      <c r="B76" s="83"/>
      <c r="C76" s="83"/>
      <c r="D76" s="83"/>
      <c r="E76" s="83"/>
      <c r="F76" s="83"/>
      <c r="G76" s="101"/>
      <c r="H76" s="83"/>
      <c r="I76" s="83"/>
      <c r="J76" s="83"/>
      <c r="K76" s="83"/>
      <c r="L76" s="83"/>
      <c r="M76" s="83"/>
      <c r="N76" s="83"/>
      <c r="O76" s="83"/>
      <c r="P76" s="288"/>
      <c r="Q76" s="289"/>
      <c r="R76" s="83"/>
    </row>
    <row r="77" spans="2:18" x14ac:dyDescent="0.3">
      <c r="B77" s="6" t="s">
        <v>1</v>
      </c>
      <c r="H77" s="83"/>
      <c r="I77" s="83"/>
    </row>
    <row r="78" spans="2:18" x14ac:dyDescent="0.3">
      <c r="B78" s="6" t="s">
        <v>36</v>
      </c>
    </row>
    <row r="79" spans="2:18" x14ac:dyDescent="0.3">
      <c r="B79" s="6" t="s">
        <v>112</v>
      </c>
    </row>
    <row r="81" spans="1:17" ht="15" thickBot="1" x14ac:dyDescent="0.35"/>
    <row r="82" spans="1:17" ht="26.4" thickBot="1" x14ac:dyDescent="0.35">
      <c r="B82" s="301" t="s">
        <v>37</v>
      </c>
      <c r="C82" s="302"/>
      <c r="D82" s="302"/>
      <c r="E82" s="302"/>
      <c r="F82" s="302"/>
      <c r="G82" s="302"/>
      <c r="H82" s="302"/>
      <c r="I82" s="302"/>
      <c r="J82" s="302"/>
      <c r="K82" s="302"/>
      <c r="L82" s="302"/>
      <c r="M82" s="302"/>
      <c r="N82" s="303"/>
    </row>
    <row r="87" spans="1: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1:17" ht="31.5" customHeight="1" x14ac:dyDescent="0.3">
      <c r="B88" s="305"/>
      <c r="C88" s="306"/>
      <c r="D88" s="306"/>
      <c r="E88" s="306"/>
      <c r="F88" s="306"/>
      <c r="G88" s="306"/>
      <c r="H88" s="306"/>
      <c r="I88" s="306"/>
      <c r="J88" s="102" t="s">
        <v>84</v>
      </c>
      <c r="K88" s="103" t="s">
        <v>85</v>
      </c>
      <c r="L88" s="104" t="s">
        <v>86</v>
      </c>
      <c r="M88" s="306"/>
      <c r="N88" s="306"/>
      <c r="O88" s="306"/>
      <c r="P88" s="306"/>
      <c r="Q88" s="306"/>
    </row>
    <row r="89" spans="1:17" ht="60.75" customHeight="1" x14ac:dyDescent="0.3">
      <c r="B89" s="146" t="s">
        <v>42</v>
      </c>
      <c r="C89" s="147">
        <v>311</v>
      </c>
      <c r="D89" s="147" t="s">
        <v>346</v>
      </c>
      <c r="E89" s="147">
        <v>1110498629</v>
      </c>
      <c r="F89" s="147" t="s">
        <v>169</v>
      </c>
      <c r="G89" s="147" t="s">
        <v>190</v>
      </c>
      <c r="H89" s="148">
        <v>41568</v>
      </c>
      <c r="I89" s="149" t="s">
        <v>124</v>
      </c>
      <c r="J89" s="147" t="s">
        <v>190</v>
      </c>
      <c r="K89" s="147" t="s">
        <v>214</v>
      </c>
      <c r="L89" s="147" t="s">
        <v>215</v>
      </c>
      <c r="M89" s="147" t="s">
        <v>96</v>
      </c>
      <c r="N89" s="147" t="s">
        <v>96</v>
      </c>
      <c r="O89" s="147" t="s">
        <v>96</v>
      </c>
      <c r="P89" s="307"/>
      <c r="Q89" s="307"/>
    </row>
    <row r="90" spans="1:17" ht="60.75" customHeight="1" x14ac:dyDescent="0.3">
      <c r="A90" s="6" t="s">
        <v>216</v>
      </c>
      <c r="B90" s="146" t="s">
        <v>43</v>
      </c>
      <c r="C90" s="147">
        <v>155.5</v>
      </c>
      <c r="D90" s="147" t="s">
        <v>347</v>
      </c>
      <c r="E90" s="147">
        <v>28723800</v>
      </c>
      <c r="F90" s="147" t="s">
        <v>169</v>
      </c>
      <c r="G90" s="147" t="s">
        <v>217</v>
      </c>
      <c r="H90" s="148">
        <v>40354</v>
      </c>
      <c r="I90" s="149" t="s">
        <v>124</v>
      </c>
      <c r="J90" s="147" t="s">
        <v>117</v>
      </c>
      <c r="K90" s="147" t="s">
        <v>218</v>
      </c>
      <c r="L90" s="147" t="s">
        <v>196</v>
      </c>
      <c r="M90" s="147" t="s">
        <v>96</v>
      </c>
      <c r="N90" s="147" t="s">
        <v>96</v>
      </c>
      <c r="O90" s="147" t="s">
        <v>96</v>
      </c>
      <c r="P90" s="112"/>
      <c r="Q90" s="112"/>
    </row>
    <row r="91" spans="1:17" ht="60.75" customHeight="1" x14ac:dyDescent="0.3">
      <c r="B91" s="146" t="s">
        <v>43</v>
      </c>
      <c r="C91" s="147">
        <v>155.5</v>
      </c>
      <c r="D91" s="147" t="s">
        <v>348</v>
      </c>
      <c r="E91" s="147">
        <v>1106949500</v>
      </c>
      <c r="F91" s="147" t="s">
        <v>219</v>
      </c>
      <c r="G91" s="147" t="s">
        <v>217</v>
      </c>
      <c r="H91" s="147" t="s">
        <v>220</v>
      </c>
      <c r="I91" s="149" t="s">
        <v>124</v>
      </c>
      <c r="J91" s="147" t="s">
        <v>117</v>
      </c>
      <c r="K91" s="147" t="s">
        <v>221</v>
      </c>
      <c r="L91" s="147" t="s">
        <v>185</v>
      </c>
      <c r="M91" s="147" t="s">
        <v>96</v>
      </c>
      <c r="N91" s="147" t="s">
        <v>96</v>
      </c>
      <c r="O91" s="147" t="s">
        <v>96</v>
      </c>
      <c r="P91" s="112"/>
      <c r="Q91" s="112"/>
    </row>
    <row r="93" spans="1:17" ht="15" thickBot="1" x14ac:dyDescent="0.35"/>
    <row r="94" spans="1:17" ht="26.4" thickBot="1" x14ac:dyDescent="0.35">
      <c r="B94" s="301" t="s">
        <v>45</v>
      </c>
      <c r="C94" s="302"/>
      <c r="D94" s="302"/>
      <c r="E94" s="302"/>
      <c r="F94" s="302"/>
      <c r="G94" s="302"/>
      <c r="H94" s="302"/>
      <c r="I94" s="302"/>
      <c r="J94" s="302"/>
      <c r="K94" s="302"/>
      <c r="L94" s="302"/>
      <c r="M94" s="302"/>
      <c r="N94" s="303"/>
    </row>
    <row r="97" spans="1:26" ht="46.2" customHeight="1" x14ac:dyDescent="0.3">
      <c r="B97" s="46" t="s">
        <v>32</v>
      </c>
      <c r="C97" s="46" t="s">
        <v>46</v>
      </c>
      <c r="D97" s="295" t="s">
        <v>3</v>
      </c>
      <c r="E97" s="296"/>
    </row>
    <row r="98" spans="1:26" ht="46.95" customHeight="1" x14ac:dyDescent="0.3">
      <c r="B98" s="47" t="s">
        <v>88</v>
      </c>
      <c r="C98" s="83" t="s">
        <v>96</v>
      </c>
      <c r="D98" s="310"/>
      <c r="E98" s="310"/>
    </row>
    <row r="101" spans="1:26" ht="25.8" x14ac:dyDescent="0.3">
      <c r="B101" s="275" t="s">
        <v>62</v>
      </c>
      <c r="C101" s="276"/>
      <c r="D101" s="276"/>
      <c r="E101" s="276"/>
      <c r="F101" s="276"/>
      <c r="G101" s="276"/>
      <c r="H101" s="276"/>
      <c r="I101" s="276"/>
      <c r="J101" s="276"/>
      <c r="K101" s="276"/>
      <c r="L101" s="276"/>
      <c r="M101" s="276"/>
      <c r="N101" s="276"/>
      <c r="O101" s="276"/>
      <c r="P101" s="276"/>
    </row>
    <row r="103" spans="1:26" ht="15" thickBot="1" x14ac:dyDescent="0.35"/>
    <row r="104" spans="1:26" ht="26.4" thickBot="1" x14ac:dyDescent="0.35">
      <c r="B104" s="301" t="s">
        <v>53</v>
      </c>
      <c r="C104" s="302"/>
      <c r="D104" s="302"/>
      <c r="E104" s="302"/>
      <c r="F104" s="302"/>
      <c r="G104" s="302"/>
      <c r="H104" s="302"/>
      <c r="I104" s="302"/>
      <c r="J104" s="302"/>
      <c r="K104" s="302"/>
      <c r="L104" s="302"/>
      <c r="M104" s="302"/>
      <c r="N104" s="303"/>
    </row>
    <row r="106" spans="1:26" ht="15" thickBot="1" x14ac:dyDescent="0.35">
      <c r="M106" s="44"/>
      <c r="N106" s="44"/>
    </row>
    <row r="107" spans="1:26" s="71" customFormat="1" ht="109.5" customHeight="1" x14ac:dyDescent="0.3">
      <c r="B107" s="82" t="s">
        <v>105</v>
      </c>
      <c r="C107" s="82" t="s">
        <v>106</v>
      </c>
      <c r="D107" s="82" t="s">
        <v>107</v>
      </c>
      <c r="E107" s="82" t="s">
        <v>44</v>
      </c>
      <c r="F107" s="82" t="s">
        <v>22</v>
      </c>
      <c r="G107" s="82" t="s">
        <v>65</v>
      </c>
      <c r="H107" s="82" t="s">
        <v>17</v>
      </c>
      <c r="I107" s="82" t="s">
        <v>10</v>
      </c>
      <c r="J107" s="82" t="s">
        <v>30</v>
      </c>
      <c r="K107" s="82" t="s">
        <v>60</v>
      </c>
      <c r="L107" s="82" t="s">
        <v>20</v>
      </c>
      <c r="M107" s="67" t="s">
        <v>26</v>
      </c>
      <c r="N107" s="82" t="s">
        <v>108</v>
      </c>
      <c r="O107" s="82" t="s">
        <v>35</v>
      </c>
      <c r="P107" s="108" t="s">
        <v>11</v>
      </c>
      <c r="Q107" s="108" t="s">
        <v>19</v>
      </c>
    </row>
    <row r="108" spans="1:26" s="77" customFormat="1" ht="43.2" x14ac:dyDescent="0.3">
      <c r="A108" s="36">
        <v>1</v>
      </c>
      <c r="B108" s="78"/>
      <c r="C108" s="79"/>
      <c r="D108" s="78"/>
      <c r="E108" s="73"/>
      <c r="F108" s="74"/>
      <c r="G108" s="88"/>
      <c r="H108" s="81"/>
      <c r="I108" s="75"/>
      <c r="J108" s="75"/>
      <c r="K108" s="75"/>
      <c r="L108" s="75"/>
      <c r="M108" s="66"/>
      <c r="N108" s="66"/>
      <c r="O108" s="20"/>
      <c r="P108" s="20"/>
      <c r="Q108" s="89" t="s">
        <v>293</v>
      </c>
      <c r="R108" s="76"/>
      <c r="S108" s="76"/>
      <c r="T108" s="76"/>
      <c r="U108" s="76"/>
      <c r="V108" s="76"/>
      <c r="W108" s="76"/>
      <c r="X108" s="76"/>
      <c r="Y108" s="76"/>
      <c r="Z108" s="76"/>
    </row>
    <row r="109" spans="1:26" s="77" customFormat="1" x14ac:dyDescent="0.3">
      <c r="A109" s="36">
        <f>+A108+1</f>
        <v>2</v>
      </c>
      <c r="B109" s="78"/>
      <c r="C109" s="79"/>
      <c r="D109" s="78"/>
      <c r="E109" s="73"/>
      <c r="F109" s="74"/>
      <c r="G109" s="74"/>
      <c r="H109" s="74"/>
      <c r="I109" s="75"/>
      <c r="J109" s="75"/>
      <c r="K109" s="75"/>
      <c r="L109" s="75"/>
      <c r="M109" s="66"/>
      <c r="N109" s="66"/>
      <c r="O109" s="20"/>
      <c r="P109" s="20"/>
      <c r="Q109" s="89"/>
      <c r="R109" s="76"/>
      <c r="S109" s="76"/>
      <c r="T109" s="76"/>
      <c r="U109" s="76"/>
      <c r="V109" s="76"/>
      <c r="W109" s="76"/>
      <c r="X109" s="76"/>
      <c r="Y109" s="76"/>
      <c r="Z109" s="76"/>
    </row>
    <row r="110" spans="1:26" s="77" customFormat="1" x14ac:dyDescent="0.3">
      <c r="A110" s="36">
        <f t="shared" ref="A110:A115" si="2">+A109+1</f>
        <v>3</v>
      </c>
      <c r="B110" s="78"/>
      <c r="C110" s="79"/>
      <c r="D110" s="78"/>
      <c r="E110" s="73"/>
      <c r="F110" s="74"/>
      <c r="G110" s="74"/>
      <c r="H110" s="74"/>
      <c r="I110" s="75"/>
      <c r="J110" s="75"/>
      <c r="K110" s="75"/>
      <c r="L110" s="75"/>
      <c r="M110" s="66"/>
      <c r="N110" s="66"/>
      <c r="O110" s="20"/>
      <c r="P110" s="20"/>
      <c r="Q110" s="89"/>
      <c r="R110" s="76"/>
      <c r="S110" s="76"/>
      <c r="T110" s="76"/>
      <c r="U110" s="76"/>
      <c r="V110" s="76"/>
      <c r="W110" s="76"/>
      <c r="X110" s="76"/>
      <c r="Y110" s="76"/>
      <c r="Z110" s="76"/>
    </row>
    <row r="111" spans="1:26" s="77" customFormat="1" x14ac:dyDescent="0.3">
      <c r="A111" s="36">
        <f t="shared" si="2"/>
        <v>4</v>
      </c>
      <c r="B111" s="78"/>
      <c r="C111" s="79"/>
      <c r="D111" s="78"/>
      <c r="E111" s="73"/>
      <c r="F111" s="74"/>
      <c r="G111" s="74"/>
      <c r="H111" s="74"/>
      <c r="I111" s="75"/>
      <c r="J111" s="75"/>
      <c r="K111" s="75"/>
      <c r="L111" s="75"/>
      <c r="M111" s="66"/>
      <c r="N111" s="66"/>
      <c r="O111" s="20"/>
      <c r="P111" s="20"/>
      <c r="Q111" s="89"/>
      <c r="R111" s="76"/>
      <c r="S111" s="76"/>
      <c r="T111" s="76"/>
      <c r="U111" s="76"/>
      <c r="V111" s="76"/>
      <c r="W111" s="76"/>
      <c r="X111" s="76"/>
      <c r="Y111" s="76"/>
      <c r="Z111" s="76"/>
    </row>
    <row r="112" spans="1:26" s="77" customFormat="1" x14ac:dyDescent="0.3">
      <c r="A112" s="36">
        <f t="shared" si="2"/>
        <v>5</v>
      </c>
      <c r="B112" s="78"/>
      <c r="C112" s="79"/>
      <c r="D112" s="78"/>
      <c r="E112" s="73"/>
      <c r="F112" s="74"/>
      <c r="G112" s="74"/>
      <c r="H112" s="74"/>
      <c r="I112" s="75"/>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2"/>
        <v>6</v>
      </c>
      <c r="B113" s="78"/>
      <c r="C113" s="79"/>
      <c r="D113" s="78"/>
      <c r="E113" s="73"/>
      <c r="F113" s="74"/>
      <c r="G113" s="74"/>
      <c r="H113" s="74"/>
      <c r="I113" s="75"/>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2"/>
        <v>7</v>
      </c>
      <c r="B114" s="78"/>
      <c r="C114" s="79"/>
      <c r="D114" s="78"/>
      <c r="E114" s="73"/>
      <c r="F114" s="74"/>
      <c r="G114" s="74"/>
      <c r="H114" s="74"/>
      <c r="I114" s="75"/>
      <c r="J114" s="75"/>
      <c r="K114" s="75"/>
      <c r="L114" s="75"/>
      <c r="M114" s="66"/>
      <c r="N114" s="66"/>
      <c r="O114" s="20"/>
      <c r="P114" s="20"/>
      <c r="Q114" s="89"/>
      <c r="R114" s="76"/>
      <c r="S114" s="76"/>
      <c r="T114" s="76"/>
      <c r="U114" s="76"/>
      <c r="V114" s="76"/>
      <c r="W114" s="76"/>
      <c r="X114" s="76"/>
      <c r="Y114" s="76"/>
      <c r="Z114" s="76"/>
    </row>
    <row r="115" spans="1:26" s="77" customFormat="1" x14ac:dyDescent="0.3">
      <c r="A115" s="36">
        <f t="shared" si="2"/>
        <v>8</v>
      </c>
      <c r="B115" s="78"/>
      <c r="C115" s="79"/>
      <c r="D115" s="78"/>
      <c r="E115" s="73"/>
      <c r="F115" s="74"/>
      <c r="G115" s="74"/>
      <c r="H115" s="74"/>
      <c r="I115" s="75"/>
      <c r="J115" s="75"/>
      <c r="K115" s="75"/>
      <c r="L115" s="75"/>
      <c r="M115" s="66"/>
      <c r="N115" s="66"/>
      <c r="O115" s="20"/>
      <c r="P115" s="20"/>
      <c r="Q115" s="89"/>
      <c r="R115" s="76"/>
      <c r="S115" s="76"/>
      <c r="T115" s="76"/>
      <c r="U115" s="76"/>
      <c r="V115" s="76"/>
      <c r="W115" s="76"/>
      <c r="X115" s="76"/>
      <c r="Y115" s="76"/>
      <c r="Z115" s="76"/>
    </row>
    <row r="116" spans="1:26" s="77" customFormat="1" x14ac:dyDescent="0.3">
      <c r="A116" s="36"/>
      <c r="B116" s="37" t="s">
        <v>16</v>
      </c>
      <c r="C116" s="79"/>
      <c r="D116" s="78"/>
      <c r="E116" s="73"/>
      <c r="F116" s="74"/>
      <c r="G116" s="74"/>
      <c r="H116" s="74"/>
      <c r="I116" s="75"/>
      <c r="J116" s="75"/>
      <c r="K116" s="80">
        <f t="shared" ref="K116:N116" si="3">SUM(K108:K115)</f>
        <v>0</v>
      </c>
      <c r="L116" s="80">
        <f t="shared" si="3"/>
        <v>0</v>
      </c>
      <c r="M116" s="87">
        <f t="shared" si="3"/>
        <v>0</v>
      </c>
      <c r="N116" s="80">
        <f t="shared" si="3"/>
        <v>0</v>
      </c>
      <c r="O116" s="20"/>
      <c r="P116" s="20"/>
      <c r="Q116" s="90"/>
    </row>
    <row r="117" spans="1:26" x14ac:dyDescent="0.3">
      <c r="B117" s="21"/>
      <c r="C117" s="21"/>
      <c r="D117" s="21"/>
      <c r="E117" s="22"/>
      <c r="F117" s="21"/>
      <c r="G117" s="21"/>
      <c r="H117" s="21"/>
      <c r="I117" s="21"/>
      <c r="J117" s="21"/>
      <c r="K117" s="21"/>
      <c r="L117" s="21"/>
      <c r="M117" s="21"/>
      <c r="N117" s="21"/>
      <c r="O117" s="21"/>
      <c r="P117" s="21"/>
    </row>
    <row r="118" spans="1:26" ht="18" x14ac:dyDescent="0.3">
      <c r="B118" s="41" t="s">
        <v>31</v>
      </c>
      <c r="C118" s="50">
        <f>+K116</f>
        <v>0</v>
      </c>
      <c r="H118" s="23"/>
      <c r="I118" s="23"/>
      <c r="J118" s="23"/>
      <c r="K118" s="23"/>
      <c r="L118" s="23"/>
      <c r="M118" s="23"/>
      <c r="N118" s="21"/>
      <c r="O118" s="21"/>
      <c r="P118" s="21"/>
    </row>
    <row r="120" spans="1:26" ht="15" thickBot="1" x14ac:dyDescent="0.35"/>
    <row r="121" spans="1:26" ht="37.200000000000003" customHeight="1" thickBot="1" x14ac:dyDescent="0.35">
      <c r="B121" s="52" t="s">
        <v>48</v>
      </c>
      <c r="C121" s="53" t="s">
        <v>49</v>
      </c>
      <c r="D121" s="52" t="s">
        <v>50</v>
      </c>
      <c r="E121" s="53" t="s">
        <v>54</v>
      </c>
    </row>
    <row r="122" spans="1:26" ht="41.4" customHeight="1" x14ac:dyDescent="0.3">
      <c r="B122" s="45" t="s">
        <v>89</v>
      </c>
      <c r="C122" s="48">
        <v>20</v>
      </c>
      <c r="D122" s="48">
        <v>0</v>
      </c>
      <c r="E122" s="321">
        <f>+D122+D123+D124</f>
        <v>0</v>
      </c>
    </row>
    <row r="123" spans="1:26" x14ac:dyDescent="0.3">
      <c r="B123" s="45" t="s">
        <v>90</v>
      </c>
      <c r="C123" s="39">
        <v>30</v>
      </c>
      <c r="D123" s="106">
        <v>0</v>
      </c>
      <c r="E123" s="322"/>
    </row>
    <row r="124" spans="1:26" ht="15" thickBot="1" x14ac:dyDescent="0.35">
      <c r="B124" s="45" t="s">
        <v>91</v>
      </c>
      <c r="C124" s="49">
        <v>40</v>
      </c>
      <c r="D124" s="49">
        <v>0</v>
      </c>
      <c r="E124" s="323"/>
    </row>
    <row r="126" spans="1:26" ht="15" thickBot="1" x14ac:dyDescent="0.35"/>
    <row r="127" spans="1:26" ht="26.4" thickBot="1" x14ac:dyDescent="0.35">
      <c r="B127" s="301" t="s">
        <v>51</v>
      </c>
      <c r="C127" s="302"/>
      <c r="D127" s="302"/>
      <c r="E127" s="302"/>
      <c r="F127" s="302"/>
      <c r="G127" s="302"/>
      <c r="H127" s="302"/>
      <c r="I127" s="302"/>
      <c r="J127" s="302"/>
      <c r="K127" s="302"/>
      <c r="L127" s="302"/>
      <c r="M127" s="302"/>
      <c r="N127" s="303"/>
    </row>
    <row r="129" spans="2:17" ht="33" customHeight="1" x14ac:dyDescent="0.3">
      <c r="B129" s="304" t="s">
        <v>0</v>
      </c>
      <c r="C129" s="304" t="s">
        <v>38</v>
      </c>
      <c r="D129" s="304" t="s">
        <v>39</v>
      </c>
      <c r="E129" s="304" t="s">
        <v>78</v>
      </c>
      <c r="F129" s="304" t="s">
        <v>80</v>
      </c>
      <c r="G129" s="304" t="s">
        <v>81</v>
      </c>
      <c r="H129" s="304" t="s">
        <v>82</v>
      </c>
      <c r="I129" s="304" t="s">
        <v>79</v>
      </c>
      <c r="J129" s="295" t="s">
        <v>83</v>
      </c>
      <c r="K129" s="324"/>
      <c r="L129" s="296"/>
      <c r="M129" s="304" t="s">
        <v>87</v>
      </c>
      <c r="N129" s="304" t="s">
        <v>40</v>
      </c>
      <c r="O129" s="304" t="s">
        <v>41</v>
      </c>
      <c r="P129" s="311" t="s">
        <v>3</v>
      </c>
      <c r="Q129" s="312"/>
    </row>
    <row r="130" spans="2:17" ht="72" customHeight="1" x14ac:dyDescent="0.3">
      <c r="B130" s="305"/>
      <c r="C130" s="305"/>
      <c r="D130" s="305"/>
      <c r="E130" s="305"/>
      <c r="F130" s="305"/>
      <c r="G130" s="305"/>
      <c r="H130" s="305"/>
      <c r="I130" s="305"/>
      <c r="J130" s="107" t="s">
        <v>84</v>
      </c>
      <c r="K130" s="107" t="s">
        <v>85</v>
      </c>
      <c r="L130" s="107" t="s">
        <v>86</v>
      </c>
      <c r="M130" s="305"/>
      <c r="N130" s="305"/>
      <c r="O130" s="305"/>
      <c r="P130" s="313"/>
      <c r="Q130" s="314"/>
    </row>
    <row r="131" spans="2:17" ht="60.75" customHeight="1" x14ac:dyDescent="0.3">
      <c r="B131" s="105" t="s">
        <v>114</v>
      </c>
      <c r="C131" s="105">
        <v>311</v>
      </c>
      <c r="D131" s="116" t="s">
        <v>158</v>
      </c>
      <c r="E131" s="116">
        <v>65742456</v>
      </c>
      <c r="F131" s="147" t="s">
        <v>196</v>
      </c>
      <c r="G131" s="147" t="s">
        <v>175</v>
      </c>
      <c r="H131" s="148">
        <v>36980</v>
      </c>
      <c r="I131" s="149" t="s">
        <v>124</v>
      </c>
      <c r="J131" s="47" t="s">
        <v>268</v>
      </c>
      <c r="K131" s="47" t="s">
        <v>269</v>
      </c>
      <c r="L131" s="47" t="s">
        <v>270</v>
      </c>
      <c r="M131" s="83" t="s">
        <v>96</v>
      </c>
      <c r="N131" s="83" t="s">
        <v>96</v>
      </c>
      <c r="O131" s="83" t="s">
        <v>96</v>
      </c>
      <c r="P131" s="61"/>
      <c r="Q131" s="62"/>
    </row>
    <row r="132" spans="2:17" ht="60.75" customHeight="1" x14ac:dyDescent="0.3">
      <c r="B132" s="105" t="s">
        <v>113</v>
      </c>
      <c r="C132" s="105">
        <v>311</v>
      </c>
      <c r="D132" s="145" t="s">
        <v>159</v>
      </c>
      <c r="E132" s="144">
        <v>1110475072</v>
      </c>
      <c r="F132" s="2" t="s">
        <v>271</v>
      </c>
      <c r="G132" s="2" t="s">
        <v>165</v>
      </c>
      <c r="H132" s="152">
        <v>40886</v>
      </c>
      <c r="I132" s="4" t="s">
        <v>124</v>
      </c>
      <c r="J132" s="1" t="s">
        <v>272</v>
      </c>
      <c r="K132" s="60" t="s">
        <v>274</v>
      </c>
      <c r="L132" s="59" t="s">
        <v>273</v>
      </c>
      <c r="M132" s="83" t="s">
        <v>96</v>
      </c>
      <c r="N132" s="83" t="s">
        <v>97</v>
      </c>
      <c r="O132" s="83" t="s">
        <v>96</v>
      </c>
      <c r="P132" s="331" t="s">
        <v>275</v>
      </c>
      <c r="Q132" s="332"/>
    </row>
    <row r="133" spans="2:17" ht="33.6" customHeight="1" x14ac:dyDescent="0.3">
      <c r="B133" s="105" t="s">
        <v>115</v>
      </c>
      <c r="C133" s="105">
        <v>311</v>
      </c>
      <c r="D133" s="145" t="s">
        <v>157</v>
      </c>
      <c r="E133" s="144">
        <v>38253496</v>
      </c>
      <c r="F133" s="2" t="s">
        <v>210</v>
      </c>
      <c r="G133" s="2" t="s">
        <v>175</v>
      </c>
      <c r="H133" s="152">
        <v>35510</v>
      </c>
      <c r="I133" s="4" t="s">
        <v>96</v>
      </c>
      <c r="J133" s="6" t="s">
        <v>212</v>
      </c>
      <c r="K133" s="1" t="s">
        <v>211</v>
      </c>
      <c r="L133" s="59" t="s">
        <v>213</v>
      </c>
      <c r="M133" s="83" t="s">
        <v>96</v>
      </c>
      <c r="N133" s="83" t="s">
        <v>96</v>
      </c>
      <c r="O133" s="83" t="s">
        <v>96</v>
      </c>
      <c r="P133" s="61"/>
      <c r="Q133" s="62"/>
    </row>
    <row r="136" spans="2:17" ht="15" thickBot="1" x14ac:dyDescent="0.35"/>
    <row r="137" spans="2:17" ht="54" customHeight="1" x14ac:dyDescent="0.3">
      <c r="B137" s="85" t="s">
        <v>32</v>
      </c>
      <c r="C137" s="85" t="s">
        <v>48</v>
      </c>
      <c r="D137" s="107" t="s">
        <v>49</v>
      </c>
      <c r="E137" s="85" t="s">
        <v>50</v>
      </c>
      <c r="F137" s="53" t="s">
        <v>55</v>
      </c>
      <c r="G137" s="56"/>
    </row>
    <row r="138" spans="2:17" ht="120.75" customHeight="1" x14ac:dyDescent="0.2">
      <c r="B138" s="317" t="s">
        <v>52</v>
      </c>
      <c r="C138" s="5" t="s">
        <v>92</v>
      </c>
      <c r="D138" s="106">
        <v>25</v>
      </c>
      <c r="E138" s="106">
        <v>25</v>
      </c>
      <c r="F138" s="318">
        <f>+E138+E139+E140</f>
        <v>35</v>
      </c>
      <c r="G138" s="57"/>
    </row>
    <row r="139" spans="2:17" ht="76.2" customHeight="1" x14ac:dyDescent="0.2">
      <c r="B139" s="317"/>
      <c r="C139" s="5" t="s">
        <v>93</v>
      </c>
      <c r="D139" s="51">
        <v>25</v>
      </c>
      <c r="E139" s="106">
        <v>0</v>
      </c>
      <c r="F139" s="319"/>
      <c r="G139" s="57"/>
    </row>
    <row r="140" spans="2:17" ht="69" customHeight="1" x14ac:dyDescent="0.2">
      <c r="B140" s="317"/>
      <c r="C140" s="5" t="s">
        <v>94</v>
      </c>
      <c r="D140" s="106">
        <v>10</v>
      </c>
      <c r="E140" s="106">
        <v>10</v>
      </c>
      <c r="F140" s="320"/>
      <c r="G140" s="57"/>
    </row>
    <row r="141" spans="2:17" x14ac:dyDescent="0.3">
      <c r="C141" s="68"/>
    </row>
    <row r="144" spans="2:17" x14ac:dyDescent="0.3">
      <c r="B144" s="84" t="s">
        <v>56</v>
      </c>
    </row>
    <row r="147" spans="2:5" x14ac:dyDescent="0.3">
      <c r="B147" s="86" t="s">
        <v>32</v>
      </c>
      <c r="C147" s="86" t="s">
        <v>57</v>
      </c>
      <c r="D147" s="85" t="s">
        <v>50</v>
      </c>
      <c r="E147" s="85" t="s">
        <v>16</v>
      </c>
    </row>
    <row r="148" spans="2:5" ht="53.25" customHeight="1" x14ac:dyDescent="0.3">
      <c r="B148" s="69" t="s">
        <v>58</v>
      </c>
      <c r="C148" s="70">
        <v>40</v>
      </c>
      <c r="D148" s="106">
        <f>+E122</f>
        <v>0</v>
      </c>
      <c r="E148" s="286">
        <f>+D148+D149</f>
        <v>35</v>
      </c>
    </row>
    <row r="149" spans="2:5" ht="65.25" customHeight="1" x14ac:dyDescent="0.3">
      <c r="B149" s="69" t="s">
        <v>59</v>
      </c>
      <c r="C149" s="70">
        <v>60</v>
      </c>
      <c r="D149" s="106">
        <f>+F138</f>
        <v>35</v>
      </c>
      <c r="E149" s="287"/>
    </row>
  </sheetData>
  <mergeCells count="64">
    <mergeCell ref="E148:E149"/>
    <mergeCell ref="J129:L129"/>
    <mergeCell ref="M129:M130"/>
    <mergeCell ref="N129:N130"/>
    <mergeCell ref="O129:O130"/>
    <mergeCell ref="P129:Q130"/>
    <mergeCell ref="B138:B140"/>
    <mergeCell ref="F138:F140"/>
    <mergeCell ref="E122:E124"/>
    <mergeCell ref="B127:N127"/>
    <mergeCell ref="B129:B130"/>
    <mergeCell ref="C129:C130"/>
    <mergeCell ref="D129:D130"/>
    <mergeCell ref="E129:E130"/>
    <mergeCell ref="F129:F130"/>
    <mergeCell ref="G129:G130"/>
    <mergeCell ref="H129:H130"/>
    <mergeCell ref="I129:I130"/>
    <mergeCell ref="P132:Q132"/>
    <mergeCell ref="B104:N104"/>
    <mergeCell ref="J87:L87"/>
    <mergeCell ref="M87:M88"/>
    <mergeCell ref="N87:N88"/>
    <mergeCell ref="O87:O88"/>
    <mergeCell ref="B94:N94"/>
    <mergeCell ref="D97:E97"/>
    <mergeCell ref="D98:E98"/>
    <mergeCell ref="B101:P101"/>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156"/>
  <sheetViews>
    <sheetView topLeftCell="D113" zoomScale="55" zoomScaleNormal="55" workbookViewId="0">
      <selection activeCell="K124" sqref="K124"/>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67</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63</v>
      </c>
      <c r="C15" s="283"/>
      <c r="D15" s="109" t="s">
        <v>12</v>
      </c>
      <c r="E15" s="109" t="s">
        <v>13</v>
      </c>
      <c r="F15" s="109" t="s">
        <v>28</v>
      </c>
      <c r="G15" s="54"/>
      <c r="I15" s="27"/>
      <c r="J15" s="27"/>
      <c r="K15" s="27"/>
      <c r="L15" s="27"/>
      <c r="M15" s="27"/>
      <c r="N15" s="72"/>
    </row>
    <row r="16" spans="1:16" x14ac:dyDescent="0.3">
      <c r="B16" s="283"/>
      <c r="C16" s="283"/>
      <c r="D16" s="109">
        <v>67</v>
      </c>
      <c r="E16" s="91">
        <v>2088281000</v>
      </c>
      <c r="F16" s="91">
        <v>1000</v>
      </c>
      <c r="G16" s="55"/>
      <c r="I16" s="28"/>
      <c r="J16" s="28"/>
      <c r="K16" s="28"/>
      <c r="L16" s="28"/>
      <c r="M16" s="28"/>
      <c r="N16" s="72"/>
    </row>
    <row r="17" spans="1:14" x14ac:dyDescent="0.3">
      <c r="B17" s="283"/>
      <c r="C17" s="283"/>
      <c r="D17" s="109"/>
      <c r="E17" s="91"/>
      <c r="F17" s="91"/>
      <c r="G17" s="55"/>
      <c r="I17" s="28"/>
      <c r="J17" s="28"/>
      <c r="K17" s="28"/>
      <c r="L17" s="28"/>
      <c r="M17" s="28"/>
      <c r="N17" s="72"/>
    </row>
    <row r="18" spans="1:14" x14ac:dyDescent="0.3">
      <c r="B18" s="283"/>
      <c r="C18" s="283"/>
      <c r="D18" s="109"/>
      <c r="E18" s="91"/>
      <c r="F18" s="91"/>
      <c r="G18" s="55"/>
      <c r="I18" s="28"/>
      <c r="J18" s="28"/>
      <c r="K18" s="28"/>
      <c r="L18" s="28"/>
      <c r="M18" s="28"/>
      <c r="N18" s="72"/>
    </row>
    <row r="19" spans="1:14" x14ac:dyDescent="0.3">
      <c r="B19" s="283"/>
      <c r="C19" s="283"/>
      <c r="D19" s="109"/>
      <c r="E19" s="92"/>
      <c r="F19" s="91"/>
      <c r="G19" s="55"/>
      <c r="H19" s="18"/>
      <c r="I19" s="28"/>
      <c r="J19" s="28"/>
      <c r="K19" s="28"/>
      <c r="L19" s="28"/>
      <c r="M19" s="28"/>
      <c r="N19" s="17"/>
    </row>
    <row r="20" spans="1:14" x14ac:dyDescent="0.3">
      <c r="B20" s="283"/>
      <c r="C20" s="283"/>
      <c r="D20" s="109"/>
      <c r="E20" s="92"/>
      <c r="F20" s="91"/>
      <c r="G20" s="55"/>
      <c r="H20" s="18"/>
      <c r="I20" s="30"/>
      <c r="J20" s="30"/>
      <c r="K20" s="30"/>
      <c r="L20" s="30"/>
      <c r="M20" s="30"/>
      <c r="N20" s="17"/>
    </row>
    <row r="21" spans="1:14" x14ac:dyDescent="0.3">
      <c r="B21" s="283"/>
      <c r="C21" s="283"/>
      <c r="D21" s="109"/>
      <c r="E21" s="92"/>
      <c r="F21" s="91"/>
      <c r="G21" s="55"/>
      <c r="H21" s="18"/>
      <c r="I21" s="71"/>
      <c r="J21" s="71"/>
      <c r="K21" s="71"/>
      <c r="L21" s="71"/>
      <c r="M21" s="71"/>
      <c r="N21" s="17"/>
    </row>
    <row r="22" spans="1:14" x14ac:dyDescent="0.3">
      <c r="B22" s="283"/>
      <c r="C22" s="283"/>
      <c r="D22" s="109"/>
      <c r="E22" s="92"/>
      <c r="F22" s="91"/>
      <c r="G22" s="55"/>
      <c r="H22" s="18"/>
      <c r="I22" s="71"/>
      <c r="J22" s="71"/>
      <c r="K22" s="71"/>
      <c r="L22" s="71"/>
      <c r="M22" s="71"/>
      <c r="N22" s="17"/>
    </row>
    <row r="23" spans="1:14" ht="15" thickBot="1" x14ac:dyDescent="0.35">
      <c r="B23" s="284" t="s">
        <v>14</v>
      </c>
      <c r="C23" s="285"/>
      <c r="D23" s="109"/>
      <c r="E23" s="93">
        <f>SUM(E16:E22)</f>
        <v>2088281000</v>
      </c>
      <c r="F23" s="91">
        <f>SUM(F16:F22)</f>
        <v>1000</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800</v>
      </c>
      <c r="D25" s="31"/>
      <c r="E25" s="34">
        <f>E23</f>
        <v>2088281000</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115" t="s">
        <v>316</v>
      </c>
      <c r="D31" s="83"/>
      <c r="E31" s="68"/>
      <c r="F31" s="68"/>
      <c r="G31" s="68"/>
      <c r="H31" s="68"/>
      <c r="I31" s="71"/>
      <c r="J31" s="71"/>
      <c r="K31" s="71"/>
      <c r="L31" s="71"/>
      <c r="M31" s="71"/>
      <c r="N31" s="72"/>
    </row>
    <row r="32" spans="1:14" x14ac:dyDescent="0.3">
      <c r="A32" s="63"/>
      <c r="B32" s="83" t="s">
        <v>99</v>
      </c>
      <c r="C32" s="115" t="s">
        <v>316</v>
      </c>
      <c r="D32" s="83"/>
      <c r="E32" s="68"/>
      <c r="F32" s="68"/>
      <c r="G32" s="68"/>
      <c r="H32" s="68"/>
      <c r="I32" s="71"/>
      <c r="J32" s="71"/>
      <c r="K32" s="71"/>
      <c r="L32" s="71"/>
      <c r="M32" s="71"/>
      <c r="N32" s="72"/>
    </row>
    <row r="33" spans="1:14" x14ac:dyDescent="0.3">
      <c r="A33" s="63"/>
      <c r="B33" s="83" t="s">
        <v>100</v>
      </c>
      <c r="C33" s="115" t="s">
        <v>316</v>
      </c>
      <c r="D33" s="83"/>
      <c r="E33" s="68"/>
      <c r="F33" s="68"/>
      <c r="G33" s="68"/>
      <c r="H33" s="68"/>
      <c r="I33" s="71"/>
      <c r="J33" s="71"/>
      <c r="K33" s="71"/>
      <c r="L33" s="71"/>
      <c r="M33" s="71"/>
      <c r="N33" s="72"/>
    </row>
    <row r="34" spans="1:14" x14ac:dyDescent="0.3">
      <c r="A34" s="63"/>
      <c r="B34" s="83" t="s">
        <v>101</v>
      </c>
      <c r="C34" s="115" t="s">
        <v>316</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20</v>
      </c>
      <c r="E41" s="286">
        <f>+D41+D42</f>
        <v>55</v>
      </c>
      <c r="F41" s="68"/>
      <c r="G41" s="68"/>
      <c r="H41" s="68"/>
      <c r="I41" s="71"/>
      <c r="J41" s="71"/>
      <c r="K41" s="71"/>
      <c r="L41" s="71"/>
      <c r="M41" s="71"/>
      <c r="N41" s="72"/>
    </row>
    <row r="42" spans="1:14" ht="55.2" x14ac:dyDescent="0.3">
      <c r="A42" s="63"/>
      <c r="B42" s="69" t="s">
        <v>104</v>
      </c>
      <c r="C42" s="70">
        <v>60</v>
      </c>
      <c r="D42" s="106">
        <v>35</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120</v>
      </c>
      <c r="O49" s="82" t="s">
        <v>108</v>
      </c>
      <c r="P49" s="82" t="s">
        <v>35</v>
      </c>
      <c r="Q49" s="108" t="s">
        <v>11</v>
      </c>
      <c r="R49" s="108" t="s">
        <v>19</v>
      </c>
    </row>
    <row r="50" spans="1:26" s="77" customFormat="1" ht="201.6" x14ac:dyDescent="0.3">
      <c r="A50" s="36">
        <v>1</v>
      </c>
      <c r="B50" s="78" t="s">
        <v>117</v>
      </c>
      <c r="C50" s="79" t="s">
        <v>117</v>
      </c>
      <c r="D50" s="78" t="s">
        <v>118</v>
      </c>
      <c r="E50" s="78" t="s">
        <v>119</v>
      </c>
      <c r="F50" s="113" t="s">
        <v>96</v>
      </c>
      <c r="G50" s="117" t="s">
        <v>124</v>
      </c>
      <c r="H50" s="97">
        <v>41246</v>
      </c>
      <c r="I50" s="97">
        <v>41912</v>
      </c>
      <c r="J50" s="75" t="s">
        <v>97</v>
      </c>
      <c r="K50" s="114">
        <v>0</v>
      </c>
      <c r="L50" s="99">
        <v>21</v>
      </c>
      <c r="M50" s="99">
        <v>2889</v>
      </c>
      <c r="N50" s="99">
        <v>1000</v>
      </c>
      <c r="O50" s="66" t="s">
        <v>124</v>
      </c>
      <c r="P50" s="20">
        <v>9638413666</v>
      </c>
      <c r="Q50" s="89" t="s">
        <v>127</v>
      </c>
      <c r="R50" s="89" t="s">
        <v>286</v>
      </c>
      <c r="S50" s="76"/>
      <c r="T50" s="76"/>
      <c r="U50" s="76"/>
      <c r="V50" s="76"/>
      <c r="W50" s="76"/>
      <c r="X50" s="76"/>
      <c r="Y50" s="76"/>
      <c r="Z50" s="76"/>
    </row>
    <row r="51" spans="1:26" s="77" customFormat="1" ht="28.8" x14ac:dyDescent="0.3">
      <c r="A51" s="36">
        <f>+A50+1</f>
        <v>2</v>
      </c>
      <c r="B51" s="78" t="s">
        <v>117</v>
      </c>
      <c r="C51" s="79" t="s">
        <v>117</v>
      </c>
      <c r="D51" s="78" t="s">
        <v>118</v>
      </c>
      <c r="E51" s="78" t="s">
        <v>306</v>
      </c>
      <c r="F51" s="113" t="s">
        <v>96</v>
      </c>
      <c r="G51" s="88" t="s">
        <v>124</v>
      </c>
      <c r="H51" s="97">
        <v>40929</v>
      </c>
      <c r="I51" s="97">
        <v>41273</v>
      </c>
      <c r="J51" s="75" t="s">
        <v>97</v>
      </c>
      <c r="K51" s="114">
        <f>+(I51-H51)/30</f>
        <v>11.466666666666667</v>
      </c>
      <c r="L51" s="75"/>
      <c r="M51" s="99"/>
      <c r="N51" s="66">
        <v>0</v>
      </c>
      <c r="O51" s="66" t="s">
        <v>124</v>
      </c>
      <c r="P51" s="20">
        <v>204366032</v>
      </c>
      <c r="Q51" s="89"/>
      <c r="R51" s="89"/>
      <c r="S51" s="76"/>
      <c r="T51" s="76"/>
      <c r="U51" s="76"/>
      <c r="V51" s="76"/>
      <c r="W51" s="76"/>
      <c r="X51" s="76"/>
      <c r="Y51" s="76"/>
      <c r="Z51" s="76"/>
    </row>
    <row r="52" spans="1:26" s="77" customFormat="1" ht="28.8" x14ac:dyDescent="0.3">
      <c r="A52" s="36">
        <f t="shared" ref="A52:A57" si="0">+A51+1</f>
        <v>3</v>
      </c>
      <c r="B52" s="78" t="s">
        <v>117</v>
      </c>
      <c r="C52" s="79" t="s">
        <v>117</v>
      </c>
      <c r="D52" s="78" t="s">
        <v>118</v>
      </c>
      <c r="E52" s="78" t="s">
        <v>307</v>
      </c>
      <c r="F52" s="74" t="s">
        <v>96</v>
      </c>
      <c r="G52" s="88" t="s">
        <v>124</v>
      </c>
      <c r="H52" s="97">
        <v>41514</v>
      </c>
      <c r="I52" s="97">
        <v>41912</v>
      </c>
      <c r="J52" s="75" t="s">
        <v>97</v>
      </c>
      <c r="K52" s="114">
        <f>+(I52-H52)/30</f>
        <v>13.266666666666667</v>
      </c>
      <c r="L52" s="75"/>
      <c r="M52" s="66">
        <v>576</v>
      </c>
      <c r="N52" s="66">
        <v>0</v>
      </c>
      <c r="O52" s="66" t="s">
        <v>124</v>
      </c>
      <c r="P52" s="20">
        <v>1426539612</v>
      </c>
      <c r="Q52" s="89"/>
      <c r="R52" s="89"/>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75"/>
      <c r="L53" s="75"/>
      <c r="M53" s="66"/>
      <c r="N53" s="66"/>
      <c r="O53" s="20"/>
      <c r="P53" s="20"/>
      <c r="Q53" s="89"/>
      <c r="R53" s="89"/>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89"/>
      <c r="S57" s="76"/>
      <c r="T57" s="76"/>
      <c r="U57" s="76"/>
      <c r="V57" s="76"/>
      <c r="W57" s="76"/>
      <c r="X57" s="76"/>
      <c r="Y57" s="76"/>
      <c r="Z57" s="76"/>
    </row>
    <row r="58" spans="1:26" s="77" customFormat="1" x14ac:dyDescent="0.3">
      <c r="A58" s="36"/>
      <c r="B58" s="37" t="s">
        <v>16</v>
      </c>
      <c r="C58" s="79"/>
      <c r="D58" s="78"/>
      <c r="E58" s="73"/>
      <c r="F58" s="74"/>
      <c r="G58" s="74"/>
      <c r="H58" s="74"/>
      <c r="I58" s="75"/>
      <c r="J58" s="75"/>
      <c r="K58" s="98">
        <f>SUM(K49:K57)</f>
        <v>24.733333333333334</v>
      </c>
      <c r="L58" s="80"/>
      <c r="M58" s="87">
        <f>SUM(M50:M57)</f>
        <v>3465</v>
      </c>
      <c r="N58" s="80">
        <f t="shared" ref="N58" si="1">SUM(N50:N57)</f>
        <v>1000</v>
      </c>
      <c r="O58" s="20"/>
      <c r="P58" s="20"/>
      <c r="Q58" s="90"/>
      <c r="R58" s="90"/>
    </row>
    <row r="59" spans="1:26" s="21" customFormat="1" x14ac:dyDescent="0.3">
      <c r="E59" s="22"/>
      <c r="K59" s="98"/>
    </row>
    <row r="60" spans="1:26" s="21" customFormat="1" x14ac:dyDescent="0.3">
      <c r="B60" s="290" t="s">
        <v>27</v>
      </c>
      <c r="C60" s="290" t="s">
        <v>110</v>
      </c>
      <c r="D60" s="292" t="s">
        <v>33</v>
      </c>
      <c r="E60" s="292"/>
    </row>
    <row r="61" spans="1:26" s="21" customFormat="1" x14ac:dyDescent="0.3">
      <c r="B61" s="291"/>
      <c r="C61" s="291"/>
      <c r="D61" s="110" t="s">
        <v>23</v>
      </c>
      <c r="E61" s="43" t="s">
        <v>24</v>
      </c>
    </row>
    <row r="62" spans="1:26" s="21" customFormat="1" ht="30.6" customHeight="1" x14ac:dyDescent="0.3">
      <c r="B62" s="41" t="s">
        <v>21</v>
      </c>
      <c r="C62" s="42">
        <f>+K58</f>
        <v>24.733333333333334</v>
      </c>
      <c r="D62" s="40" t="s">
        <v>316</v>
      </c>
      <c r="E62" s="40"/>
      <c r="F62" s="23"/>
      <c r="G62" s="23"/>
      <c r="H62" s="23"/>
      <c r="I62" s="23"/>
      <c r="J62" s="23"/>
      <c r="K62" s="23"/>
      <c r="L62" s="23"/>
      <c r="M62" s="23"/>
    </row>
    <row r="63" spans="1:26" s="21" customFormat="1" ht="30" customHeight="1" x14ac:dyDescent="0.3">
      <c r="B63" s="41" t="s">
        <v>25</v>
      </c>
      <c r="C63" s="42">
        <f>+M58</f>
        <v>3465</v>
      </c>
      <c r="D63" s="40" t="s">
        <v>316</v>
      </c>
      <c r="E63" s="40"/>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95" t="s">
        <v>3</v>
      </c>
      <c r="Q69" s="296"/>
      <c r="R69" s="46" t="s">
        <v>18</v>
      </c>
    </row>
    <row r="70" spans="2:18" ht="150" customHeight="1" x14ac:dyDescent="0.3">
      <c r="B70" s="115" t="s">
        <v>122</v>
      </c>
      <c r="C70" s="116" t="s">
        <v>122</v>
      </c>
      <c r="D70" s="155">
        <v>0</v>
      </c>
      <c r="E70" s="155" t="s">
        <v>124</v>
      </c>
      <c r="F70" s="155" t="s">
        <v>124</v>
      </c>
      <c r="G70" s="155" t="s">
        <v>124</v>
      </c>
      <c r="H70" s="155" t="s">
        <v>124</v>
      </c>
      <c r="I70" s="155" t="s">
        <v>124</v>
      </c>
      <c r="J70" s="36" t="s">
        <v>96</v>
      </c>
      <c r="K70" s="155" t="s">
        <v>124</v>
      </c>
      <c r="L70" s="155" t="s">
        <v>124</v>
      </c>
      <c r="M70" s="155" t="s">
        <v>124</v>
      </c>
      <c r="N70" s="155" t="s">
        <v>124</v>
      </c>
      <c r="O70" s="155" t="s">
        <v>124</v>
      </c>
      <c r="P70" s="325"/>
      <c r="Q70" s="326"/>
      <c r="R70" s="89" t="s">
        <v>96</v>
      </c>
    </row>
    <row r="71" spans="2:18" x14ac:dyDescent="0.3">
      <c r="B71" s="2"/>
      <c r="C71" s="2"/>
      <c r="D71" s="4"/>
      <c r="E71" s="4"/>
      <c r="F71" s="3"/>
      <c r="G71" s="100"/>
      <c r="H71" s="3"/>
      <c r="I71" s="83"/>
      <c r="J71" s="59"/>
      <c r="K71" s="59"/>
      <c r="L71" s="83"/>
      <c r="M71" s="83"/>
      <c r="N71" s="83"/>
      <c r="O71" s="83"/>
      <c r="P71" s="288"/>
      <c r="Q71" s="289"/>
      <c r="R71" s="83"/>
    </row>
    <row r="72" spans="2:18" x14ac:dyDescent="0.3">
      <c r="B72" s="2"/>
      <c r="C72" s="2"/>
      <c r="D72" s="4"/>
      <c r="E72" s="4"/>
      <c r="F72" s="3"/>
      <c r="G72" s="100"/>
      <c r="H72" s="3"/>
      <c r="I72" s="83"/>
      <c r="J72" s="59"/>
      <c r="K72" s="59"/>
      <c r="L72" s="83"/>
      <c r="M72" s="83"/>
      <c r="N72" s="83"/>
      <c r="O72" s="83"/>
      <c r="P72" s="288"/>
      <c r="Q72" s="289"/>
      <c r="R72" s="83"/>
    </row>
    <row r="73" spans="2:18" x14ac:dyDescent="0.3">
      <c r="B73" s="2"/>
      <c r="C73" s="2"/>
      <c r="D73" s="4"/>
      <c r="E73" s="4"/>
      <c r="F73" s="3"/>
      <c r="G73" s="100"/>
      <c r="H73" s="3"/>
      <c r="I73" s="83"/>
      <c r="J73" s="59"/>
      <c r="K73" s="59"/>
      <c r="L73" s="83"/>
      <c r="M73" s="83"/>
      <c r="N73" s="83"/>
      <c r="O73" s="83"/>
      <c r="P73" s="288"/>
      <c r="Q73" s="289"/>
      <c r="R73" s="83"/>
    </row>
    <row r="74" spans="2:18" x14ac:dyDescent="0.3">
      <c r="B74" s="2"/>
      <c r="C74" s="2"/>
      <c r="D74" s="4"/>
      <c r="E74" s="4"/>
      <c r="F74" s="3"/>
      <c r="G74" s="100"/>
      <c r="H74" s="3"/>
      <c r="I74" s="83"/>
      <c r="J74" s="59"/>
      <c r="K74" s="59"/>
      <c r="L74" s="83"/>
      <c r="M74" s="83"/>
      <c r="N74" s="83"/>
      <c r="O74" s="83"/>
      <c r="P74" s="288"/>
      <c r="Q74" s="289"/>
      <c r="R74" s="83"/>
    </row>
    <row r="75" spans="2:18" x14ac:dyDescent="0.3">
      <c r="B75" s="2"/>
      <c r="C75" s="2"/>
      <c r="D75" s="4"/>
      <c r="E75" s="4"/>
      <c r="F75" s="3"/>
      <c r="G75" s="100"/>
      <c r="H75" s="3"/>
      <c r="I75" s="83"/>
      <c r="J75" s="59"/>
      <c r="K75" s="59"/>
      <c r="L75" s="83"/>
      <c r="M75" s="83"/>
      <c r="N75" s="83"/>
      <c r="O75" s="83"/>
      <c r="P75" s="288"/>
      <c r="Q75" s="289"/>
      <c r="R75" s="83"/>
    </row>
    <row r="76" spans="2:18" x14ac:dyDescent="0.3">
      <c r="B76" s="83"/>
      <c r="C76" s="83"/>
      <c r="D76" s="83"/>
      <c r="E76" s="83"/>
      <c r="F76" s="83"/>
      <c r="G76" s="101"/>
      <c r="H76" s="83"/>
      <c r="I76" s="83"/>
      <c r="J76" s="83"/>
      <c r="K76" s="83"/>
      <c r="L76" s="83"/>
      <c r="M76" s="83"/>
      <c r="N76" s="83"/>
      <c r="O76" s="83"/>
      <c r="P76" s="288"/>
      <c r="Q76" s="289"/>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03" t="s">
        <v>85</v>
      </c>
      <c r="L88" s="104" t="s">
        <v>86</v>
      </c>
      <c r="M88" s="306"/>
      <c r="N88" s="306"/>
      <c r="O88" s="306"/>
      <c r="P88" s="306"/>
      <c r="Q88" s="306"/>
    </row>
    <row r="89" spans="2:17" ht="60.75" customHeight="1" x14ac:dyDescent="0.3">
      <c r="B89" s="196" t="s">
        <v>42</v>
      </c>
      <c r="C89" s="116">
        <v>333.33333333333331</v>
      </c>
      <c r="D89" s="116" t="s">
        <v>349</v>
      </c>
      <c r="E89" s="116">
        <v>65783439</v>
      </c>
      <c r="F89" s="116" t="s">
        <v>243</v>
      </c>
      <c r="G89" s="116" t="s">
        <v>165</v>
      </c>
      <c r="H89" s="161">
        <v>38464</v>
      </c>
      <c r="I89" s="155" t="s">
        <v>124</v>
      </c>
      <c r="J89" s="116" t="s">
        <v>308</v>
      </c>
      <c r="K89" s="116" t="s">
        <v>309</v>
      </c>
      <c r="L89" s="175" t="s">
        <v>244</v>
      </c>
      <c r="M89" s="116" t="s">
        <v>96</v>
      </c>
      <c r="N89" s="116" t="s">
        <v>96</v>
      </c>
      <c r="O89" s="116" t="s">
        <v>96</v>
      </c>
      <c r="P89" s="333"/>
      <c r="Q89" s="333"/>
    </row>
    <row r="90" spans="2:17" ht="60.75" customHeight="1" x14ac:dyDescent="0.3">
      <c r="B90" s="196" t="s">
        <v>42</v>
      </c>
      <c r="C90" s="116">
        <v>333.33333333333331</v>
      </c>
      <c r="D90" s="116" t="s">
        <v>350</v>
      </c>
      <c r="E90" s="116">
        <v>65772226</v>
      </c>
      <c r="F90" s="116" t="s">
        <v>196</v>
      </c>
      <c r="G90" s="116" t="s">
        <v>175</v>
      </c>
      <c r="H90" s="161">
        <v>37708</v>
      </c>
      <c r="I90" s="155" t="s">
        <v>124</v>
      </c>
      <c r="J90" s="116" t="s">
        <v>117</v>
      </c>
      <c r="K90" s="116" t="s">
        <v>245</v>
      </c>
      <c r="L90" s="116" t="s">
        <v>244</v>
      </c>
      <c r="M90" s="116" t="s">
        <v>96</v>
      </c>
      <c r="N90" s="116" t="s">
        <v>96</v>
      </c>
      <c r="O90" s="116" t="s">
        <v>96</v>
      </c>
      <c r="P90" s="333"/>
      <c r="Q90" s="333"/>
    </row>
    <row r="91" spans="2:17" ht="60.75" customHeight="1" x14ac:dyDescent="0.3">
      <c r="B91" s="196" t="s">
        <v>42</v>
      </c>
      <c r="C91" s="116">
        <v>333.33333333333331</v>
      </c>
      <c r="D91" s="116" t="s">
        <v>310</v>
      </c>
      <c r="E91" s="116">
        <v>65830845</v>
      </c>
      <c r="F91" s="116" t="s">
        <v>311</v>
      </c>
      <c r="G91" s="116" t="s">
        <v>165</v>
      </c>
      <c r="H91" s="161">
        <v>38464</v>
      </c>
      <c r="I91" s="155" t="s">
        <v>124</v>
      </c>
      <c r="J91" s="6" t="s">
        <v>177</v>
      </c>
      <c r="K91" s="116" t="s">
        <v>312</v>
      </c>
      <c r="L91" s="116" t="s">
        <v>313</v>
      </c>
      <c r="M91" s="116" t="s">
        <v>96</v>
      </c>
      <c r="N91" s="116" t="s">
        <v>96</v>
      </c>
      <c r="O91" s="116" t="s">
        <v>96</v>
      </c>
      <c r="P91" s="333"/>
      <c r="Q91" s="333"/>
    </row>
    <row r="92" spans="2:17" s="199" customFormat="1" ht="60.75" customHeight="1" x14ac:dyDescent="0.3">
      <c r="B92" s="196" t="s">
        <v>43</v>
      </c>
      <c r="C92" s="175">
        <v>142.85714285714286</v>
      </c>
      <c r="D92" s="175" t="s">
        <v>140</v>
      </c>
      <c r="E92" s="175">
        <v>1110507290</v>
      </c>
      <c r="F92" s="175" t="s">
        <v>196</v>
      </c>
      <c r="G92" s="175" t="s">
        <v>175</v>
      </c>
      <c r="H92" s="197">
        <v>41544</v>
      </c>
      <c r="I92" s="175" t="s">
        <v>124</v>
      </c>
      <c r="J92" s="175" t="s">
        <v>247</v>
      </c>
      <c r="K92" s="197" t="s">
        <v>248</v>
      </c>
      <c r="L92" s="175" t="s">
        <v>169</v>
      </c>
      <c r="M92" s="198" t="s">
        <v>96</v>
      </c>
      <c r="N92" s="198" t="s">
        <v>97</v>
      </c>
      <c r="O92" s="175" t="s">
        <v>96</v>
      </c>
      <c r="P92" s="334" t="s">
        <v>328</v>
      </c>
      <c r="Q92" s="334"/>
    </row>
    <row r="93" spans="2:17" ht="60.75" customHeight="1" x14ac:dyDescent="0.3">
      <c r="B93" s="111" t="s">
        <v>43</v>
      </c>
      <c r="C93" s="116">
        <v>142.85714285714286</v>
      </c>
      <c r="D93" s="116" t="s">
        <v>141</v>
      </c>
      <c r="E93" s="116">
        <v>28555164</v>
      </c>
      <c r="F93" s="116" t="s">
        <v>196</v>
      </c>
      <c r="G93" s="116" t="s">
        <v>175</v>
      </c>
      <c r="H93" s="161">
        <v>38520</v>
      </c>
      <c r="I93" s="155" t="s">
        <v>124</v>
      </c>
      <c r="J93" s="116" t="s">
        <v>249</v>
      </c>
      <c r="K93" s="116" t="s">
        <v>250</v>
      </c>
      <c r="L93" s="116" t="s">
        <v>169</v>
      </c>
      <c r="M93" s="115" t="s">
        <v>96</v>
      </c>
      <c r="N93" s="115" t="s">
        <v>96</v>
      </c>
      <c r="O93" s="116" t="s">
        <v>96</v>
      </c>
      <c r="P93" s="333"/>
      <c r="Q93" s="333"/>
    </row>
    <row r="94" spans="2:17" ht="60.75" customHeight="1" x14ac:dyDescent="0.3">
      <c r="B94" s="111" t="s">
        <v>43</v>
      </c>
      <c r="C94" s="116">
        <v>142.85714285714286</v>
      </c>
      <c r="D94" s="116" t="s">
        <v>142</v>
      </c>
      <c r="E94" s="116">
        <v>1020723299</v>
      </c>
      <c r="F94" s="116" t="s">
        <v>251</v>
      </c>
      <c r="G94" s="116" t="s">
        <v>252</v>
      </c>
      <c r="H94" s="161">
        <v>41741</v>
      </c>
      <c r="I94" s="155" t="s">
        <v>124</v>
      </c>
      <c r="J94" s="116" t="s">
        <v>253</v>
      </c>
      <c r="K94" s="116" t="s">
        <v>254</v>
      </c>
      <c r="L94" s="116" t="s">
        <v>255</v>
      </c>
      <c r="M94" s="167" t="s">
        <v>96</v>
      </c>
      <c r="N94" s="162" t="s">
        <v>96</v>
      </c>
      <c r="O94" s="116" t="s">
        <v>96</v>
      </c>
      <c r="P94" s="163"/>
      <c r="Q94" s="163"/>
    </row>
    <row r="95" spans="2:17" ht="60.75" customHeight="1" x14ac:dyDescent="0.3">
      <c r="B95" s="111" t="s">
        <v>43</v>
      </c>
      <c r="C95" s="116">
        <v>142.85714285714286</v>
      </c>
      <c r="D95" s="116" t="s">
        <v>143</v>
      </c>
      <c r="E95" s="116">
        <v>1023871297</v>
      </c>
      <c r="F95" s="162" t="s">
        <v>169</v>
      </c>
      <c r="G95" s="116" t="s">
        <v>256</v>
      </c>
      <c r="H95" s="161">
        <v>41134</v>
      </c>
      <c r="I95" s="155" t="s">
        <v>124</v>
      </c>
      <c r="J95" s="116" t="s">
        <v>257</v>
      </c>
      <c r="K95" s="116" t="s">
        <v>258</v>
      </c>
      <c r="L95" s="116" t="s">
        <v>259</v>
      </c>
      <c r="M95" s="116" t="s">
        <v>96</v>
      </c>
      <c r="N95" s="162" t="s">
        <v>96</v>
      </c>
      <c r="O95" s="116" t="s">
        <v>96</v>
      </c>
      <c r="P95" s="163"/>
      <c r="Q95" s="163"/>
    </row>
    <row r="96" spans="2:17" ht="60.75" customHeight="1" x14ac:dyDescent="0.3">
      <c r="B96" s="111" t="s">
        <v>43</v>
      </c>
      <c r="C96" s="116">
        <v>142.85714285714286</v>
      </c>
      <c r="D96" s="116" t="s">
        <v>144</v>
      </c>
      <c r="E96" s="116">
        <v>39584694</v>
      </c>
      <c r="F96" s="116" t="s">
        <v>196</v>
      </c>
      <c r="G96" s="116" t="s">
        <v>246</v>
      </c>
      <c r="H96" s="161">
        <v>41447</v>
      </c>
      <c r="I96" s="155" t="s">
        <v>124</v>
      </c>
      <c r="J96" s="116" t="s">
        <v>260</v>
      </c>
      <c r="K96" s="116" t="s">
        <v>261</v>
      </c>
      <c r="L96" s="116" t="s">
        <v>169</v>
      </c>
      <c r="M96" s="116" t="s">
        <v>96</v>
      </c>
      <c r="N96" s="116" t="s">
        <v>96</v>
      </c>
      <c r="O96" s="116" t="s">
        <v>96</v>
      </c>
      <c r="P96" s="163"/>
      <c r="Q96" s="163"/>
    </row>
    <row r="97" spans="2:17" ht="60.75" customHeight="1" x14ac:dyDescent="0.3">
      <c r="B97" s="111" t="s">
        <v>43</v>
      </c>
      <c r="C97" s="116">
        <v>142.85714285714286</v>
      </c>
      <c r="D97" s="116" t="s">
        <v>145</v>
      </c>
      <c r="E97" s="116">
        <v>1070605476</v>
      </c>
      <c r="F97" s="116" t="s">
        <v>169</v>
      </c>
      <c r="G97" s="116" t="s">
        <v>175</v>
      </c>
      <c r="H97" s="161">
        <v>41738</v>
      </c>
      <c r="I97" s="155" t="s">
        <v>124</v>
      </c>
      <c r="J97" s="116" t="s">
        <v>262</v>
      </c>
      <c r="K97" s="116" t="s">
        <v>263</v>
      </c>
      <c r="L97" s="116" t="s">
        <v>264</v>
      </c>
      <c r="M97" s="116" t="s">
        <v>96</v>
      </c>
      <c r="N97" s="116" t="s">
        <v>96</v>
      </c>
      <c r="O97" s="116" t="s">
        <v>96</v>
      </c>
      <c r="P97" s="163"/>
      <c r="Q97" s="163"/>
    </row>
    <row r="98" spans="2:17" ht="33.6" customHeight="1" x14ac:dyDescent="0.3">
      <c r="B98" s="111" t="s">
        <v>43</v>
      </c>
      <c r="C98" s="116">
        <v>142.85714285714286</v>
      </c>
      <c r="D98" s="144" t="s">
        <v>146</v>
      </c>
      <c r="E98" s="144">
        <v>93154779</v>
      </c>
      <c r="F98" s="144" t="s">
        <v>169</v>
      </c>
      <c r="G98" s="144" t="s">
        <v>246</v>
      </c>
      <c r="H98" s="164">
        <v>41447</v>
      </c>
      <c r="I98" s="155" t="s">
        <v>124</v>
      </c>
      <c r="J98" s="165" t="s">
        <v>265</v>
      </c>
      <c r="K98" s="166" t="s">
        <v>266</v>
      </c>
      <c r="L98" s="166" t="s">
        <v>267</v>
      </c>
      <c r="M98" s="116" t="s">
        <v>96</v>
      </c>
      <c r="N98" s="116" t="s">
        <v>96</v>
      </c>
      <c r="O98" s="116" t="s">
        <v>96</v>
      </c>
      <c r="P98" s="335"/>
      <c r="Q98" s="335"/>
    </row>
    <row r="99" spans="2:17" x14ac:dyDescent="0.3">
      <c r="B99" s="174" t="s">
        <v>43</v>
      </c>
      <c r="C99" s="83">
        <v>142.85714290000001</v>
      </c>
      <c r="D99" s="83" t="s">
        <v>329</v>
      </c>
      <c r="E99" s="83">
        <v>38361841</v>
      </c>
      <c r="F99" s="83" t="s">
        <v>169</v>
      </c>
      <c r="G99" s="144" t="s">
        <v>246</v>
      </c>
      <c r="H99" s="200">
        <v>40354</v>
      </c>
      <c r="I99" s="155" t="s">
        <v>124</v>
      </c>
      <c r="J99" s="83" t="s">
        <v>330</v>
      </c>
      <c r="K99" s="83" t="s">
        <v>331</v>
      </c>
      <c r="L99" s="83" t="s">
        <v>332</v>
      </c>
      <c r="M99" s="83" t="s">
        <v>96</v>
      </c>
      <c r="N99" s="83" t="s">
        <v>96</v>
      </c>
      <c r="O99" s="83" t="s">
        <v>96</v>
      </c>
      <c r="P99" s="83"/>
      <c r="Q99" s="83"/>
    </row>
    <row r="100" spans="2:17" ht="15" thickBot="1" x14ac:dyDescent="0.35"/>
    <row r="101" spans="2:17" ht="26.4" thickBot="1" x14ac:dyDescent="0.35">
      <c r="B101" s="301" t="s">
        <v>45</v>
      </c>
      <c r="C101" s="302"/>
      <c r="D101" s="302"/>
      <c r="E101" s="302"/>
      <c r="F101" s="302"/>
      <c r="G101" s="302"/>
      <c r="H101" s="302"/>
      <c r="I101" s="302"/>
      <c r="J101" s="302"/>
      <c r="K101" s="302"/>
      <c r="L101" s="302"/>
      <c r="M101" s="302"/>
      <c r="N101" s="303"/>
    </row>
    <row r="104" spans="2:17" ht="46.2" customHeight="1" x14ac:dyDescent="0.3">
      <c r="B104" s="46" t="s">
        <v>32</v>
      </c>
      <c r="C104" s="46" t="s">
        <v>46</v>
      </c>
      <c r="D104" s="295" t="s">
        <v>3</v>
      </c>
      <c r="E104" s="296"/>
    </row>
    <row r="105" spans="2:17" ht="46.95" customHeight="1" x14ac:dyDescent="0.3">
      <c r="B105" s="47" t="s">
        <v>88</v>
      </c>
      <c r="C105" s="83" t="s">
        <v>201</v>
      </c>
      <c r="D105" s="310"/>
      <c r="E105" s="310"/>
    </row>
    <row r="108" spans="2:17" ht="25.8" x14ac:dyDescent="0.3">
      <c r="B108" s="275" t="s">
        <v>62</v>
      </c>
      <c r="C108" s="276"/>
      <c r="D108" s="276"/>
      <c r="E108" s="276"/>
      <c r="F108" s="276"/>
      <c r="G108" s="276"/>
      <c r="H108" s="276"/>
      <c r="I108" s="276"/>
      <c r="J108" s="276"/>
      <c r="K108" s="276"/>
      <c r="L108" s="276"/>
      <c r="M108" s="276"/>
      <c r="N108" s="276"/>
      <c r="O108" s="276"/>
      <c r="P108" s="276"/>
    </row>
    <row r="110" spans="2:17" ht="15" thickBot="1" x14ac:dyDescent="0.35"/>
    <row r="111" spans="2:17" ht="26.4" thickBot="1" x14ac:dyDescent="0.35">
      <c r="B111" s="301" t="s">
        <v>53</v>
      </c>
      <c r="C111" s="302"/>
      <c r="D111" s="302"/>
      <c r="E111" s="302"/>
      <c r="F111" s="302"/>
      <c r="G111" s="302"/>
      <c r="H111" s="302"/>
      <c r="I111" s="302"/>
      <c r="J111" s="302"/>
      <c r="K111" s="302"/>
      <c r="L111" s="302"/>
      <c r="M111" s="302"/>
      <c r="N111" s="303"/>
    </row>
    <row r="113" spans="1:26" ht="15" thickBot="1" x14ac:dyDescent="0.35">
      <c r="M113" s="44"/>
      <c r="N113" s="44"/>
    </row>
    <row r="114" spans="1:26" s="71" customFormat="1" ht="109.5" customHeight="1" x14ac:dyDescent="0.3">
      <c r="B114" s="82" t="s">
        <v>105</v>
      </c>
      <c r="C114" s="82" t="s">
        <v>106</v>
      </c>
      <c r="D114" s="82" t="s">
        <v>107</v>
      </c>
      <c r="E114" s="82" t="s">
        <v>44</v>
      </c>
      <c r="F114" s="82" t="s">
        <v>22</v>
      </c>
      <c r="G114" s="82" t="s">
        <v>65</v>
      </c>
      <c r="H114" s="82" t="s">
        <v>17</v>
      </c>
      <c r="I114" s="82" t="s">
        <v>10</v>
      </c>
      <c r="J114" s="82" t="s">
        <v>30</v>
      </c>
      <c r="K114" s="82" t="s">
        <v>60</v>
      </c>
      <c r="L114" s="82" t="s">
        <v>20</v>
      </c>
      <c r="M114" s="67" t="s">
        <v>26</v>
      </c>
      <c r="N114" s="82" t="s">
        <v>108</v>
      </c>
      <c r="O114" s="82" t="s">
        <v>35</v>
      </c>
      <c r="P114" s="108" t="s">
        <v>11</v>
      </c>
      <c r="Q114" s="108" t="s">
        <v>19</v>
      </c>
    </row>
    <row r="115" spans="1:26" s="77" customFormat="1" ht="28.8" x14ac:dyDescent="0.3">
      <c r="A115" s="36">
        <v>1</v>
      </c>
      <c r="B115" s="78" t="s">
        <v>117</v>
      </c>
      <c r="C115" s="79" t="s">
        <v>117</v>
      </c>
      <c r="D115" s="78" t="s">
        <v>133</v>
      </c>
      <c r="E115" s="73" t="s">
        <v>130</v>
      </c>
      <c r="F115" s="74" t="s">
        <v>97</v>
      </c>
      <c r="G115" s="88" t="s">
        <v>124</v>
      </c>
      <c r="H115" s="81" t="s">
        <v>134</v>
      </c>
      <c r="I115" s="75" t="s">
        <v>97</v>
      </c>
      <c r="J115" s="75" t="s">
        <v>97</v>
      </c>
      <c r="K115" s="66">
        <v>0</v>
      </c>
      <c r="L115" s="99">
        <v>0</v>
      </c>
      <c r="M115" s="66" t="s">
        <v>130</v>
      </c>
      <c r="N115" s="66" t="s">
        <v>124</v>
      </c>
      <c r="O115" s="20" t="s">
        <v>130</v>
      </c>
      <c r="P115" s="20">
        <v>206</v>
      </c>
      <c r="Q115" s="89" t="s">
        <v>137</v>
      </c>
      <c r="R115" s="76"/>
      <c r="S115" s="76"/>
      <c r="T115" s="76"/>
      <c r="U115" s="76"/>
      <c r="V115" s="76"/>
      <c r="W115" s="76"/>
      <c r="X115" s="76"/>
      <c r="Y115" s="76"/>
      <c r="Z115" s="76"/>
    </row>
    <row r="116" spans="1:26" s="77" customFormat="1" x14ac:dyDescent="0.3">
      <c r="A116" s="36">
        <f>+A115+1</f>
        <v>2</v>
      </c>
      <c r="B116" s="78" t="s">
        <v>117</v>
      </c>
      <c r="C116" s="79" t="s">
        <v>117</v>
      </c>
      <c r="D116" s="78" t="s">
        <v>132</v>
      </c>
      <c r="E116" s="99">
        <v>168</v>
      </c>
      <c r="F116" s="74" t="s">
        <v>96</v>
      </c>
      <c r="G116" s="74" t="s">
        <v>124</v>
      </c>
      <c r="H116" s="81">
        <v>41659</v>
      </c>
      <c r="I116" s="81">
        <v>41912</v>
      </c>
      <c r="J116" s="75" t="s">
        <v>134</v>
      </c>
      <c r="K116" s="123">
        <f>(I116-H116)/30</f>
        <v>8.4333333333333336</v>
      </c>
      <c r="L116" s="66">
        <v>0</v>
      </c>
      <c r="M116" s="66">
        <v>308</v>
      </c>
      <c r="N116" s="66" t="s">
        <v>124</v>
      </c>
      <c r="O116" s="20"/>
      <c r="P116" s="20">
        <v>207</v>
      </c>
      <c r="Q116" s="89"/>
      <c r="R116" s="76"/>
      <c r="S116" s="76"/>
      <c r="T116" s="76"/>
      <c r="U116" s="76"/>
      <c r="V116" s="76"/>
      <c r="W116" s="76"/>
      <c r="X116" s="76"/>
      <c r="Y116" s="76"/>
      <c r="Z116" s="76"/>
    </row>
    <row r="117" spans="1:26" s="77" customFormat="1" ht="72" x14ac:dyDescent="0.3">
      <c r="A117" s="36">
        <f t="shared" ref="A117:A122" si="2">+A116+1</f>
        <v>3</v>
      </c>
      <c r="B117" s="78" t="s">
        <v>117</v>
      </c>
      <c r="C117" s="79" t="s">
        <v>117</v>
      </c>
      <c r="D117" s="78" t="s">
        <v>132</v>
      </c>
      <c r="E117" s="99">
        <v>109</v>
      </c>
      <c r="F117" s="74" t="s">
        <v>96</v>
      </c>
      <c r="G117" s="74" t="s">
        <v>124</v>
      </c>
      <c r="H117" s="81">
        <v>40909</v>
      </c>
      <c r="I117" s="81">
        <v>41273</v>
      </c>
      <c r="J117" s="75" t="s">
        <v>97</v>
      </c>
      <c r="K117" s="123"/>
      <c r="L117" s="66">
        <f>+(I117-H117)/30</f>
        <v>12.133333333333333</v>
      </c>
      <c r="M117" s="66">
        <v>210</v>
      </c>
      <c r="N117" s="66" t="s">
        <v>124</v>
      </c>
      <c r="O117" s="20">
        <v>204366032</v>
      </c>
      <c r="P117" s="20" t="s">
        <v>136</v>
      </c>
      <c r="Q117" s="89" t="s">
        <v>423</v>
      </c>
      <c r="R117" s="76"/>
      <c r="S117" s="76"/>
      <c r="T117" s="76"/>
      <c r="U117" s="76"/>
      <c r="V117" s="76"/>
      <c r="W117" s="76"/>
      <c r="X117" s="76"/>
      <c r="Y117" s="76"/>
      <c r="Z117" s="76"/>
    </row>
    <row r="118" spans="1:26" s="77" customFormat="1" ht="28.8" x14ac:dyDescent="0.3">
      <c r="A118" s="36">
        <f t="shared" si="2"/>
        <v>4</v>
      </c>
      <c r="B118" s="78" t="s">
        <v>117</v>
      </c>
      <c r="C118" s="79" t="s">
        <v>117</v>
      </c>
      <c r="D118" s="78" t="s">
        <v>135</v>
      </c>
      <c r="E118" s="73" t="s">
        <v>130</v>
      </c>
      <c r="F118" s="74" t="s">
        <v>96</v>
      </c>
      <c r="G118" s="74" t="s">
        <v>124</v>
      </c>
      <c r="H118" s="81">
        <v>40148</v>
      </c>
      <c r="I118" s="81">
        <v>40517</v>
      </c>
      <c r="J118" s="75" t="s">
        <v>97</v>
      </c>
      <c r="K118" s="77">
        <v>0</v>
      </c>
      <c r="L118" s="123">
        <f>+(I118-H118)/30</f>
        <v>12.3</v>
      </c>
      <c r="M118" s="66"/>
      <c r="N118" s="66"/>
      <c r="O118" s="20"/>
      <c r="P118" s="20"/>
      <c r="Q118" s="89" t="s">
        <v>137</v>
      </c>
      <c r="R118" s="76"/>
      <c r="S118" s="76"/>
      <c r="T118" s="76"/>
      <c r="U118" s="76"/>
      <c r="V118" s="76"/>
      <c r="W118" s="76"/>
      <c r="X118" s="76"/>
      <c r="Y118" s="76"/>
      <c r="Z118" s="76"/>
    </row>
    <row r="119" spans="1:26" s="77" customFormat="1" x14ac:dyDescent="0.3">
      <c r="A119" s="36">
        <f t="shared" si="2"/>
        <v>5</v>
      </c>
      <c r="B119" s="78"/>
      <c r="C119" s="79"/>
      <c r="D119" s="78"/>
      <c r="E119" s="73"/>
      <c r="F119" s="74"/>
      <c r="G119" s="74"/>
      <c r="H119" s="74"/>
      <c r="I119" s="75"/>
      <c r="J119" s="75"/>
      <c r="K119" s="75"/>
      <c r="L119" s="75"/>
      <c r="M119" s="66"/>
      <c r="N119" s="66"/>
      <c r="O119" s="20"/>
      <c r="P119" s="20"/>
      <c r="Q119" s="89"/>
      <c r="R119" s="76"/>
      <c r="S119" s="76"/>
      <c r="T119" s="76"/>
      <c r="U119" s="76"/>
      <c r="V119" s="76"/>
      <c r="W119" s="76"/>
      <c r="X119" s="76"/>
      <c r="Y119" s="76"/>
      <c r="Z119" s="76"/>
    </row>
    <row r="120" spans="1:26" s="77" customFormat="1" x14ac:dyDescent="0.3">
      <c r="A120" s="36">
        <f t="shared" si="2"/>
        <v>6</v>
      </c>
      <c r="B120" s="78"/>
      <c r="C120" s="79"/>
      <c r="D120" s="78"/>
      <c r="E120" s="73"/>
      <c r="F120" s="74"/>
      <c r="G120" s="74"/>
      <c r="H120" s="74"/>
      <c r="I120" s="75"/>
      <c r="J120" s="75"/>
      <c r="K120" s="75"/>
      <c r="L120" s="75"/>
      <c r="M120" s="66"/>
      <c r="N120" s="66"/>
      <c r="O120" s="20"/>
      <c r="P120" s="20"/>
      <c r="Q120" s="89"/>
      <c r="R120" s="76"/>
      <c r="S120" s="76"/>
      <c r="T120" s="76"/>
      <c r="U120" s="76"/>
      <c r="V120" s="76"/>
      <c r="W120" s="76"/>
      <c r="X120" s="76"/>
      <c r="Y120" s="76"/>
      <c r="Z120" s="76"/>
    </row>
    <row r="121" spans="1:26" s="77" customFormat="1" x14ac:dyDescent="0.3">
      <c r="A121" s="36">
        <f t="shared" si="2"/>
        <v>7</v>
      </c>
      <c r="B121" s="78"/>
      <c r="C121" s="79"/>
      <c r="D121" s="78"/>
      <c r="E121" s="73"/>
      <c r="F121" s="74"/>
      <c r="G121" s="74"/>
      <c r="H121" s="74"/>
      <c r="I121" s="75"/>
      <c r="J121" s="75"/>
      <c r="K121" s="75"/>
      <c r="L121" s="75"/>
      <c r="M121" s="66"/>
      <c r="N121" s="66"/>
      <c r="O121" s="20"/>
      <c r="P121" s="20"/>
      <c r="Q121" s="89"/>
      <c r="R121" s="76"/>
      <c r="S121" s="76"/>
      <c r="T121" s="76"/>
      <c r="U121" s="76"/>
      <c r="V121" s="76"/>
      <c r="W121" s="76"/>
      <c r="X121" s="76"/>
      <c r="Y121" s="76"/>
      <c r="Z121" s="76"/>
    </row>
    <row r="122" spans="1:26" s="77" customFormat="1" x14ac:dyDescent="0.3">
      <c r="A122" s="36">
        <f t="shared" si="2"/>
        <v>8</v>
      </c>
      <c r="B122" s="78"/>
      <c r="C122" s="79"/>
      <c r="D122" s="78"/>
      <c r="E122" s="73"/>
      <c r="F122" s="74"/>
      <c r="G122" s="74"/>
      <c r="H122" s="74"/>
      <c r="I122" s="75"/>
      <c r="J122" s="75"/>
      <c r="K122" s="75"/>
      <c r="L122" s="75"/>
      <c r="M122" s="66"/>
      <c r="N122" s="66"/>
      <c r="O122" s="20"/>
      <c r="P122" s="20"/>
      <c r="Q122" s="89"/>
      <c r="R122" s="76"/>
      <c r="S122" s="76"/>
      <c r="T122" s="76"/>
      <c r="U122" s="76"/>
      <c r="V122" s="76"/>
      <c r="W122" s="76"/>
      <c r="X122" s="76"/>
      <c r="Y122" s="76"/>
      <c r="Z122" s="76"/>
    </row>
    <row r="123" spans="1:26" s="77" customFormat="1" x14ac:dyDescent="0.3">
      <c r="A123" s="36"/>
      <c r="B123" s="37" t="s">
        <v>16</v>
      </c>
      <c r="C123" s="79"/>
      <c r="D123" s="78"/>
      <c r="E123" s="73"/>
      <c r="F123" s="74"/>
      <c r="G123" s="74"/>
      <c r="H123" s="74"/>
      <c r="I123" s="75"/>
      <c r="J123" s="75"/>
      <c r="K123" s="272">
        <f>SUM(K115:K122)</f>
        <v>8.4333333333333336</v>
      </c>
      <c r="L123" s="80">
        <f t="shared" ref="L123:N123" si="3">SUM(L115:L122)</f>
        <v>24.433333333333334</v>
      </c>
      <c r="M123" s="87">
        <f t="shared" si="3"/>
        <v>518</v>
      </c>
      <c r="N123" s="80">
        <f t="shared" si="3"/>
        <v>0</v>
      </c>
      <c r="O123" s="20"/>
      <c r="P123" s="20"/>
      <c r="Q123" s="90"/>
    </row>
    <row r="124" spans="1:26" x14ac:dyDescent="0.3">
      <c r="B124" s="21"/>
      <c r="C124" s="21"/>
      <c r="D124" s="21"/>
      <c r="E124" s="22"/>
      <c r="F124" s="21"/>
      <c r="G124" s="21"/>
      <c r="H124" s="21"/>
      <c r="I124" s="21"/>
      <c r="J124" s="21"/>
      <c r="L124" s="21"/>
      <c r="M124" s="21"/>
      <c r="N124" s="21"/>
      <c r="O124" s="21"/>
      <c r="P124" s="21"/>
    </row>
    <row r="125" spans="1:26" ht="18" x14ac:dyDescent="0.3">
      <c r="B125" s="41" t="s">
        <v>31</v>
      </c>
      <c r="C125" s="50" t="s">
        <v>425</v>
      </c>
      <c r="H125" s="23"/>
      <c r="I125" s="23"/>
      <c r="J125" s="23"/>
      <c r="K125" s="23"/>
      <c r="L125" s="23"/>
      <c r="M125" s="23"/>
      <c r="N125" s="21"/>
      <c r="O125" s="21"/>
      <c r="P125" s="21"/>
    </row>
    <row r="127" spans="1:26" ht="15" thickBot="1" x14ac:dyDescent="0.35"/>
    <row r="128" spans="1:26" ht="37.200000000000003" customHeight="1" thickBot="1" x14ac:dyDescent="0.35">
      <c r="B128" s="52" t="s">
        <v>48</v>
      </c>
      <c r="C128" s="53" t="s">
        <v>49</v>
      </c>
      <c r="D128" s="52" t="s">
        <v>50</v>
      </c>
      <c r="E128" s="53" t="s">
        <v>54</v>
      </c>
    </row>
    <row r="129" spans="2:17" ht="41.4" customHeight="1" x14ac:dyDescent="0.3">
      <c r="B129" s="45" t="s">
        <v>89</v>
      </c>
      <c r="C129" s="48">
        <v>20</v>
      </c>
      <c r="D129" s="48">
        <v>20</v>
      </c>
      <c r="E129" s="321">
        <f>+D129+D130+D131</f>
        <v>20</v>
      </c>
    </row>
    <row r="130" spans="2:17" x14ac:dyDescent="0.3">
      <c r="B130" s="45" t="s">
        <v>90</v>
      </c>
      <c r="C130" s="39">
        <v>30</v>
      </c>
      <c r="D130" s="106">
        <v>0</v>
      </c>
      <c r="E130" s="322"/>
    </row>
    <row r="131" spans="2:17" ht="15" thickBot="1" x14ac:dyDescent="0.35">
      <c r="B131" s="45" t="s">
        <v>91</v>
      </c>
      <c r="C131" s="49">
        <v>40</v>
      </c>
      <c r="D131" s="49">
        <v>0</v>
      </c>
      <c r="E131" s="323"/>
    </row>
    <row r="133" spans="2:17" ht="15" thickBot="1" x14ac:dyDescent="0.35"/>
    <row r="134" spans="2:17" ht="26.4" thickBot="1" x14ac:dyDescent="0.35">
      <c r="B134" s="301" t="s">
        <v>51</v>
      </c>
      <c r="C134" s="302"/>
      <c r="D134" s="302"/>
      <c r="E134" s="302"/>
      <c r="F134" s="302"/>
      <c r="G134" s="302"/>
      <c r="H134" s="302"/>
      <c r="I134" s="302"/>
      <c r="J134" s="302"/>
      <c r="K134" s="302"/>
      <c r="L134" s="302"/>
      <c r="M134" s="302"/>
      <c r="N134" s="303"/>
    </row>
    <row r="136" spans="2:17" ht="33" customHeight="1" x14ac:dyDescent="0.3">
      <c r="B136" s="304" t="s">
        <v>0</v>
      </c>
      <c r="C136" s="304" t="s">
        <v>38</v>
      </c>
      <c r="D136" s="304" t="s">
        <v>39</v>
      </c>
      <c r="E136" s="304" t="s">
        <v>78</v>
      </c>
      <c r="F136" s="304" t="s">
        <v>80</v>
      </c>
      <c r="G136" s="304" t="s">
        <v>81</v>
      </c>
      <c r="H136" s="304" t="s">
        <v>82</v>
      </c>
      <c r="I136" s="304" t="s">
        <v>79</v>
      </c>
      <c r="J136" s="295" t="s">
        <v>83</v>
      </c>
      <c r="K136" s="324"/>
      <c r="L136" s="296"/>
      <c r="M136" s="304" t="s">
        <v>87</v>
      </c>
      <c r="N136" s="304" t="s">
        <v>40</v>
      </c>
      <c r="O136" s="304" t="s">
        <v>41</v>
      </c>
      <c r="P136" s="311" t="s">
        <v>3</v>
      </c>
      <c r="Q136" s="312"/>
    </row>
    <row r="137" spans="2:17" ht="72" customHeight="1" x14ac:dyDescent="0.3">
      <c r="B137" s="305"/>
      <c r="C137" s="305"/>
      <c r="D137" s="305"/>
      <c r="E137" s="305"/>
      <c r="F137" s="305"/>
      <c r="G137" s="305"/>
      <c r="H137" s="305"/>
      <c r="I137" s="305"/>
      <c r="J137" s="107" t="s">
        <v>84</v>
      </c>
      <c r="K137" s="107" t="s">
        <v>85</v>
      </c>
      <c r="L137" s="107" t="s">
        <v>86</v>
      </c>
      <c r="M137" s="305"/>
      <c r="N137" s="305"/>
      <c r="O137" s="305"/>
      <c r="P137" s="313"/>
      <c r="Q137" s="314"/>
    </row>
    <row r="138" spans="2:17" ht="60.75" customHeight="1" x14ac:dyDescent="0.3">
      <c r="B138" s="105" t="s">
        <v>114</v>
      </c>
      <c r="C138" s="105">
        <v>1000</v>
      </c>
      <c r="D138" s="116" t="s">
        <v>160</v>
      </c>
      <c r="E138" s="116">
        <v>1110485148</v>
      </c>
      <c r="F138" s="116" t="s">
        <v>196</v>
      </c>
      <c r="G138" s="116" t="s">
        <v>256</v>
      </c>
      <c r="H138" s="161">
        <v>40634</v>
      </c>
      <c r="I138" s="155" t="s">
        <v>124</v>
      </c>
      <c r="J138" s="47" t="s">
        <v>278</v>
      </c>
      <c r="K138" s="47" t="s">
        <v>282</v>
      </c>
      <c r="L138" s="47" t="s">
        <v>287</v>
      </c>
      <c r="M138" s="83" t="s">
        <v>96</v>
      </c>
      <c r="N138" s="83" t="s">
        <v>96</v>
      </c>
      <c r="O138" s="83" t="s">
        <v>96</v>
      </c>
      <c r="P138" s="61"/>
      <c r="Q138" s="62"/>
    </row>
    <row r="139" spans="2:17" ht="60.75" customHeight="1" x14ac:dyDescent="0.3">
      <c r="B139" s="105" t="s">
        <v>113</v>
      </c>
      <c r="C139" s="105">
        <v>1000</v>
      </c>
      <c r="D139" s="145" t="s">
        <v>161</v>
      </c>
      <c r="E139" s="144">
        <v>20329053</v>
      </c>
      <c r="F139" s="153" t="s">
        <v>288</v>
      </c>
      <c r="G139" s="153" t="s">
        <v>289</v>
      </c>
      <c r="H139" s="152">
        <v>24600</v>
      </c>
      <c r="I139" s="4" t="s">
        <v>124</v>
      </c>
      <c r="J139" s="153" t="s">
        <v>173</v>
      </c>
      <c r="K139" s="60" t="s">
        <v>290</v>
      </c>
      <c r="L139" s="59" t="s">
        <v>168</v>
      </c>
      <c r="M139" s="83" t="s">
        <v>96</v>
      </c>
      <c r="N139" s="83" t="s">
        <v>97</v>
      </c>
      <c r="O139" s="83" t="s">
        <v>96</v>
      </c>
      <c r="P139" s="331" t="s">
        <v>426</v>
      </c>
      <c r="Q139" s="332"/>
    </row>
    <row r="140" spans="2:17" ht="33.6" customHeight="1" x14ac:dyDescent="0.3">
      <c r="B140" s="105" t="s">
        <v>115</v>
      </c>
      <c r="C140" s="105">
        <v>1000</v>
      </c>
      <c r="D140" s="145" t="s">
        <v>157</v>
      </c>
      <c r="E140" s="144">
        <v>38253496</v>
      </c>
      <c r="F140" s="2" t="s">
        <v>210</v>
      </c>
      <c r="G140" s="2" t="s">
        <v>175</v>
      </c>
      <c r="H140" s="152">
        <v>35510</v>
      </c>
      <c r="I140" s="4" t="s">
        <v>124</v>
      </c>
      <c r="J140" s="83" t="s">
        <v>212</v>
      </c>
      <c r="K140" s="1" t="s">
        <v>211</v>
      </c>
      <c r="L140" s="59" t="s">
        <v>213</v>
      </c>
      <c r="M140" s="83" t="s">
        <v>96</v>
      </c>
      <c r="N140" s="83" t="s">
        <v>96</v>
      </c>
      <c r="O140" s="83" t="s">
        <v>96</v>
      </c>
      <c r="P140" s="61"/>
      <c r="Q140" s="62"/>
    </row>
    <row r="143" spans="2:17" ht="15" thickBot="1" x14ac:dyDescent="0.35"/>
    <row r="144" spans="2:17" ht="54" customHeight="1" x14ac:dyDescent="0.3">
      <c r="B144" s="85" t="s">
        <v>32</v>
      </c>
      <c r="C144" s="85" t="s">
        <v>48</v>
      </c>
      <c r="D144" s="107" t="s">
        <v>49</v>
      </c>
      <c r="E144" s="85" t="s">
        <v>50</v>
      </c>
      <c r="F144" s="53" t="s">
        <v>55</v>
      </c>
      <c r="G144" s="56"/>
    </row>
    <row r="145" spans="2:7" ht="120.75" customHeight="1" x14ac:dyDescent="0.2">
      <c r="B145" s="317" t="s">
        <v>52</v>
      </c>
      <c r="C145" s="5" t="s">
        <v>92</v>
      </c>
      <c r="D145" s="106">
        <v>25</v>
      </c>
      <c r="E145" s="106">
        <v>25</v>
      </c>
      <c r="F145" s="318">
        <f>+E145+E146+E147</f>
        <v>35</v>
      </c>
      <c r="G145" s="57"/>
    </row>
    <row r="146" spans="2:7" ht="76.2" customHeight="1" x14ac:dyDescent="0.2">
      <c r="B146" s="317"/>
      <c r="C146" s="5" t="s">
        <v>93</v>
      </c>
      <c r="D146" s="51">
        <v>25</v>
      </c>
      <c r="E146" s="106">
        <v>0</v>
      </c>
      <c r="F146" s="319"/>
      <c r="G146" s="57"/>
    </row>
    <row r="147" spans="2:7" ht="69" customHeight="1" x14ac:dyDescent="0.2">
      <c r="B147" s="317"/>
      <c r="C147" s="5" t="s">
        <v>94</v>
      </c>
      <c r="D147" s="106">
        <v>10</v>
      </c>
      <c r="E147" s="106">
        <v>10</v>
      </c>
      <c r="F147" s="320"/>
      <c r="G147" s="57"/>
    </row>
    <row r="148" spans="2:7" x14ac:dyDescent="0.3">
      <c r="C148" s="68"/>
    </row>
    <row r="151" spans="2:7" x14ac:dyDescent="0.3">
      <c r="B151" s="84" t="s">
        <v>56</v>
      </c>
    </row>
    <row r="154" spans="2:7" x14ac:dyDescent="0.3">
      <c r="B154" s="86" t="s">
        <v>32</v>
      </c>
      <c r="C154" s="86" t="s">
        <v>57</v>
      </c>
      <c r="D154" s="85" t="s">
        <v>50</v>
      </c>
      <c r="E154" s="85" t="s">
        <v>16</v>
      </c>
    </row>
    <row r="155" spans="2:7" ht="53.25" customHeight="1" x14ac:dyDescent="0.3">
      <c r="B155" s="69" t="s">
        <v>58</v>
      </c>
      <c r="C155" s="70">
        <v>40</v>
      </c>
      <c r="D155" s="106">
        <f>+E129</f>
        <v>20</v>
      </c>
      <c r="E155" s="286">
        <f>+D155+D156</f>
        <v>55</v>
      </c>
    </row>
    <row r="156" spans="2:7" ht="65.25" customHeight="1" x14ac:dyDescent="0.3">
      <c r="B156" s="69" t="s">
        <v>59</v>
      </c>
      <c r="C156" s="70">
        <v>60</v>
      </c>
      <c r="D156" s="106">
        <f>+F145</f>
        <v>35</v>
      </c>
      <c r="E156" s="287"/>
    </row>
  </sheetData>
  <mergeCells count="69">
    <mergeCell ref="P92:Q92"/>
    <mergeCell ref="P93:Q93"/>
    <mergeCell ref="E155:E156"/>
    <mergeCell ref="J136:L136"/>
    <mergeCell ref="M136:M137"/>
    <mergeCell ref="N136:N137"/>
    <mergeCell ref="O136:O137"/>
    <mergeCell ref="P136:Q137"/>
    <mergeCell ref="P98:Q98"/>
    <mergeCell ref="B101:N101"/>
    <mergeCell ref="D104:E104"/>
    <mergeCell ref="D105:E105"/>
    <mergeCell ref="B108:P108"/>
    <mergeCell ref="B111:N111"/>
    <mergeCell ref="P139:Q139"/>
    <mergeCell ref="O87:O88"/>
    <mergeCell ref="P87:Q88"/>
    <mergeCell ref="B145:B147"/>
    <mergeCell ref="F145:F147"/>
    <mergeCell ref="E129:E131"/>
    <mergeCell ref="B134:N134"/>
    <mergeCell ref="B136:B137"/>
    <mergeCell ref="C136:C137"/>
    <mergeCell ref="D136:D137"/>
    <mergeCell ref="E136:E137"/>
    <mergeCell ref="F136:F137"/>
    <mergeCell ref="G136:G137"/>
    <mergeCell ref="H136:H137"/>
    <mergeCell ref="I136:I137"/>
    <mergeCell ref="P90:Q90"/>
    <mergeCell ref="P91:Q91"/>
    <mergeCell ref="B82:N82"/>
    <mergeCell ref="B87:B88"/>
    <mergeCell ref="C87:C88"/>
    <mergeCell ref="D87:D88"/>
    <mergeCell ref="E87:E88"/>
    <mergeCell ref="F87:F88"/>
    <mergeCell ref="G87:G88"/>
    <mergeCell ref="H87:H88"/>
    <mergeCell ref="I87:I88"/>
    <mergeCell ref="J87:L87"/>
    <mergeCell ref="M87:M88"/>
    <mergeCell ref="N87:N88"/>
    <mergeCell ref="P71:Q71"/>
    <mergeCell ref="P72:Q72"/>
    <mergeCell ref="P73:Q73"/>
    <mergeCell ref="P74:Q74"/>
    <mergeCell ref="P89:Q89"/>
    <mergeCell ref="P76:Q76"/>
    <mergeCell ref="P75:Q75"/>
    <mergeCell ref="D60:E60"/>
    <mergeCell ref="C64:N64"/>
    <mergeCell ref="B66:N66"/>
    <mergeCell ref="P69:Q69"/>
    <mergeCell ref="P70:Q70"/>
    <mergeCell ref="B60:B61"/>
    <mergeCell ref="C60:C61"/>
    <mergeCell ref="M46:N46"/>
    <mergeCell ref="B2:P2"/>
    <mergeCell ref="B4:P4"/>
    <mergeCell ref="A5:L5"/>
    <mergeCell ref="C7:N7"/>
    <mergeCell ref="C8:N8"/>
    <mergeCell ref="C9:N9"/>
    <mergeCell ref="C10:N10"/>
    <mergeCell ref="C11:E11"/>
    <mergeCell ref="B15:C22"/>
    <mergeCell ref="B23:C23"/>
    <mergeCell ref="E41:E42"/>
  </mergeCells>
  <dataValidations disablePrompts="1"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149"/>
  <sheetViews>
    <sheetView topLeftCell="F48" zoomScale="55" zoomScaleNormal="55" workbookViewId="0">
      <selection activeCell="R51" sqref="R51"/>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124"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66</v>
      </c>
      <c r="D11" s="281"/>
      <c r="E11" s="282"/>
      <c r="F11" s="25"/>
      <c r="G11" s="25"/>
      <c r="H11" s="25"/>
      <c r="I11" s="25"/>
      <c r="J11" s="25"/>
      <c r="K11" s="125"/>
      <c r="L11" s="25"/>
      <c r="M11" s="25"/>
      <c r="N11" s="26"/>
    </row>
    <row r="12" spans="1:16" ht="16.2" thickBot="1" x14ac:dyDescent="0.35">
      <c r="B12" s="11" t="s">
        <v>9</v>
      </c>
      <c r="C12" s="12">
        <v>41979</v>
      </c>
      <c r="D12" s="13"/>
      <c r="E12" s="13"/>
      <c r="F12" s="13"/>
      <c r="G12" s="13"/>
      <c r="H12" s="13"/>
      <c r="I12" s="13"/>
      <c r="J12" s="13"/>
      <c r="K12" s="126"/>
      <c r="L12" s="13"/>
      <c r="M12" s="13"/>
      <c r="N12" s="14"/>
    </row>
    <row r="13" spans="1:16" ht="15.6" x14ac:dyDescent="0.3">
      <c r="B13" s="10"/>
      <c r="C13" s="15"/>
      <c r="D13" s="16"/>
      <c r="E13" s="16"/>
      <c r="F13" s="16"/>
      <c r="G13" s="16"/>
      <c r="H13" s="16"/>
      <c r="I13" s="71"/>
      <c r="J13" s="71"/>
      <c r="K13" s="127"/>
      <c r="L13" s="71"/>
      <c r="M13" s="71"/>
      <c r="N13" s="16"/>
    </row>
    <row r="14" spans="1:16" x14ac:dyDescent="0.3">
      <c r="I14" s="71"/>
      <c r="J14" s="71"/>
      <c r="K14" s="127"/>
      <c r="L14" s="71"/>
      <c r="M14" s="71"/>
      <c r="N14" s="72"/>
    </row>
    <row r="15" spans="1:16" ht="45.75" customHeight="1" x14ac:dyDescent="0.3">
      <c r="B15" s="283" t="s">
        <v>63</v>
      </c>
      <c r="C15" s="283"/>
      <c r="D15" s="109" t="s">
        <v>12</v>
      </c>
      <c r="E15" s="109" t="s">
        <v>13</v>
      </c>
      <c r="F15" s="109" t="s">
        <v>28</v>
      </c>
      <c r="G15" s="54"/>
      <c r="I15" s="27"/>
      <c r="J15" s="27"/>
      <c r="K15" s="128"/>
      <c r="L15" s="27"/>
      <c r="M15" s="27"/>
      <c r="N15" s="72"/>
    </row>
    <row r="16" spans="1:16" x14ac:dyDescent="0.3">
      <c r="B16" s="283"/>
      <c r="C16" s="283"/>
      <c r="D16" s="109">
        <v>66</v>
      </c>
      <c r="E16" s="91">
        <v>730898350</v>
      </c>
      <c r="F16" s="91">
        <v>350</v>
      </c>
      <c r="G16" s="55"/>
      <c r="I16" s="28"/>
      <c r="J16" s="28"/>
      <c r="K16" s="129"/>
      <c r="L16" s="28"/>
      <c r="M16" s="28"/>
      <c r="N16" s="72"/>
    </row>
    <row r="17" spans="1:14" x14ac:dyDescent="0.3">
      <c r="B17" s="283"/>
      <c r="C17" s="283"/>
      <c r="D17" s="109"/>
      <c r="E17" s="91"/>
      <c r="F17" s="91"/>
      <c r="G17" s="55"/>
      <c r="I17" s="28"/>
      <c r="J17" s="28"/>
      <c r="K17" s="129"/>
      <c r="L17" s="28"/>
      <c r="M17" s="28"/>
      <c r="N17" s="72"/>
    </row>
    <row r="18" spans="1:14" x14ac:dyDescent="0.3">
      <c r="B18" s="283"/>
      <c r="C18" s="283"/>
      <c r="D18" s="109"/>
      <c r="E18" s="91"/>
      <c r="F18" s="91"/>
      <c r="G18" s="55"/>
      <c r="I18" s="28"/>
      <c r="J18" s="28"/>
      <c r="K18" s="129"/>
      <c r="L18" s="28"/>
      <c r="M18" s="28"/>
      <c r="N18" s="72"/>
    </row>
    <row r="19" spans="1:14" x14ac:dyDescent="0.3">
      <c r="B19" s="283"/>
      <c r="C19" s="283"/>
      <c r="D19" s="109"/>
      <c r="E19" s="92"/>
      <c r="F19" s="91"/>
      <c r="G19" s="55"/>
      <c r="H19" s="18"/>
      <c r="I19" s="28"/>
      <c r="J19" s="28"/>
      <c r="K19" s="129"/>
      <c r="L19" s="28"/>
      <c r="M19" s="28"/>
      <c r="N19" s="17"/>
    </row>
    <row r="20" spans="1:14" x14ac:dyDescent="0.3">
      <c r="B20" s="283"/>
      <c r="C20" s="283"/>
      <c r="D20" s="109"/>
      <c r="E20" s="92"/>
      <c r="F20" s="91"/>
      <c r="G20" s="55"/>
      <c r="H20" s="18"/>
      <c r="I20" s="30"/>
      <c r="J20" s="30"/>
      <c r="K20" s="130"/>
      <c r="L20" s="30"/>
      <c r="M20" s="30"/>
      <c r="N20" s="17"/>
    </row>
    <row r="21" spans="1:14" x14ac:dyDescent="0.3">
      <c r="B21" s="283"/>
      <c r="C21" s="283"/>
      <c r="D21" s="109"/>
      <c r="E21" s="92"/>
      <c r="F21" s="91"/>
      <c r="G21" s="55"/>
      <c r="H21" s="18"/>
      <c r="I21" s="71"/>
      <c r="J21" s="71"/>
      <c r="K21" s="127"/>
      <c r="L21" s="71"/>
      <c r="M21" s="71"/>
      <c r="N21" s="17"/>
    </row>
    <row r="22" spans="1:14" x14ac:dyDescent="0.3">
      <c r="B22" s="283"/>
      <c r="C22" s="283"/>
      <c r="D22" s="109"/>
      <c r="E22" s="92"/>
      <c r="F22" s="91"/>
      <c r="G22" s="55"/>
      <c r="H22" s="18"/>
      <c r="I22" s="71"/>
      <c r="J22" s="71"/>
      <c r="K22" s="127"/>
      <c r="L22" s="71"/>
      <c r="M22" s="71"/>
      <c r="N22" s="17"/>
    </row>
    <row r="23" spans="1:14" ht="15" thickBot="1" x14ac:dyDescent="0.35">
      <c r="B23" s="284" t="s">
        <v>14</v>
      </c>
      <c r="C23" s="285"/>
      <c r="D23" s="109"/>
      <c r="E23" s="93">
        <f>SUM(E16:E22)</f>
        <v>730898350</v>
      </c>
      <c r="F23" s="91">
        <f>SUM(F16:F22)</f>
        <v>350</v>
      </c>
      <c r="G23" s="55"/>
      <c r="H23" s="18"/>
      <c r="I23" s="71"/>
      <c r="J23" s="71"/>
      <c r="K23" s="127"/>
      <c r="L23" s="71"/>
      <c r="M23" s="71"/>
      <c r="N23" s="17"/>
    </row>
    <row r="24" spans="1:14" ht="29.4" thickBot="1" x14ac:dyDescent="0.35">
      <c r="A24" s="32"/>
      <c r="B24" s="38" t="s">
        <v>15</v>
      </c>
      <c r="C24" s="38" t="s">
        <v>64</v>
      </c>
      <c r="E24" s="27"/>
      <c r="F24" s="27"/>
      <c r="G24" s="27"/>
      <c r="H24" s="27"/>
      <c r="I24" s="7"/>
      <c r="J24" s="7"/>
      <c r="K24" s="131"/>
      <c r="L24" s="7"/>
      <c r="M24" s="7"/>
    </row>
    <row r="25" spans="1:14" ht="15" thickBot="1" x14ac:dyDescent="0.35">
      <c r="A25" s="33">
        <v>1</v>
      </c>
      <c r="C25" s="35">
        <f>+F23*80%</f>
        <v>280</v>
      </c>
      <c r="D25" s="31"/>
      <c r="E25" s="34">
        <f>E23</f>
        <v>730898350</v>
      </c>
      <c r="F25" s="29"/>
      <c r="G25" s="29"/>
      <c r="H25" s="29"/>
      <c r="I25" s="19"/>
      <c r="J25" s="19"/>
      <c r="K25" s="131"/>
      <c r="L25" s="19"/>
      <c r="M25" s="19"/>
    </row>
    <row r="26" spans="1:14" x14ac:dyDescent="0.3">
      <c r="A26" s="63"/>
      <c r="C26" s="64"/>
      <c r="D26" s="28"/>
      <c r="E26" s="65"/>
      <c r="F26" s="29"/>
      <c r="G26" s="29"/>
      <c r="H26" s="29"/>
      <c r="I26" s="19"/>
      <c r="J26" s="19"/>
      <c r="K26" s="131"/>
      <c r="L26" s="19"/>
      <c r="M26" s="19"/>
    </row>
    <row r="27" spans="1:14" x14ac:dyDescent="0.3">
      <c r="A27" s="63"/>
      <c r="C27" s="64"/>
      <c r="D27" s="28"/>
      <c r="E27" s="65"/>
      <c r="F27" s="29"/>
      <c r="G27" s="29"/>
      <c r="H27" s="29"/>
      <c r="I27" s="19"/>
      <c r="J27" s="19"/>
      <c r="K27" s="131"/>
      <c r="L27" s="19"/>
      <c r="M27" s="19"/>
    </row>
    <row r="28" spans="1:14" x14ac:dyDescent="0.3">
      <c r="A28" s="63"/>
      <c r="B28" s="84" t="s">
        <v>95</v>
      </c>
      <c r="C28" s="68"/>
      <c r="D28" s="68"/>
      <c r="E28" s="68"/>
      <c r="F28" s="68"/>
      <c r="G28" s="68"/>
      <c r="H28" s="68"/>
      <c r="I28" s="71"/>
      <c r="J28" s="71"/>
      <c r="K28" s="127"/>
      <c r="L28" s="71"/>
      <c r="M28" s="71"/>
      <c r="N28" s="72"/>
    </row>
    <row r="29" spans="1:14" x14ac:dyDescent="0.3">
      <c r="A29" s="63"/>
      <c r="B29" s="68"/>
      <c r="C29" s="68"/>
      <c r="D29" s="68"/>
      <c r="E29" s="68"/>
      <c r="F29" s="68"/>
      <c r="G29" s="68"/>
      <c r="H29" s="68"/>
      <c r="I29" s="71"/>
      <c r="J29" s="71"/>
      <c r="K29" s="127"/>
      <c r="L29" s="71"/>
      <c r="M29" s="71"/>
      <c r="N29" s="72"/>
    </row>
    <row r="30" spans="1:14" x14ac:dyDescent="0.3">
      <c r="A30" s="63"/>
      <c r="B30" s="86" t="s">
        <v>32</v>
      </c>
      <c r="C30" s="86" t="s">
        <v>96</v>
      </c>
      <c r="D30" s="86" t="s">
        <v>97</v>
      </c>
      <c r="E30" s="68"/>
      <c r="F30" s="68"/>
      <c r="G30" s="68"/>
      <c r="H30" s="68"/>
      <c r="I30" s="71"/>
      <c r="J30" s="71"/>
      <c r="K30" s="127"/>
      <c r="L30" s="71"/>
      <c r="M30" s="71"/>
      <c r="N30" s="72"/>
    </row>
    <row r="31" spans="1:14" x14ac:dyDescent="0.3">
      <c r="A31" s="63"/>
      <c r="B31" s="83" t="s">
        <v>98</v>
      </c>
      <c r="C31" s="83" t="s">
        <v>316</v>
      </c>
      <c r="D31" s="83"/>
      <c r="E31" s="68"/>
      <c r="F31" s="68"/>
      <c r="G31" s="68"/>
      <c r="H31" s="68"/>
      <c r="I31" s="71"/>
      <c r="J31" s="71"/>
      <c r="K31" s="127"/>
      <c r="L31" s="71"/>
      <c r="M31" s="71"/>
      <c r="N31" s="72"/>
    </row>
    <row r="32" spans="1:14" x14ac:dyDescent="0.3">
      <c r="A32" s="63"/>
      <c r="B32" s="83" t="s">
        <v>99</v>
      </c>
      <c r="C32" s="83" t="s">
        <v>316</v>
      </c>
      <c r="D32" s="83"/>
      <c r="E32" s="68"/>
      <c r="F32" s="68"/>
      <c r="G32" s="68"/>
      <c r="H32" s="68"/>
      <c r="I32" s="71"/>
      <c r="J32" s="71"/>
      <c r="K32" s="127"/>
      <c r="L32" s="71"/>
      <c r="M32" s="71"/>
      <c r="N32" s="72"/>
    </row>
    <row r="33" spans="1:14" x14ac:dyDescent="0.3">
      <c r="A33" s="63"/>
      <c r="B33" s="83" t="s">
        <v>100</v>
      </c>
      <c r="C33" s="83" t="s">
        <v>316</v>
      </c>
      <c r="D33" s="83"/>
      <c r="E33" s="68"/>
      <c r="F33" s="68"/>
      <c r="G33" s="68"/>
      <c r="H33" s="68"/>
      <c r="I33" s="71"/>
      <c r="J33" s="71"/>
      <c r="K33" s="127"/>
      <c r="L33" s="71"/>
      <c r="M33" s="71"/>
      <c r="N33" s="72"/>
    </row>
    <row r="34" spans="1:14" x14ac:dyDescent="0.3">
      <c r="A34" s="63"/>
      <c r="B34" s="83" t="s">
        <v>101</v>
      </c>
      <c r="C34" s="83" t="s">
        <v>316</v>
      </c>
      <c r="D34" s="83"/>
      <c r="E34" s="68"/>
      <c r="F34" s="68"/>
      <c r="G34" s="68"/>
      <c r="H34" s="68"/>
      <c r="I34" s="71"/>
      <c r="J34" s="71"/>
      <c r="K34" s="127"/>
      <c r="L34" s="71"/>
      <c r="M34" s="71"/>
      <c r="N34" s="72"/>
    </row>
    <row r="35" spans="1:14" x14ac:dyDescent="0.3">
      <c r="A35" s="63"/>
      <c r="B35" s="68"/>
      <c r="C35" s="68"/>
      <c r="D35" s="68"/>
      <c r="E35" s="68"/>
      <c r="F35" s="68"/>
      <c r="G35" s="68"/>
      <c r="H35" s="68"/>
      <c r="I35" s="71"/>
      <c r="J35" s="71"/>
      <c r="K35" s="127"/>
      <c r="L35" s="71"/>
      <c r="M35" s="71"/>
      <c r="N35" s="72"/>
    </row>
    <row r="36" spans="1:14" x14ac:dyDescent="0.3">
      <c r="A36" s="63"/>
      <c r="B36" s="68"/>
      <c r="C36" s="68"/>
      <c r="D36" s="68"/>
      <c r="E36" s="68"/>
      <c r="F36" s="68"/>
      <c r="G36" s="68"/>
      <c r="H36" s="68"/>
      <c r="I36" s="71"/>
      <c r="J36" s="71"/>
      <c r="K36" s="127"/>
      <c r="L36" s="71"/>
      <c r="M36" s="71"/>
      <c r="N36" s="72"/>
    </row>
    <row r="37" spans="1:14" x14ac:dyDescent="0.3">
      <c r="A37" s="63"/>
      <c r="B37" s="84" t="s">
        <v>102</v>
      </c>
      <c r="C37" s="68"/>
      <c r="D37" s="68"/>
      <c r="E37" s="68"/>
      <c r="F37" s="68"/>
      <c r="G37" s="68"/>
      <c r="H37" s="68"/>
      <c r="I37" s="71"/>
      <c r="J37" s="71"/>
      <c r="K37" s="127"/>
      <c r="L37" s="71"/>
      <c r="M37" s="71"/>
      <c r="N37" s="72"/>
    </row>
    <row r="38" spans="1:14" x14ac:dyDescent="0.3">
      <c r="A38" s="63"/>
      <c r="B38" s="68"/>
      <c r="C38" s="68"/>
      <c r="D38" s="68"/>
      <c r="E38" s="68"/>
      <c r="F38" s="68"/>
      <c r="G38" s="68"/>
      <c r="H38" s="68"/>
      <c r="I38" s="71"/>
      <c r="J38" s="71"/>
      <c r="K38" s="127"/>
      <c r="L38" s="71"/>
      <c r="M38" s="71"/>
      <c r="N38" s="72"/>
    </row>
    <row r="39" spans="1:14" x14ac:dyDescent="0.3">
      <c r="A39" s="63"/>
      <c r="B39" s="68"/>
      <c r="C39" s="68"/>
      <c r="D39" s="68"/>
      <c r="E39" s="68"/>
      <c r="F39" s="68"/>
      <c r="G39" s="68"/>
      <c r="H39" s="68"/>
      <c r="I39" s="71"/>
      <c r="J39" s="71"/>
      <c r="K39" s="127"/>
      <c r="L39" s="71"/>
      <c r="M39" s="71"/>
      <c r="N39" s="72"/>
    </row>
    <row r="40" spans="1:14" x14ac:dyDescent="0.3">
      <c r="A40" s="63"/>
      <c r="B40" s="86" t="s">
        <v>32</v>
      </c>
      <c r="C40" s="86" t="s">
        <v>57</v>
      </c>
      <c r="D40" s="85" t="s">
        <v>50</v>
      </c>
      <c r="E40" s="85" t="s">
        <v>16</v>
      </c>
      <c r="F40" s="68"/>
      <c r="G40" s="68"/>
      <c r="H40" s="68"/>
      <c r="I40" s="71"/>
      <c r="J40" s="71"/>
      <c r="K40" s="127"/>
      <c r="L40" s="71"/>
      <c r="M40" s="71"/>
      <c r="N40" s="72"/>
    </row>
    <row r="41" spans="1:14" ht="27.6" x14ac:dyDescent="0.3">
      <c r="A41" s="63"/>
      <c r="B41" s="69" t="s">
        <v>103</v>
      </c>
      <c r="C41" s="70">
        <v>40</v>
      </c>
      <c r="D41" s="106">
        <v>30</v>
      </c>
      <c r="E41" s="286">
        <f>+D41+D42</f>
        <v>90</v>
      </c>
      <c r="F41" s="68"/>
      <c r="G41" s="68"/>
      <c r="H41" s="68"/>
      <c r="I41" s="71"/>
      <c r="J41" s="71"/>
      <c r="K41" s="127"/>
      <c r="L41" s="71"/>
      <c r="M41" s="71"/>
      <c r="N41" s="72"/>
    </row>
    <row r="42" spans="1:14" ht="55.2" x14ac:dyDescent="0.3">
      <c r="A42" s="63"/>
      <c r="B42" s="69" t="s">
        <v>104</v>
      </c>
      <c r="C42" s="70">
        <v>60</v>
      </c>
      <c r="D42" s="106">
        <v>60</v>
      </c>
      <c r="E42" s="287"/>
      <c r="F42" s="68"/>
      <c r="G42" s="68"/>
      <c r="H42" s="68"/>
      <c r="I42" s="71"/>
      <c r="J42" s="71"/>
      <c r="K42" s="127"/>
      <c r="L42" s="71"/>
      <c r="M42" s="71"/>
      <c r="N42" s="72"/>
    </row>
    <row r="43" spans="1:14" x14ac:dyDescent="0.3">
      <c r="A43" s="63"/>
      <c r="C43" s="64"/>
      <c r="D43" s="28"/>
      <c r="E43" s="65"/>
      <c r="F43" s="29"/>
      <c r="G43" s="29"/>
      <c r="H43" s="29"/>
      <c r="I43" s="19"/>
      <c r="J43" s="19"/>
      <c r="K43" s="131"/>
      <c r="L43" s="19"/>
      <c r="M43" s="19"/>
    </row>
    <row r="44" spans="1:14" x14ac:dyDescent="0.3">
      <c r="A44" s="63"/>
      <c r="C44" s="64"/>
      <c r="D44" s="28"/>
      <c r="E44" s="65"/>
      <c r="F44" s="29"/>
      <c r="G44" s="29"/>
      <c r="H44" s="29"/>
      <c r="I44" s="19"/>
      <c r="J44" s="19"/>
      <c r="K44" s="131"/>
      <c r="L44" s="19"/>
      <c r="M44" s="19"/>
    </row>
    <row r="45" spans="1:14" x14ac:dyDescent="0.3">
      <c r="A45" s="63"/>
      <c r="C45" s="64"/>
      <c r="D45" s="28"/>
      <c r="E45" s="65"/>
      <c r="F45" s="29"/>
      <c r="G45" s="29"/>
      <c r="H45" s="29"/>
      <c r="I45" s="19"/>
      <c r="J45" s="19"/>
      <c r="K45" s="131"/>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132" t="s">
        <v>60</v>
      </c>
      <c r="L49" s="82" t="s">
        <v>20</v>
      </c>
      <c r="M49" s="67" t="s">
        <v>26</v>
      </c>
      <c r="N49" s="82" t="s">
        <v>120</v>
      </c>
      <c r="O49" s="82" t="s">
        <v>108</v>
      </c>
      <c r="P49" s="82" t="s">
        <v>35</v>
      </c>
      <c r="Q49" s="108" t="s">
        <v>11</v>
      </c>
      <c r="R49" s="108" t="s">
        <v>19</v>
      </c>
    </row>
    <row r="50" spans="1:26" s="77" customFormat="1" ht="151.80000000000001" x14ac:dyDescent="0.3">
      <c r="A50" s="36">
        <v>1</v>
      </c>
      <c r="B50" s="78" t="s">
        <v>117</v>
      </c>
      <c r="C50" s="79" t="s">
        <v>117</v>
      </c>
      <c r="D50" s="78" t="s">
        <v>118</v>
      </c>
      <c r="E50" s="78" t="s">
        <v>119</v>
      </c>
      <c r="F50" s="113" t="s">
        <v>96</v>
      </c>
      <c r="G50" s="117" t="s">
        <v>124</v>
      </c>
      <c r="H50" s="97">
        <v>41246</v>
      </c>
      <c r="I50" s="97">
        <v>41912</v>
      </c>
      <c r="J50" s="75" t="s">
        <v>97</v>
      </c>
      <c r="K50" s="133">
        <v>0</v>
      </c>
      <c r="L50" s="99">
        <v>21</v>
      </c>
      <c r="M50" s="99">
        <v>2889</v>
      </c>
      <c r="N50" s="99">
        <v>0</v>
      </c>
      <c r="O50" s="66" t="s">
        <v>124</v>
      </c>
      <c r="P50" s="20">
        <v>9638413666</v>
      </c>
      <c r="Q50" s="89" t="s">
        <v>121</v>
      </c>
      <c r="R50" s="271" t="s">
        <v>166</v>
      </c>
      <c r="S50" s="76"/>
      <c r="T50" s="76"/>
      <c r="U50" s="76"/>
      <c r="V50" s="76"/>
      <c r="W50" s="76"/>
      <c r="X50" s="76"/>
      <c r="Y50" s="76"/>
      <c r="Z50" s="76"/>
    </row>
    <row r="51" spans="1:26" s="77" customFormat="1" ht="129.6" x14ac:dyDescent="0.3">
      <c r="A51" s="36">
        <f>+A50+1</f>
        <v>2</v>
      </c>
      <c r="B51" s="78" t="s">
        <v>117</v>
      </c>
      <c r="C51" s="79" t="s">
        <v>117</v>
      </c>
      <c r="D51" s="78" t="s">
        <v>118</v>
      </c>
      <c r="E51" s="78" t="s">
        <v>294</v>
      </c>
      <c r="F51" s="74" t="s">
        <v>96</v>
      </c>
      <c r="G51" s="88" t="s">
        <v>124</v>
      </c>
      <c r="H51" s="97">
        <v>41199</v>
      </c>
      <c r="I51" s="97">
        <v>41274</v>
      </c>
      <c r="J51" s="75" t="s">
        <v>97</v>
      </c>
      <c r="K51" s="133">
        <v>0</v>
      </c>
      <c r="L51" s="273">
        <f>+(I51-H51)/30</f>
        <v>2.5</v>
      </c>
      <c r="M51" s="99">
        <v>2869</v>
      </c>
      <c r="N51" s="99">
        <v>350</v>
      </c>
      <c r="O51" s="66" t="s">
        <v>124</v>
      </c>
      <c r="P51" s="20">
        <v>1251168031</v>
      </c>
      <c r="Q51" s="89"/>
      <c r="R51" s="89" t="s">
        <v>320</v>
      </c>
      <c r="S51" s="76"/>
      <c r="T51" s="76"/>
      <c r="U51" s="76"/>
      <c r="V51" s="76"/>
      <c r="W51" s="76"/>
      <c r="X51" s="76"/>
      <c r="Y51" s="76"/>
      <c r="Z51" s="76"/>
    </row>
    <row r="52" spans="1:26" s="77" customFormat="1" ht="28.8" x14ac:dyDescent="0.3">
      <c r="A52" s="36">
        <f t="shared" ref="A52:A57" si="0">+A51+1</f>
        <v>3</v>
      </c>
      <c r="B52" s="78" t="s">
        <v>117</v>
      </c>
      <c r="C52" s="79" t="s">
        <v>117</v>
      </c>
      <c r="D52" s="78" t="s">
        <v>118</v>
      </c>
      <c r="E52" s="78" t="s">
        <v>295</v>
      </c>
      <c r="F52" s="74" t="s">
        <v>96</v>
      </c>
      <c r="G52" s="88" t="s">
        <v>124</v>
      </c>
      <c r="H52" s="97">
        <v>41543</v>
      </c>
      <c r="I52" s="97">
        <v>41912</v>
      </c>
      <c r="J52" s="88" t="s">
        <v>97</v>
      </c>
      <c r="K52" s="194">
        <f>+(I52-H52)/30</f>
        <v>12.3</v>
      </c>
      <c r="L52" s="133">
        <v>0</v>
      </c>
      <c r="M52" s="186">
        <v>558</v>
      </c>
      <c r="N52" s="99">
        <v>0</v>
      </c>
      <c r="O52" s="66" t="s">
        <v>124</v>
      </c>
      <c r="P52" s="20">
        <v>1253705751</v>
      </c>
      <c r="Q52" s="89"/>
      <c r="R52" s="89"/>
      <c r="S52" s="76"/>
      <c r="T52" s="76"/>
      <c r="U52" s="76"/>
      <c r="V52" s="76"/>
      <c r="W52" s="76"/>
      <c r="X52" s="76"/>
      <c r="Y52" s="76"/>
      <c r="Z52" s="76"/>
    </row>
    <row r="53" spans="1:26" s="77" customFormat="1" ht="22.2" customHeight="1" x14ac:dyDescent="0.3">
      <c r="A53" s="36">
        <f t="shared" si="0"/>
        <v>4</v>
      </c>
      <c r="B53" s="78" t="s">
        <v>117</v>
      </c>
      <c r="C53" s="79" t="s">
        <v>117</v>
      </c>
      <c r="D53" s="78" t="s">
        <v>296</v>
      </c>
      <c r="E53" s="78">
        <v>1</v>
      </c>
      <c r="F53" s="74" t="s">
        <v>96</v>
      </c>
      <c r="G53" s="88" t="s">
        <v>124</v>
      </c>
      <c r="H53" s="97">
        <v>40182</v>
      </c>
      <c r="I53" s="97">
        <v>40543</v>
      </c>
      <c r="J53" s="75" t="s">
        <v>97</v>
      </c>
      <c r="K53" s="99">
        <f>+(I53-H53)/30</f>
        <v>12.033333333333333</v>
      </c>
      <c r="L53" s="133">
        <v>0</v>
      </c>
      <c r="M53" s="66">
        <v>0</v>
      </c>
      <c r="N53" s="99">
        <v>0</v>
      </c>
      <c r="O53" s="66" t="s">
        <v>124</v>
      </c>
      <c r="P53" s="20">
        <v>5000000</v>
      </c>
      <c r="Q53" s="89"/>
      <c r="R53" s="89"/>
      <c r="S53" s="76"/>
      <c r="T53" s="76"/>
      <c r="U53" s="76"/>
      <c r="V53" s="76"/>
      <c r="W53" s="76"/>
      <c r="X53" s="76"/>
      <c r="Y53" s="76"/>
      <c r="Z53" s="76"/>
    </row>
    <row r="54" spans="1:26" s="77" customFormat="1" x14ac:dyDescent="0.3">
      <c r="A54" s="36">
        <f t="shared" si="0"/>
        <v>5</v>
      </c>
      <c r="B54" s="78"/>
      <c r="C54" s="79"/>
      <c r="D54" s="78"/>
      <c r="E54" s="171"/>
      <c r="F54" s="74"/>
      <c r="G54" s="74"/>
      <c r="H54" s="172"/>
      <c r="I54" s="172"/>
      <c r="J54" s="75"/>
      <c r="K54" s="99"/>
      <c r="L54" s="134"/>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171"/>
      <c r="F55" s="74"/>
      <c r="G55" s="74"/>
      <c r="H55" s="172"/>
      <c r="I55" s="172"/>
      <c r="J55" s="75"/>
      <c r="K55" s="99"/>
      <c r="L55" s="134"/>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171"/>
      <c r="F56" s="74"/>
      <c r="G56" s="74"/>
      <c r="H56" s="172"/>
      <c r="I56" s="172"/>
      <c r="J56" s="75"/>
      <c r="K56" s="99"/>
      <c r="L56" s="134"/>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171"/>
      <c r="F57" s="74"/>
      <c r="G57" s="74"/>
      <c r="H57" s="172"/>
      <c r="I57" s="172"/>
      <c r="J57" s="75"/>
      <c r="K57" s="99"/>
      <c r="L57" s="134"/>
      <c r="M57" s="66"/>
      <c r="N57" s="66"/>
      <c r="O57" s="20"/>
      <c r="P57" s="20"/>
      <c r="Q57" s="89"/>
      <c r="R57" s="89"/>
      <c r="S57" s="76"/>
      <c r="T57" s="76"/>
      <c r="U57" s="76"/>
      <c r="V57" s="76"/>
      <c r="W57" s="76"/>
      <c r="X57" s="76"/>
      <c r="Y57" s="76"/>
      <c r="Z57" s="76"/>
    </row>
    <row r="58" spans="1:26" s="77" customFormat="1" ht="25.2" customHeight="1" x14ac:dyDescent="0.3">
      <c r="A58" s="36"/>
      <c r="B58" s="37" t="s">
        <v>16</v>
      </c>
      <c r="C58" s="79"/>
      <c r="D58" s="78"/>
      <c r="E58" s="171"/>
      <c r="F58" s="74"/>
      <c r="G58" s="74"/>
      <c r="H58" s="74"/>
      <c r="I58" s="172"/>
      <c r="J58" s="75"/>
      <c r="K58" s="136">
        <f>+K52+K53</f>
        <v>24.333333333333336</v>
      </c>
      <c r="L58" s="80"/>
      <c r="M58" s="87">
        <f>SUM(M50:M57)</f>
        <v>6316</v>
      </c>
      <c r="N58" s="80">
        <f t="shared" ref="N58" si="1">SUM(N50:N57)</f>
        <v>350</v>
      </c>
      <c r="O58" s="20"/>
      <c r="P58" s="20"/>
      <c r="Q58" s="90"/>
      <c r="R58" s="89"/>
    </row>
    <row r="59" spans="1:26" s="21" customFormat="1" x14ac:dyDescent="0.3">
      <c r="E59" s="22"/>
      <c r="R59" s="90"/>
    </row>
    <row r="60" spans="1:26" s="21" customFormat="1" x14ac:dyDescent="0.3">
      <c r="B60" s="290" t="s">
        <v>27</v>
      </c>
      <c r="C60" s="290" t="s">
        <v>110</v>
      </c>
      <c r="D60" s="292" t="s">
        <v>33</v>
      </c>
      <c r="E60" s="292"/>
      <c r="K60" s="136"/>
    </row>
    <row r="61" spans="1:26" s="21" customFormat="1" x14ac:dyDescent="0.3">
      <c r="B61" s="291"/>
      <c r="C61" s="291"/>
      <c r="D61" s="110" t="s">
        <v>23</v>
      </c>
      <c r="E61" s="43" t="s">
        <v>24</v>
      </c>
      <c r="K61" s="136"/>
    </row>
    <row r="62" spans="1:26" s="21" customFormat="1" ht="30.6" customHeight="1" x14ac:dyDescent="0.3">
      <c r="B62" s="41" t="s">
        <v>21</v>
      </c>
      <c r="C62" s="42" t="s">
        <v>424</v>
      </c>
      <c r="D62" s="40" t="s">
        <v>316</v>
      </c>
      <c r="E62" s="40"/>
      <c r="F62" s="23"/>
      <c r="G62" s="23"/>
      <c r="H62" s="23"/>
      <c r="I62" s="23"/>
      <c r="J62" s="23"/>
      <c r="K62" s="137">
        <f>12+11</f>
        <v>23</v>
      </c>
      <c r="L62" s="23"/>
      <c r="M62" s="23"/>
    </row>
    <row r="63" spans="1:26" s="21" customFormat="1" ht="30" customHeight="1" x14ac:dyDescent="0.3">
      <c r="B63" s="41" t="s">
        <v>25</v>
      </c>
      <c r="C63" s="42">
        <f>+M58</f>
        <v>6316</v>
      </c>
      <c r="D63" s="40" t="s">
        <v>316</v>
      </c>
      <c r="E63" s="40"/>
      <c r="K63" s="136"/>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c r="R65" s="21"/>
    </row>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107" t="s">
        <v>109</v>
      </c>
      <c r="C69" s="46" t="s">
        <v>2</v>
      </c>
      <c r="D69" s="46" t="s">
        <v>68</v>
      </c>
      <c r="E69" s="46" t="s">
        <v>67</v>
      </c>
      <c r="F69" s="46" t="s">
        <v>69</v>
      </c>
      <c r="G69" s="46" t="s">
        <v>70</v>
      </c>
      <c r="H69" s="46" t="s">
        <v>71</v>
      </c>
      <c r="I69" s="107" t="s">
        <v>111</v>
      </c>
      <c r="J69" s="46" t="s">
        <v>72</v>
      </c>
      <c r="K69" s="138" t="s">
        <v>73</v>
      </c>
      <c r="L69" s="46" t="s">
        <v>74</v>
      </c>
      <c r="M69" s="46" t="s">
        <v>75</v>
      </c>
      <c r="N69" s="58" t="s">
        <v>76</v>
      </c>
      <c r="O69" s="58" t="s">
        <v>77</v>
      </c>
      <c r="P69" s="295" t="s">
        <v>3</v>
      </c>
      <c r="Q69" s="296"/>
      <c r="R69" s="46" t="s">
        <v>18</v>
      </c>
    </row>
    <row r="70" spans="2:18" ht="150" customHeight="1" x14ac:dyDescent="0.3">
      <c r="B70" s="115" t="s">
        <v>122</v>
      </c>
      <c r="C70" s="116" t="s">
        <v>122</v>
      </c>
      <c r="D70" s="155" t="s">
        <v>124</v>
      </c>
      <c r="E70" s="155" t="s">
        <v>124</v>
      </c>
      <c r="F70" s="155" t="s">
        <v>124</v>
      </c>
      <c r="G70" s="155" t="s">
        <v>124</v>
      </c>
      <c r="H70" s="155" t="s">
        <v>124</v>
      </c>
      <c r="I70" s="155" t="s">
        <v>124</v>
      </c>
      <c r="J70" s="36" t="s">
        <v>96</v>
      </c>
      <c r="K70" s="168" t="s">
        <v>124</v>
      </c>
      <c r="L70" s="168" t="s">
        <v>124</v>
      </c>
      <c r="M70" s="168" t="s">
        <v>124</v>
      </c>
      <c r="N70" s="168" t="s">
        <v>124</v>
      </c>
      <c r="O70" s="168" t="s">
        <v>124</v>
      </c>
      <c r="P70" s="325"/>
      <c r="Q70" s="326"/>
      <c r="R70" s="83" t="s">
        <v>96</v>
      </c>
    </row>
    <row r="71" spans="2:18" x14ac:dyDescent="0.3">
      <c r="B71" s="2"/>
      <c r="C71" s="2"/>
      <c r="D71" s="4"/>
      <c r="E71" s="4"/>
      <c r="F71" s="3"/>
      <c r="G71" s="100"/>
      <c r="H71" s="3"/>
      <c r="I71" s="83"/>
      <c r="J71" s="59"/>
      <c r="K71" s="139"/>
      <c r="L71" s="83"/>
      <c r="M71" s="83"/>
      <c r="N71" s="83"/>
      <c r="O71" s="83"/>
      <c r="P71" s="288"/>
      <c r="Q71" s="289"/>
      <c r="R71" s="96"/>
    </row>
    <row r="72" spans="2:18" x14ac:dyDescent="0.3">
      <c r="B72" s="2"/>
      <c r="C72" s="2"/>
      <c r="D72" s="4"/>
      <c r="E72" s="4"/>
      <c r="F72" s="3"/>
      <c r="G72" s="100"/>
      <c r="H72" s="3"/>
      <c r="I72" s="83"/>
      <c r="J72" s="59"/>
      <c r="K72" s="139"/>
      <c r="L72" s="83"/>
      <c r="M72" s="83"/>
      <c r="N72" s="83"/>
      <c r="O72" s="83"/>
      <c r="P72" s="288"/>
      <c r="Q72" s="289"/>
      <c r="R72" s="83"/>
    </row>
    <row r="73" spans="2:18" x14ac:dyDescent="0.3">
      <c r="B73" s="2"/>
      <c r="C73" s="2"/>
      <c r="D73" s="4"/>
      <c r="E73" s="4"/>
      <c r="F73" s="3"/>
      <c r="G73" s="100"/>
      <c r="H73" s="3"/>
      <c r="I73" s="83"/>
      <c r="J73" s="59"/>
      <c r="K73" s="139"/>
      <c r="L73" s="83"/>
      <c r="M73" s="83"/>
      <c r="N73" s="83"/>
      <c r="O73" s="83"/>
      <c r="P73" s="288"/>
      <c r="Q73" s="289"/>
      <c r="R73" s="83"/>
    </row>
    <row r="74" spans="2:18" x14ac:dyDescent="0.3">
      <c r="B74" s="2"/>
      <c r="C74" s="2"/>
      <c r="D74" s="4"/>
      <c r="E74" s="4"/>
      <c r="F74" s="3"/>
      <c r="G74" s="100"/>
      <c r="H74" s="3"/>
      <c r="I74" s="83"/>
      <c r="J74" s="59"/>
      <c r="K74" s="139"/>
      <c r="L74" s="83"/>
      <c r="M74" s="83"/>
      <c r="N74" s="83"/>
      <c r="O74" s="83"/>
      <c r="P74" s="288"/>
      <c r="Q74" s="289"/>
      <c r="R74" s="83"/>
    </row>
    <row r="75" spans="2:18" x14ac:dyDescent="0.3">
      <c r="B75" s="2"/>
      <c r="C75" s="2"/>
      <c r="D75" s="4"/>
      <c r="E75" s="4"/>
      <c r="F75" s="3"/>
      <c r="G75" s="100"/>
      <c r="H75" s="3"/>
      <c r="I75" s="83"/>
      <c r="J75" s="59"/>
      <c r="K75" s="139"/>
      <c r="L75" s="83"/>
      <c r="M75" s="83"/>
      <c r="N75" s="83"/>
      <c r="O75" s="83"/>
      <c r="P75" s="288"/>
      <c r="Q75" s="289"/>
      <c r="R75" s="83"/>
    </row>
    <row r="76" spans="2:18" x14ac:dyDescent="0.3">
      <c r="B76" s="83"/>
      <c r="C76" s="83"/>
      <c r="D76" s="83"/>
      <c r="E76" s="83"/>
      <c r="F76" s="83"/>
      <c r="G76" s="101"/>
      <c r="H76" s="83"/>
      <c r="I76" s="83"/>
      <c r="J76" s="83"/>
      <c r="K76" s="140"/>
      <c r="L76" s="83"/>
      <c r="M76" s="83"/>
      <c r="N76" s="83"/>
      <c r="O76" s="83"/>
      <c r="P76" s="288"/>
      <c r="Q76" s="289"/>
      <c r="R76" s="83"/>
    </row>
    <row r="77" spans="2:18" x14ac:dyDescent="0.3">
      <c r="B77" s="6" t="s">
        <v>1</v>
      </c>
      <c r="H77" s="83"/>
      <c r="I77" s="83"/>
      <c r="R77" s="83"/>
    </row>
    <row r="78" spans="2:18" x14ac:dyDescent="0.3">
      <c r="B78" s="6" t="s">
        <v>36</v>
      </c>
    </row>
    <row r="79" spans="2: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41" t="s">
        <v>85</v>
      </c>
      <c r="L88" s="104" t="s">
        <v>86</v>
      </c>
      <c r="M88" s="306"/>
      <c r="N88" s="306"/>
      <c r="O88" s="306"/>
      <c r="P88" s="306"/>
      <c r="Q88" s="306"/>
    </row>
    <row r="89" spans="2:17" ht="60.75" customHeight="1" x14ac:dyDescent="0.3">
      <c r="B89" s="105" t="s">
        <v>42</v>
      </c>
      <c r="C89" s="116">
        <v>350</v>
      </c>
      <c r="D89" s="116" t="s">
        <v>147</v>
      </c>
      <c r="E89" s="116">
        <v>65790686</v>
      </c>
      <c r="F89" s="116" t="s">
        <v>222</v>
      </c>
      <c r="G89" s="116" t="s">
        <v>165</v>
      </c>
      <c r="H89" s="161">
        <v>41264</v>
      </c>
      <c r="I89" s="155" t="s">
        <v>124</v>
      </c>
      <c r="J89" s="116" t="s">
        <v>117</v>
      </c>
      <c r="K89" s="169" t="s">
        <v>223</v>
      </c>
      <c r="L89" s="116" t="s">
        <v>224</v>
      </c>
      <c r="M89" s="116" t="s">
        <v>96</v>
      </c>
      <c r="N89" s="116" t="s">
        <v>96</v>
      </c>
      <c r="O89" s="116" t="s">
        <v>96</v>
      </c>
      <c r="P89" s="307"/>
      <c r="Q89" s="307"/>
    </row>
    <row r="90" spans="2:17" ht="60.75" customHeight="1" x14ac:dyDescent="0.3">
      <c r="B90" s="111" t="s">
        <v>43</v>
      </c>
      <c r="C90" s="116">
        <v>175</v>
      </c>
      <c r="D90" s="116" t="s">
        <v>148</v>
      </c>
      <c r="E90" s="116">
        <v>65790092</v>
      </c>
      <c r="F90" s="116" t="s">
        <v>196</v>
      </c>
      <c r="G90" s="116" t="s">
        <v>225</v>
      </c>
      <c r="H90" s="161">
        <v>41271</v>
      </c>
      <c r="I90" s="155" t="s">
        <v>124</v>
      </c>
      <c r="J90" s="116" t="s">
        <v>117</v>
      </c>
      <c r="K90" s="169" t="s">
        <v>226</v>
      </c>
      <c r="L90" s="116" t="s">
        <v>227</v>
      </c>
      <c r="M90" s="116" t="s">
        <v>96</v>
      </c>
      <c r="N90" s="116" t="s">
        <v>96</v>
      </c>
      <c r="O90" s="116" t="s">
        <v>96</v>
      </c>
      <c r="P90" s="112"/>
      <c r="Q90" s="112"/>
    </row>
    <row r="91" spans="2:17" ht="33.6" customHeight="1" x14ac:dyDescent="0.3">
      <c r="B91" s="105" t="s">
        <v>43</v>
      </c>
      <c r="C91" s="116">
        <v>175</v>
      </c>
      <c r="D91" s="144" t="s">
        <v>149</v>
      </c>
      <c r="E91" s="144">
        <v>53013512</v>
      </c>
      <c r="F91" s="116" t="s">
        <v>196</v>
      </c>
      <c r="G91" s="116" t="s">
        <v>225</v>
      </c>
      <c r="H91" s="164">
        <v>41117</v>
      </c>
      <c r="I91" s="155" t="s">
        <v>124</v>
      </c>
      <c r="J91" s="116" t="s">
        <v>117</v>
      </c>
      <c r="K91" s="170"/>
      <c r="L91" s="116" t="s">
        <v>227</v>
      </c>
      <c r="M91" s="116" t="s">
        <v>96</v>
      </c>
      <c r="N91" s="116" t="s">
        <v>96</v>
      </c>
      <c r="O91" s="116" t="s">
        <v>96</v>
      </c>
      <c r="P91" s="310"/>
      <c r="Q91" s="310"/>
    </row>
    <row r="93" spans="2:17" ht="15" thickBot="1" x14ac:dyDescent="0.35"/>
    <row r="94" spans="2:17" ht="26.4" thickBot="1" x14ac:dyDescent="0.35">
      <c r="B94" s="301" t="s">
        <v>45</v>
      </c>
      <c r="C94" s="302"/>
      <c r="D94" s="302"/>
      <c r="E94" s="302"/>
      <c r="F94" s="302"/>
      <c r="G94" s="302"/>
      <c r="H94" s="302"/>
      <c r="I94" s="302"/>
      <c r="J94" s="302"/>
      <c r="K94" s="302"/>
      <c r="L94" s="302"/>
      <c r="M94" s="302"/>
      <c r="N94" s="303"/>
    </row>
    <row r="97" spans="1:26" ht="46.2" customHeight="1" x14ac:dyDescent="0.3">
      <c r="B97" s="46" t="s">
        <v>32</v>
      </c>
      <c r="C97" s="46" t="s">
        <v>46</v>
      </c>
      <c r="D97" s="295" t="s">
        <v>3</v>
      </c>
      <c r="E97" s="296"/>
    </row>
    <row r="98" spans="1:26" ht="46.95" customHeight="1" x14ac:dyDescent="0.3">
      <c r="B98" s="47" t="s">
        <v>88</v>
      </c>
      <c r="C98" s="83" t="s">
        <v>96</v>
      </c>
      <c r="D98" s="310"/>
      <c r="E98" s="310"/>
    </row>
    <row r="101" spans="1:26" ht="25.8" x14ac:dyDescent="0.3">
      <c r="B101" s="275" t="s">
        <v>62</v>
      </c>
      <c r="C101" s="276"/>
      <c r="D101" s="276"/>
      <c r="E101" s="276"/>
      <c r="F101" s="276"/>
      <c r="G101" s="276"/>
      <c r="H101" s="276"/>
      <c r="I101" s="276"/>
      <c r="J101" s="276"/>
      <c r="K101" s="276"/>
      <c r="L101" s="276"/>
      <c r="M101" s="276"/>
      <c r="N101" s="276"/>
      <c r="O101" s="276"/>
      <c r="P101" s="276"/>
    </row>
    <row r="103" spans="1:26" ht="15" thickBot="1" x14ac:dyDescent="0.35"/>
    <row r="104" spans="1:26" ht="26.4" thickBot="1" x14ac:dyDescent="0.35">
      <c r="B104" s="301" t="s">
        <v>53</v>
      </c>
      <c r="C104" s="302"/>
      <c r="D104" s="302"/>
      <c r="E104" s="302"/>
      <c r="F104" s="302"/>
      <c r="G104" s="302"/>
      <c r="H104" s="302"/>
      <c r="I104" s="302"/>
      <c r="J104" s="302"/>
      <c r="K104" s="302"/>
      <c r="L104" s="302"/>
      <c r="M104" s="302"/>
      <c r="N104" s="303"/>
    </row>
    <row r="106" spans="1:26" ht="15" thickBot="1" x14ac:dyDescent="0.35">
      <c r="M106" s="44"/>
      <c r="N106" s="44"/>
    </row>
    <row r="107" spans="1:26" s="71" customFormat="1" ht="109.5" customHeight="1" x14ac:dyDescent="0.3">
      <c r="B107" s="82" t="s">
        <v>105</v>
      </c>
      <c r="C107" s="82" t="s">
        <v>106</v>
      </c>
      <c r="D107" s="82" t="s">
        <v>107</v>
      </c>
      <c r="E107" s="82" t="s">
        <v>44</v>
      </c>
      <c r="F107" s="82" t="s">
        <v>22</v>
      </c>
      <c r="G107" s="82" t="s">
        <v>65</v>
      </c>
      <c r="H107" s="82" t="s">
        <v>17</v>
      </c>
      <c r="I107" s="82" t="s">
        <v>10</v>
      </c>
      <c r="J107" s="82" t="s">
        <v>30</v>
      </c>
      <c r="K107" s="132" t="s">
        <v>60</v>
      </c>
      <c r="L107" s="82" t="s">
        <v>20</v>
      </c>
      <c r="M107" s="67" t="s">
        <v>26</v>
      </c>
      <c r="N107" s="82" t="s">
        <v>108</v>
      </c>
      <c r="O107" s="82" t="s">
        <v>35</v>
      </c>
      <c r="P107" s="108" t="s">
        <v>11</v>
      </c>
      <c r="Q107" s="108" t="s">
        <v>19</v>
      </c>
      <c r="R107" s="6"/>
    </row>
    <row r="108" spans="1:26" s="77" customFormat="1" x14ac:dyDescent="0.3">
      <c r="A108" s="36">
        <v>1</v>
      </c>
      <c r="B108" s="78" t="s">
        <v>117</v>
      </c>
      <c r="C108" s="79" t="s">
        <v>117</v>
      </c>
      <c r="D108" s="78" t="s">
        <v>132</v>
      </c>
      <c r="E108" s="122">
        <v>356</v>
      </c>
      <c r="F108" s="74" t="s">
        <v>96</v>
      </c>
      <c r="G108" s="88" t="s">
        <v>124</v>
      </c>
      <c r="H108" s="81">
        <v>41543</v>
      </c>
      <c r="I108" s="81">
        <v>41912</v>
      </c>
      <c r="J108" s="75" t="s">
        <v>97</v>
      </c>
      <c r="K108" s="99">
        <f>+(I108-H108)/30</f>
        <v>12.3</v>
      </c>
      <c r="L108" s="75"/>
      <c r="M108" s="99">
        <v>558</v>
      </c>
      <c r="N108" s="66" t="s">
        <v>124</v>
      </c>
      <c r="O108" s="20">
        <v>1303556577</v>
      </c>
      <c r="P108" s="20">
        <v>103</v>
      </c>
      <c r="Q108" s="89"/>
      <c r="R108" s="71"/>
      <c r="S108" s="76"/>
      <c r="T108" s="76"/>
      <c r="U108" s="76"/>
      <c r="V108" s="76"/>
      <c r="W108" s="76"/>
      <c r="X108" s="76"/>
      <c r="Y108" s="76"/>
      <c r="Z108" s="76"/>
    </row>
    <row r="109" spans="1:26" s="77" customFormat="1" ht="100.8" x14ac:dyDescent="0.3">
      <c r="A109" s="36">
        <f>+A108+1</f>
        <v>2</v>
      </c>
      <c r="B109" s="78" t="s">
        <v>117</v>
      </c>
      <c r="C109" s="79" t="s">
        <v>117</v>
      </c>
      <c r="D109" s="78" t="s">
        <v>138</v>
      </c>
      <c r="E109" s="122">
        <v>0</v>
      </c>
      <c r="F109" s="74" t="s">
        <v>201</v>
      </c>
      <c r="G109" s="88" t="s">
        <v>124</v>
      </c>
      <c r="H109" s="81">
        <v>41184</v>
      </c>
      <c r="I109" s="81">
        <v>41486</v>
      </c>
      <c r="J109" s="75" t="s">
        <v>97</v>
      </c>
      <c r="K109" s="99">
        <v>0</v>
      </c>
      <c r="L109" s="99">
        <v>0</v>
      </c>
      <c r="M109" s="99">
        <v>0</v>
      </c>
      <c r="N109" s="66" t="s">
        <v>124</v>
      </c>
      <c r="O109" s="20" t="s">
        <v>139</v>
      </c>
      <c r="P109" s="20">
        <v>104</v>
      </c>
      <c r="Q109" s="89" t="s">
        <v>327</v>
      </c>
      <c r="R109" s="76"/>
      <c r="S109" s="76"/>
      <c r="T109" s="76"/>
      <c r="U109" s="76"/>
      <c r="V109" s="76"/>
      <c r="W109" s="76"/>
      <c r="X109" s="76"/>
      <c r="Y109" s="76"/>
      <c r="Z109" s="76"/>
    </row>
    <row r="110" spans="1:26" s="77" customFormat="1" x14ac:dyDescent="0.3">
      <c r="A110" s="36">
        <f t="shared" ref="A110:A115" si="2">+A109+1</f>
        <v>3</v>
      </c>
      <c r="B110" s="78"/>
      <c r="C110" s="79"/>
      <c r="D110" s="78"/>
      <c r="E110" s="73"/>
      <c r="F110" s="74"/>
      <c r="G110" s="74"/>
      <c r="H110" s="74"/>
      <c r="I110" s="75"/>
      <c r="J110" s="75"/>
      <c r="K110" s="99"/>
      <c r="L110" s="75"/>
      <c r="M110" s="99"/>
      <c r="N110" s="66"/>
      <c r="O110" s="20"/>
      <c r="P110" s="20"/>
      <c r="Q110" s="89"/>
      <c r="R110" s="76"/>
      <c r="S110" s="76"/>
      <c r="T110" s="76"/>
      <c r="U110" s="76"/>
      <c r="V110" s="76"/>
      <c r="W110" s="76"/>
      <c r="X110" s="76"/>
      <c r="Y110" s="76"/>
      <c r="Z110" s="76"/>
    </row>
    <row r="111" spans="1:26" s="77" customFormat="1" x14ac:dyDescent="0.3">
      <c r="A111" s="36">
        <f t="shared" si="2"/>
        <v>4</v>
      </c>
      <c r="B111" s="78"/>
      <c r="C111" s="79"/>
      <c r="D111" s="78"/>
      <c r="E111" s="73"/>
      <c r="F111" s="74"/>
      <c r="G111" s="74"/>
      <c r="H111" s="74"/>
      <c r="I111" s="75"/>
      <c r="J111" s="75"/>
      <c r="K111" s="99"/>
      <c r="L111" s="75"/>
      <c r="M111" s="99"/>
      <c r="N111" s="66"/>
      <c r="O111" s="20"/>
      <c r="P111" s="20"/>
      <c r="Q111" s="89"/>
      <c r="R111" s="76"/>
      <c r="S111" s="76"/>
      <c r="T111" s="76"/>
      <c r="U111" s="76"/>
      <c r="V111" s="76"/>
      <c r="W111" s="76"/>
      <c r="X111" s="76"/>
      <c r="Y111" s="76"/>
      <c r="Z111" s="76"/>
    </row>
    <row r="112" spans="1:26" s="77" customFormat="1" x14ac:dyDescent="0.3">
      <c r="A112" s="36">
        <f t="shared" si="2"/>
        <v>5</v>
      </c>
      <c r="B112" s="78"/>
      <c r="C112" s="79"/>
      <c r="D112" s="78"/>
      <c r="E112" s="73"/>
      <c r="F112" s="74"/>
      <c r="G112" s="74"/>
      <c r="H112" s="74"/>
      <c r="I112" s="75"/>
      <c r="J112" s="75"/>
      <c r="K112" s="99"/>
      <c r="L112" s="75"/>
      <c r="M112" s="99"/>
      <c r="N112" s="66"/>
      <c r="O112" s="20"/>
      <c r="P112" s="20"/>
      <c r="Q112" s="89"/>
      <c r="R112" s="76"/>
      <c r="S112" s="76"/>
      <c r="T112" s="76"/>
      <c r="U112" s="76"/>
      <c r="V112" s="76"/>
      <c r="W112" s="76"/>
      <c r="X112" s="76"/>
      <c r="Y112" s="76"/>
      <c r="Z112" s="76"/>
    </row>
    <row r="113" spans="1:26" s="77" customFormat="1" x14ac:dyDescent="0.3">
      <c r="A113" s="36">
        <f t="shared" si="2"/>
        <v>6</v>
      </c>
      <c r="B113" s="78"/>
      <c r="C113" s="79"/>
      <c r="D113" s="78"/>
      <c r="E113" s="73"/>
      <c r="F113" s="74"/>
      <c r="G113" s="74"/>
      <c r="H113" s="74"/>
      <c r="I113" s="75"/>
      <c r="J113" s="75"/>
      <c r="K113" s="99"/>
      <c r="L113" s="75"/>
      <c r="M113" s="99"/>
      <c r="N113" s="66"/>
      <c r="O113" s="20"/>
      <c r="P113" s="20"/>
      <c r="Q113" s="89"/>
      <c r="R113" s="76"/>
      <c r="S113" s="76"/>
      <c r="T113" s="76"/>
      <c r="U113" s="76"/>
      <c r="V113" s="76"/>
      <c r="W113" s="76"/>
      <c r="X113" s="76"/>
      <c r="Y113" s="76"/>
      <c r="Z113" s="76"/>
    </row>
    <row r="114" spans="1:26" s="77" customFormat="1" x14ac:dyDescent="0.3">
      <c r="A114" s="36">
        <f t="shared" si="2"/>
        <v>7</v>
      </c>
      <c r="B114" s="78"/>
      <c r="C114" s="79"/>
      <c r="D114" s="78"/>
      <c r="E114" s="73"/>
      <c r="F114" s="74"/>
      <c r="G114" s="74"/>
      <c r="H114" s="74"/>
      <c r="I114" s="75"/>
      <c r="J114" s="75"/>
      <c r="K114" s="99"/>
      <c r="L114" s="75"/>
      <c r="M114" s="99"/>
      <c r="N114" s="66"/>
      <c r="O114" s="20"/>
      <c r="P114" s="20"/>
      <c r="Q114" s="89"/>
      <c r="R114" s="76"/>
      <c r="S114" s="76"/>
      <c r="T114" s="76"/>
      <c r="U114" s="76"/>
      <c r="V114" s="76"/>
      <c r="W114" s="76"/>
      <c r="X114" s="76"/>
      <c r="Y114" s="76"/>
      <c r="Z114" s="76"/>
    </row>
    <row r="115" spans="1:26" s="77" customFormat="1" x14ac:dyDescent="0.3">
      <c r="A115" s="36">
        <f t="shared" si="2"/>
        <v>8</v>
      </c>
      <c r="B115" s="78"/>
      <c r="C115" s="79"/>
      <c r="D115" s="78"/>
      <c r="E115" s="73"/>
      <c r="F115" s="74"/>
      <c r="G115" s="74"/>
      <c r="H115" s="74"/>
      <c r="I115" s="75"/>
      <c r="J115" s="75"/>
      <c r="K115" s="99"/>
      <c r="L115" s="75"/>
      <c r="M115" s="99"/>
      <c r="N115" s="66"/>
      <c r="O115" s="20"/>
      <c r="P115" s="20"/>
      <c r="Q115" s="89"/>
      <c r="R115" s="76"/>
      <c r="S115" s="76"/>
      <c r="T115" s="76"/>
      <c r="U115" s="76"/>
      <c r="V115" s="76"/>
      <c r="W115" s="76"/>
      <c r="X115" s="76"/>
      <c r="Y115" s="76"/>
      <c r="Z115" s="76"/>
    </row>
    <row r="116" spans="1:26" s="77" customFormat="1" x14ac:dyDescent="0.3">
      <c r="A116" s="36"/>
      <c r="B116" s="37" t="s">
        <v>16</v>
      </c>
      <c r="C116" s="79"/>
      <c r="D116" s="78"/>
      <c r="E116" s="73"/>
      <c r="F116" s="74"/>
      <c r="G116" s="74"/>
      <c r="H116" s="74"/>
      <c r="I116" s="75"/>
      <c r="J116" s="75"/>
      <c r="K116" s="135">
        <f t="shared" ref="K116:N116" si="3">SUM(K108:K115)</f>
        <v>12.3</v>
      </c>
      <c r="L116" s="80">
        <f t="shared" si="3"/>
        <v>0</v>
      </c>
      <c r="M116" s="135">
        <f t="shared" si="3"/>
        <v>558</v>
      </c>
      <c r="N116" s="80">
        <f t="shared" si="3"/>
        <v>0</v>
      </c>
      <c r="O116" s="20"/>
      <c r="P116" s="20"/>
      <c r="Q116" s="90"/>
      <c r="R116" s="76"/>
    </row>
    <row r="117" spans="1:26" x14ac:dyDescent="0.3">
      <c r="B117" s="21"/>
      <c r="C117" s="21"/>
      <c r="D117" s="21"/>
      <c r="E117" s="22"/>
      <c r="F117" s="21"/>
      <c r="G117" s="21"/>
      <c r="H117" s="21"/>
      <c r="I117" s="21"/>
      <c r="J117" s="21"/>
      <c r="K117" s="136"/>
      <c r="L117" s="21"/>
      <c r="M117" s="21"/>
      <c r="N117" s="21"/>
      <c r="O117" s="21"/>
      <c r="P117" s="21"/>
      <c r="R117" s="77"/>
    </row>
    <row r="118" spans="1:26" ht="18" x14ac:dyDescent="0.3">
      <c r="B118" s="41" t="s">
        <v>31</v>
      </c>
      <c r="C118" s="50">
        <f>+K116</f>
        <v>12.3</v>
      </c>
      <c r="H118" s="23"/>
      <c r="I118" s="23"/>
      <c r="J118" s="23"/>
      <c r="K118" s="137"/>
      <c r="L118" s="23"/>
      <c r="M118" s="23"/>
      <c r="N118" s="21"/>
      <c r="O118" s="21"/>
      <c r="P118" s="21"/>
    </row>
    <row r="120" spans="1:26" ht="15" thickBot="1" x14ac:dyDescent="0.35"/>
    <row r="121" spans="1:26" ht="37.200000000000003" customHeight="1" thickBot="1" x14ac:dyDescent="0.35">
      <c r="B121" s="52" t="s">
        <v>48</v>
      </c>
      <c r="C121" s="53" t="s">
        <v>49</v>
      </c>
      <c r="D121" s="52" t="s">
        <v>50</v>
      </c>
      <c r="E121" s="53" t="s">
        <v>54</v>
      </c>
    </row>
    <row r="122" spans="1:26" ht="41.4" customHeight="1" x14ac:dyDescent="0.3">
      <c r="B122" s="45" t="s">
        <v>89</v>
      </c>
      <c r="C122" s="48">
        <v>20</v>
      </c>
      <c r="D122" s="48">
        <v>0</v>
      </c>
      <c r="E122" s="321">
        <f>+D122+D123+D124</f>
        <v>30</v>
      </c>
    </row>
    <row r="123" spans="1:26" x14ac:dyDescent="0.3">
      <c r="B123" s="45" t="s">
        <v>90</v>
      </c>
      <c r="C123" s="39">
        <v>30</v>
      </c>
      <c r="D123" s="106">
        <v>30</v>
      </c>
      <c r="E123" s="322"/>
    </row>
    <row r="124" spans="1:26" ht="15" thickBot="1" x14ac:dyDescent="0.35">
      <c r="B124" s="45" t="s">
        <v>91</v>
      </c>
      <c r="C124" s="49">
        <v>40</v>
      </c>
      <c r="D124" s="49">
        <v>0</v>
      </c>
      <c r="E124" s="323"/>
    </row>
    <row r="126" spans="1:26" ht="15" thickBot="1" x14ac:dyDescent="0.35"/>
    <row r="127" spans="1:26" ht="26.4" thickBot="1" x14ac:dyDescent="0.35">
      <c r="B127" s="301" t="s">
        <v>51</v>
      </c>
      <c r="C127" s="302"/>
      <c r="D127" s="302"/>
      <c r="E127" s="302"/>
      <c r="F127" s="302"/>
      <c r="G127" s="302"/>
      <c r="H127" s="302"/>
      <c r="I127" s="302"/>
      <c r="J127" s="302"/>
      <c r="K127" s="302"/>
      <c r="L127" s="302"/>
      <c r="M127" s="302"/>
      <c r="N127" s="303"/>
    </row>
    <row r="129" spans="2:17" ht="33" customHeight="1" x14ac:dyDescent="0.3">
      <c r="B129" s="304" t="s">
        <v>0</v>
      </c>
      <c r="C129" s="304" t="s">
        <v>38</v>
      </c>
      <c r="D129" s="304" t="s">
        <v>39</v>
      </c>
      <c r="E129" s="304" t="s">
        <v>78</v>
      </c>
      <c r="F129" s="304" t="s">
        <v>80</v>
      </c>
      <c r="G129" s="304" t="s">
        <v>81</v>
      </c>
      <c r="H129" s="304" t="s">
        <v>82</v>
      </c>
      <c r="I129" s="304" t="s">
        <v>79</v>
      </c>
      <c r="J129" s="295" t="s">
        <v>83</v>
      </c>
      <c r="K129" s="324"/>
      <c r="L129" s="296"/>
      <c r="M129" s="304" t="s">
        <v>87</v>
      </c>
      <c r="N129" s="304" t="s">
        <v>40</v>
      </c>
      <c r="O129" s="304" t="s">
        <v>41</v>
      </c>
      <c r="P129" s="311" t="s">
        <v>3</v>
      </c>
      <c r="Q129" s="312"/>
    </row>
    <row r="130" spans="2:17" ht="72" customHeight="1" x14ac:dyDescent="0.3">
      <c r="B130" s="305"/>
      <c r="C130" s="305"/>
      <c r="D130" s="305"/>
      <c r="E130" s="305"/>
      <c r="F130" s="305"/>
      <c r="G130" s="305"/>
      <c r="H130" s="305"/>
      <c r="I130" s="305"/>
      <c r="J130" s="107" t="s">
        <v>84</v>
      </c>
      <c r="K130" s="142" t="s">
        <v>85</v>
      </c>
      <c r="L130" s="107" t="s">
        <v>86</v>
      </c>
      <c r="M130" s="305"/>
      <c r="N130" s="305"/>
      <c r="O130" s="305"/>
      <c r="P130" s="313"/>
      <c r="Q130" s="314"/>
    </row>
    <row r="131" spans="2:17" ht="60.75" customHeight="1" x14ac:dyDescent="0.3">
      <c r="B131" s="105" t="s">
        <v>114</v>
      </c>
      <c r="C131" s="105">
        <v>350</v>
      </c>
      <c r="D131" s="116" t="s">
        <v>162</v>
      </c>
      <c r="E131" s="116">
        <v>65733109</v>
      </c>
      <c r="F131" s="116" t="s">
        <v>276</v>
      </c>
      <c r="G131" s="116" t="s">
        <v>171</v>
      </c>
      <c r="H131" s="161">
        <v>36875</v>
      </c>
      <c r="I131" s="155" t="s">
        <v>124</v>
      </c>
      <c r="J131" s="47" t="s">
        <v>278</v>
      </c>
      <c r="K131" s="154" t="s">
        <v>279</v>
      </c>
      <c r="L131" s="83" t="s">
        <v>277</v>
      </c>
      <c r="M131" s="83" t="s">
        <v>96</v>
      </c>
      <c r="N131" s="83" t="s">
        <v>96</v>
      </c>
      <c r="O131" s="83" t="s">
        <v>96</v>
      </c>
      <c r="P131" s="61"/>
      <c r="Q131" s="62"/>
    </row>
    <row r="132" spans="2:17" ht="60.75" customHeight="1" x14ac:dyDescent="0.3">
      <c r="B132" s="105" t="s">
        <v>113</v>
      </c>
      <c r="C132" s="105">
        <v>350</v>
      </c>
      <c r="D132" s="145" t="s">
        <v>163</v>
      </c>
      <c r="E132" s="144">
        <v>1110477642</v>
      </c>
      <c r="F132" s="2" t="s">
        <v>280</v>
      </c>
      <c r="G132" s="2" t="s">
        <v>165</v>
      </c>
      <c r="H132" s="152">
        <v>41075</v>
      </c>
      <c r="I132" s="155" t="s">
        <v>124</v>
      </c>
      <c r="J132" s="153" t="s">
        <v>281</v>
      </c>
      <c r="K132" s="143" t="s">
        <v>282</v>
      </c>
      <c r="L132" s="59" t="s">
        <v>174</v>
      </c>
      <c r="M132" s="83" t="s">
        <v>96</v>
      </c>
      <c r="N132" s="83" t="s">
        <v>96</v>
      </c>
      <c r="O132" s="83" t="s">
        <v>96</v>
      </c>
      <c r="P132" s="61"/>
      <c r="Q132" s="62"/>
    </row>
    <row r="133" spans="2:17" ht="33.6" customHeight="1" x14ac:dyDescent="0.3">
      <c r="B133" s="105" t="s">
        <v>115</v>
      </c>
      <c r="C133" s="105">
        <v>350</v>
      </c>
      <c r="D133" s="145" t="s">
        <v>157</v>
      </c>
      <c r="E133" s="144">
        <v>38253496</v>
      </c>
      <c r="F133" s="2" t="s">
        <v>210</v>
      </c>
      <c r="G133" s="2" t="s">
        <v>175</v>
      </c>
      <c r="H133" s="152">
        <v>35510</v>
      </c>
      <c r="I133" s="4" t="s">
        <v>96</v>
      </c>
      <c r="J133" s="6" t="s">
        <v>212</v>
      </c>
      <c r="K133" s="1" t="s">
        <v>211</v>
      </c>
      <c r="L133" s="59" t="s">
        <v>213</v>
      </c>
      <c r="M133" s="83" t="s">
        <v>96</v>
      </c>
      <c r="N133" s="83" t="s">
        <v>96</v>
      </c>
      <c r="O133" s="83" t="s">
        <v>96</v>
      </c>
      <c r="P133" s="61"/>
      <c r="Q133" s="62"/>
    </row>
    <row r="136" spans="2:17" ht="15" thickBot="1" x14ac:dyDescent="0.35"/>
    <row r="137" spans="2:17" ht="54" customHeight="1" x14ac:dyDescent="0.3">
      <c r="B137" s="85" t="s">
        <v>32</v>
      </c>
      <c r="C137" s="85" t="s">
        <v>48</v>
      </c>
      <c r="D137" s="107" t="s">
        <v>49</v>
      </c>
      <c r="E137" s="85" t="s">
        <v>50</v>
      </c>
      <c r="F137" s="53" t="s">
        <v>55</v>
      </c>
      <c r="G137" s="56"/>
    </row>
    <row r="138" spans="2:17" ht="120.75" customHeight="1" x14ac:dyDescent="0.2">
      <c r="B138" s="317" t="s">
        <v>52</v>
      </c>
      <c r="C138" s="5" t="s">
        <v>92</v>
      </c>
      <c r="D138" s="106">
        <v>25</v>
      </c>
      <c r="E138" s="106">
        <v>25</v>
      </c>
      <c r="F138" s="318">
        <f>+E138+E139+E140</f>
        <v>60</v>
      </c>
      <c r="G138" s="57"/>
    </row>
    <row r="139" spans="2:17" ht="76.2" customHeight="1" x14ac:dyDescent="0.2">
      <c r="B139" s="317"/>
      <c r="C139" s="5" t="s">
        <v>93</v>
      </c>
      <c r="D139" s="51">
        <v>25</v>
      </c>
      <c r="E139" s="106">
        <v>25</v>
      </c>
      <c r="F139" s="319"/>
      <c r="G139" s="57"/>
    </row>
    <row r="140" spans="2:17" ht="69" customHeight="1" x14ac:dyDescent="0.2">
      <c r="B140" s="317"/>
      <c r="C140" s="5" t="s">
        <v>94</v>
      </c>
      <c r="D140" s="106">
        <v>10</v>
      </c>
      <c r="E140" s="106">
        <v>10</v>
      </c>
      <c r="F140" s="320"/>
      <c r="G140" s="57"/>
    </row>
    <row r="141" spans="2:17" x14ac:dyDescent="0.3">
      <c r="C141" s="68"/>
    </row>
    <row r="144" spans="2:17" x14ac:dyDescent="0.3">
      <c r="B144" s="84" t="s">
        <v>56</v>
      </c>
    </row>
    <row r="147" spans="2:5" x14ac:dyDescent="0.3">
      <c r="B147" s="86" t="s">
        <v>32</v>
      </c>
      <c r="C147" s="86" t="s">
        <v>57</v>
      </c>
      <c r="D147" s="85" t="s">
        <v>50</v>
      </c>
      <c r="E147" s="85" t="s">
        <v>16</v>
      </c>
    </row>
    <row r="148" spans="2:5" ht="53.25" customHeight="1" x14ac:dyDescent="0.3">
      <c r="B148" s="69" t="s">
        <v>58</v>
      </c>
      <c r="C148" s="70">
        <v>40</v>
      </c>
      <c r="D148" s="106">
        <f>+E122</f>
        <v>30</v>
      </c>
      <c r="E148" s="286">
        <f>+D148+D149</f>
        <v>90</v>
      </c>
    </row>
    <row r="149" spans="2:5" ht="65.25" customHeight="1" x14ac:dyDescent="0.3">
      <c r="B149" s="69" t="s">
        <v>59</v>
      </c>
      <c r="C149" s="70">
        <v>60</v>
      </c>
      <c r="D149" s="106">
        <f>+F138</f>
        <v>60</v>
      </c>
      <c r="E149" s="287"/>
    </row>
  </sheetData>
  <mergeCells count="64">
    <mergeCell ref="E148:E149"/>
    <mergeCell ref="J129:L129"/>
    <mergeCell ref="M129:M130"/>
    <mergeCell ref="N129:N130"/>
    <mergeCell ref="O129:O130"/>
    <mergeCell ref="P129:Q130"/>
    <mergeCell ref="B138:B140"/>
    <mergeCell ref="F138:F140"/>
    <mergeCell ref="E122:E124"/>
    <mergeCell ref="B127:N127"/>
    <mergeCell ref="B129:B130"/>
    <mergeCell ref="C129:C130"/>
    <mergeCell ref="D129:D130"/>
    <mergeCell ref="E129:E130"/>
    <mergeCell ref="F129:F130"/>
    <mergeCell ref="G129:G130"/>
    <mergeCell ref="H129:H130"/>
    <mergeCell ref="I129:I130"/>
    <mergeCell ref="P91:Q91"/>
    <mergeCell ref="B94:N94"/>
    <mergeCell ref="D97:E97"/>
    <mergeCell ref="D98:E98"/>
    <mergeCell ref="B101:P101"/>
    <mergeCell ref="B104:N104"/>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151"/>
  <sheetViews>
    <sheetView tabSelected="1" topLeftCell="B50" zoomScale="55" zoomScaleNormal="55" workbookViewId="0">
      <selection activeCell="F59" sqref="F59"/>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69</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63</v>
      </c>
      <c r="C15" s="283"/>
      <c r="D15" s="109" t="s">
        <v>12</v>
      </c>
      <c r="E15" s="109" t="s">
        <v>13</v>
      </c>
      <c r="F15" s="109" t="s">
        <v>28</v>
      </c>
      <c r="G15" s="54"/>
      <c r="I15" s="27"/>
      <c r="J15" s="27"/>
      <c r="K15" s="27"/>
      <c r="L15" s="27"/>
      <c r="M15" s="27"/>
      <c r="N15" s="72"/>
    </row>
    <row r="16" spans="1:16" x14ac:dyDescent="0.3">
      <c r="B16" s="283"/>
      <c r="C16" s="283"/>
      <c r="D16" s="109">
        <v>69</v>
      </c>
      <c r="E16" s="91">
        <v>1025345971</v>
      </c>
      <c r="F16" s="91">
        <v>491</v>
      </c>
      <c r="G16" s="55"/>
      <c r="I16" s="28"/>
      <c r="J16" s="28"/>
      <c r="K16" s="28"/>
      <c r="L16" s="28"/>
      <c r="M16" s="28"/>
      <c r="N16" s="72"/>
    </row>
    <row r="17" spans="1:14" x14ac:dyDescent="0.3">
      <c r="B17" s="283"/>
      <c r="C17" s="283"/>
      <c r="D17" s="109"/>
      <c r="E17" s="91"/>
      <c r="F17" s="91"/>
      <c r="G17" s="55"/>
      <c r="I17" s="28"/>
      <c r="J17" s="28"/>
      <c r="K17" s="28"/>
      <c r="L17" s="28"/>
      <c r="M17" s="28"/>
      <c r="N17" s="72"/>
    </row>
    <row r="18" spans="1:14" x14ac:dyDescent="0.3">
      <c r="B18" s="283"/>
      <c r="C18" s="283"/>
      <c r="D18" s="109"/>
      <c r="E18" s="91"/>
      <c r="F18" s="91"/>
      <c r="G18" s="55"/>
      <c r="I18" s="28"/>
      <c r="J18" s="28"/>
      <c r="K18" s="28"/>
      <c r="L18" s="28"/>
      <c r="M18" s="28"/>
      <c r="N18" s="72"/>
    </row>
    <row r="19" spans="1:14" x14ac:dyDescent="0.3">
      <c r="B19" s="283"/>
      <c r="C19" s="283"/>
      <c r="D19" s="109"/>
      <c r="E19" s="92"/>
      <c r="F19" s="91"/>
      <c r="G19" s="55"/>
      <c r="H19" s="18"/>
      <c r="I19" s="28"/>
      <c r="J19" s="28"/>
      <c r="K19" s="28"/>
      <c r="L19" s="28"/>
      <c r="M19" s="28"/>
      <c r="N19" s="17"/>
    </row>
    <row r="20" spans="1:14" x14ac:dyDescent="0.3">
      <c r="B20" s="283"/>
      <c r="C20" s="283"/>
      <c r="D20" s="109"/>
      <c r="E20" s="92"/>
      <c r="F20" s="91"/>
      <c r="G20" s="55"/>
      <c r="H20" s="18"/>
      <c r="I20" s="30"/>
      <c r="J20" s="30"/>
      <c r="K20" s="30"/>
      <c r="L20" s="30"/>
      <c r="M20" s="30"/>
      <c r="N20" s="17"/>
    </row>
    <row r="21" spans="1:14" x14ac:dyDescent="0.3">
      <c r="B21" s="283"/>
      <c r="C21" s="283"/>
      <c r="D21" s="109"/>
      <c r="E21" s="92"/>
      <c r="F21" s="91"/>
      <c r="G21" s="55"/>
      <c r="H21" s="18"/>
      <c r="I21" s="71"/>
      <c r="J21" s="71"/>
      <c r="K21" s="71"/>
      <c r="L21" s="71"/>
      <c r="M21" s="71"/>
      <c r="N21" s="17"/>
    </row>
    <row r="22" spans="1:14" x14ac:dyDescent="0.3">
      <c r="B22" s="283"/>
      <c r="C22" s="283"/>
      <c r="D22" s="109"/>
      <c r="E22" s="92"/>
      <c r="F22" s="91"/>
      <c r="G22" s="55"/>
      <c r="H22" s="18"/>
      <c r="I22" s="71"/>
      <c r="J22" s="71"/>
      <c r="K22" s="71"/>
      <c r="L22" s="71"/>
      <c r="M22" s="71"/>
      <c r="N22" s="17"/>
    </row>
    <row r="23" spans="1:14" ht="15" thickBot="1" x14ac:dyDescent="0.35">
      <c r="B23" s="284" t="s">
        <v>14</v>
      </c>
      <c r="C23" s="285"/>
      <c r="D23" s="109"/>
      <c r="E23" s="93">
        <f>SUM(E16:E22)</f>
        <v>1025345971</v>
      </c>
      <c r="F23" s="91">
        <f>SUM(F16:F22)</f>
        <v>491</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392.8</v>
      </c>
      <c r="D25" s="31"/>
      <c r="E25" s="34">
        <f>E23</f>
        <v>1025345971</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t="s">
        <v>316</v>
      </c>
      <c r="D31" s="83"/>
      <c r="E31" s="68"/>
      <c r="F31" s="68"/>
      <c r="G31" s="68"/>
      <c r="H31" s="68"/>
      <c r="I31" s="71"/>
      <c r="J31" s="71"/>
      <c r="K31" s="71"/>
      <c r="L31" s="71"/>
      <c r="M31" s="71"/>
      <c r="N31" s="72"/>
    </row>
    <row r="32" spans="1:14" x14ac:dyDescent="0.3">
      <c r="A32" s="63"/>
      <c r="B32" s="83" t="s">
        <v>99</v>
      </c>
      <c r="C32" s="83" t="s">
        <v>316</v>
      </c>
      <c r="D32" s="83"/>
      <c r="E32" s="68"/>
      <c r="F32" s="68"/>
      <c r="G32" s="68"/>
      <c r="H32" s="68"/>
      <c r="I32" s="71"/>
      <c r="J32" s="71"/>
      <c r="K32" s="71"/>
      <c r="L32" s="71"/>
      <c r="M32" s="71"/>
      <c r="N32" s="72"/>
    </row>
    <row r="33" spans="1:14" x14ac:dyDescent="0.3">
      <c r="A33" s="63"/>
      <c r="B33" s="83" t="s">
        <v>100</v>
      </c>
      <c r="C33" s="83" t="s">
        <v>316</v>
      </c>
      <c r="D33" s="83"/>
      <c r="E33" s="68"/>
      <c r="F33" s="68"/>
      <c r="G33" s="68"/>
      <c r="H33" s="68"/>
      <c r="I33" s="71"/>
      <c r="J33" s="71"/>
      <c r="K33" s="71"/>
      <c r="L33" s="71"/>
      <c r="M33" s="71"/>
      <c r="N33" s="72"/>
    </row>
    <row r="34" spans="1:14" x14ac:dyDescent="0.3">
      <c r="A34" s="63"/>
      <c r="B34" s="83" t="s">
        <v>101</v>
      </c>
      <c r="C34" s="83" t="s">
        <v>316</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0</v>
      </c>
      <c r="E41" s="286">
        <f>+D41+D42</f>
        <v>60</v>
      </c>
      <c r="F41" s="68"/>
      <c r="G41" s="68"/>
      <c r="H41" s="68"/>
      <c r="I41" s="71"/>
      <c r="J41" s="71"/>
      <c r="K41" s="71"/>
      <c r="L41" s="71"/>
      <c r="M41" s="71"/>
      <c r="N41" s="72"/>
    </row>
    <row r="42" spans="1:14" ht="55.2" x14ac:dyDescent="0.3">
      <c r="A42" s="63"/>
      <c r="B42" s="69" t="s">
        <v>104</v>
      </c>
      <c r="C42" s="70">
        <v>60</v>
      </c>
      <c r="D42" s="106">
        <v>60</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120</v>
      </c>
      <c r="O49" s="82" t="s">
        <v>108</v>
      </c>
      <c r="P49" s="82" t="s">
        <v>35</v>
      </c>
      <c r="Q49" s="108" t="s">
        <v>11</v>
      </c>
      <c r="R49" s="108" t="s">
        <v>19</v>
      </c>
    </row>
    <row r="50" spans="1:26" s="77" customFormat="1" ht="100.8" customHeight="1" x14ac:dyDescent="0.3">
      <c r="A50" s="36">
        <v>1</v>
      </c>
      <c r="B50" s="78" t="s">
        <v>117</v>
      </c>
      <c r="C50" s="79" t="s">
        <v>117</v>
      </c>
      <c r="D50" s="78" t="s">
        <v>118</v>
      </c>
      <c r="E50" s="78" t="s">
        <v>119</v>
      </c>
      <c r="F50" s="113" t="s">
        <v>96</v>
      </c>
      <c r="G50" s="117" t="s">
        <v>124</v>
      </c>
      <c r="H50" s="97">
        <v>41246</v>
      </c>
      <c r="I50" s="97">
        <v>41912</v>
      </c>
      <c r="J50" s="75" t="s">
        <v>97</v>
      </c>
      <c r="K50" s="114">
        <v>0</v>
      </c>
      <c r="L50" s="99">
        <v>21</v>
      </c>
      <c r="M50" s="99">
        <v>2889</v>
      </c>
      <c r="N50" s="99">
        <v>0</v>
      </c>
      <c r="O50" s="66" t="s">
        <v>124</v>
      </c>
      <c r="P50" s="20">
        <v>9638413666</v>
      </c>
      <c r="Q50" s="89" t="s">
        <v>121</v>
      </c>
      <c r="R50" s="89" t="s">
        <v>128</v>
      </c>
      <c r="S50" s="76"/>
      <c r="T50" s="76"/>
      <c r="U50" s="76"/>
      <c r="V50" s="76"/>
      <c r="W50" s="76"/>
      <c r="X50" s="76"/>
      <c r="Y50" s="76"/>
      <c r="Z50" s="76"/>
    </row>
    <row r="51" spans="1:26" s="77" customFormat="1" ht="60" x14ac:dyDescent="0.3">
      <c r="A51" s="36">
        <f>+A50+1</f>
        <v>2</v>
      </c>
      <c r="B51" s="78" t="s">
        <v>117</v>
      </c>
      <c r="C51" s="78" t="s">
        <v>301</v>
      </c>
      <c r="D51" s="78" t="s">
        <v>117</v>
      </c>
      <c r="E51" s="78" t="s">
        <v>124</v>
      </c>
      <c r="F51" s="73" t="s">
        <v>124</v>
      </c>
      <c r="G51" s="73" t="s">
        <v>124</v>
      </c>
      <c r="H51" s="73" t="s">
        <v>124</v>
      </c>
      <c r="I51" s="73" t="s">
        <v>124</v>
      </c>
      <c r="J51" s="73" t="s">
        <v>124</v>
      </c>
      <c r="K51" s="73" t="s">
        <v>124</v>
      </c>
      <c r="L51" s="99" t="s">
        <v>124</v>
      </c>
      <c r="M51" s="73" t="s">
        <v>124</v>
      </c>
      <c r="N51" s="73" t="s">
        <v>124</v>
      </c>
      <c r="O51" s="73" t="s">
        <v>124</v>
      </c>
      <c r="P51" s="73" t="s">
        <v>124</v>
      </c>
      <c r="Q51" s="73" t="s">
        <v>124</v>
      </c>
      <c r="R51" s="73" t="s">
        <v>427</v>
      </c>
      <c r="S51" s="76"/>
      <c r="T51" s="76"/>
      <c r="U51" s="76"/>
      <c r="V51" s="76"/>
      <c r="W51" s="76"/>
      <c r="X51" s="76"/>
      <c r="Y51" s="76"/>
      <c r="Z51" s="76"/>
    </row>
    <row r="52" spans="1:26" s="77" customFormat="1" ht="28.8" x14ac:dyDescent="0.3">
      <c r="A52" s="36">
        <f t="shared" ref="A52:A57" si="0">+A51+1</f>
        <v>3</v>
      </c>
      <c r="B52" s="78" t="s">
        <v>117</v>
      </c>
      <c r="C52" s="79" t="s">
        <v>117</v>
      </c>
      <c r="D52" s="78" t="s">
        <v>118</v>
      </c>
      <c r="E52" s="78" t="s">
        <v>294</v>
      </c>
      <c r="F52" s="74" t="s">
        <v>96</v>
      </c>
      <c r="G52" s="73" t="s">
        <v>124</v>
      </c>
      <c r="H52" s="97">
        <v>41199</v>
      </c>
      <c r="I52" s="97">
        <v>41274</v>
      </c>
      <c r="J52" s="75" t="s">
        <v>97</v>
      </c>
      <c r="K52" s="66">
        <f>+(I52-H52)/30</f>
        <v>2.5</v>
      </c>
      <c r="L52" s="99"/>
      <c r="M52" s="99">
        <v>2869</v>
      </c>
      <c r="N52" s="66">
        <v>491</v>
      </c>
      <c r="O52" s="73" t="s">
        <v>124</v>
      </c>
      <c r="P52" s="20">
        <v>1251168031</v>
      </c>
      <c r="Q52" s="73"/>
      <c r="R52" s="89"/>
      <c r="S52" s="76"/>
      <c r="T52" s="76"/>
      <c r="U52" s="76"/>
      <c r="V52" s="76"/>
      <c r="W52" s="76"/>
      <c r="X52" s="76"/>
      <c r="Y52" s="76"/>
      <c r="Z52" s="76"/>
    </row>
    <row r="53" spans="1:26" s="77" customFormat="1" ht="43.2" x14ac:dyDescent="0.3">
      <c r="A53" s="36">
        <f t="shared" si="0"/>
        <v>4</v>
      </c>
      <c r="B53" s="78" t="s">
        <v>117</v>
      </c>
      <c r="C53" s="79" t="s">
        <v>117</v>
      </c>
      <c r="D53" s="78" t="s">
        <v>435</v>
      </c>
      <c r="E53" s="78"/>
      <c r="F53" s="74" t="s">
        <v>96</v>
      </c>
      <c r="G53" s="73" t="s">
        <v>124</v>
      </c>
      <c r="H53" s="97">
        <v>40924</v>
      </c>
      <c r="I53" s="97">
        <v>41243</v>
      </c>
      <c r="J53" s="75" t="s">
        <v>97</v>
      </c>
      <c r="K53" s="99">
        <f>+(H52-H53)/30</f>
        <v>9.1666666666666661</v>
      </c>
      <c r="L53" s="99">
        <v>0</v>
      </c>
      <c r="M53" s="66" t="s">
        <v>139</v>
      </c>
      <c r="N53" s="66">
        <v>0</v>
      </c>
      <c r="O53" s="20" t="s">
        <v>124</v>
      </c>
      <c r="P53" s="20" t="s">
        <v>139</v>
      </c>
      <c r="Q53" s="89"/>
      <c r="R53" s="89" t="s">
        <v>437</v>
      </c>
      <c r="S53" s="76"/>
      <c r="T53" s="76"/>
      <c r="U53" s="76"/>
      <c r="V53" s="76"/>
      <c r="W53" s="76"/>
      <c r="X53" s="76"/>
      <c r="Y53" s="76"/>
      <c r="Z53" s="76"/>
    </row>
    <row r="54" spans="1:26" s="77" customFormat="1" ht="43.2" x14ac:dyDescent="0.3">
      <c r="A54" s="36">
        <f t="shared" si="0"/>
        <v>5</v>
      </c>
      <c r="B54" s="78" t="s">
        <v>117</v>
      </c>
      <c r="C54" s="79" t="s">
        <v>117</v>
      </c>
      <c r="D54" s="78" t="s">
        <v>436</v>
      </c>
      <c r="E54" s="78"/>
      <c r="F54" s="74" t="s">
        <v>96</v>
      </c>
      <c r="G54" s="74" t="s">
        <v>124</v>
      </c>
      <c r="H54" s="97">
        <v>41852</v>
      </c>
      <c r="I54" s="97">
        <v>41912</v>
      </c>
      <c r="J54" s="75" t="s">
        <v>97</v>
      </c>
      <c r="K54" s="99">
        <f>+(I54-H54)/30</f>
        <v>2</v>
      </c>
      <c r="L54" s="99">
        <v>0</v>
      </c>
      <c r="M54" s="66" t="s">
        <v>139</v>
      </c>
      <c r="N54" s="66">
        <v>0</v>
      </c>
      <c r="O54" s="20" t="s">
        <v>124</v>
      </c>
      <c r="P54" s="20" t="s">
        <v>139</v>
      </c>
      <c r="Q54" s="89"/>
      <c r="R54" s="89" t="s">
        <v>437</v>
      </c>
      <c r="S54" s="76"/>
      <c r="T54" s="76"/>
      <c r="U54" s="76"/>
      <c r="V54" s="76"/>
      <c r="W54" s="76"/>
      <c r="X54" s="76"/>
      <c r="Y54" s="76"/>
      <c r="Z54" s="76"/>
    </row>
    <row r="55" spans="1:26" s="77" customFormat="1" ht="43.2" x14ac:dyDescent="0.3">
      <c r="A55" s="36">
        <f t="shared" si="0"/>
        <v>6</v>
      </c>
      <c r="B55" s="78"/>
      <c r="C55" s="79"/>
      <c r="D55" s="78" t="s">
        <v>435</v>
      </c>
      <c r="E55" s="78"/>
      <c r="F55" s="74" t="s">
        <v>96</v>
      </c>
      <c r="G55" s="74" t="s">
        <v>124</v>
      </c>
      <c r="H55" s="97">
        <v>41295</v>
      </c>
      <c r="I55" s="97">
        <v>41614</v>
      </c>
      <c r="J55" s="75" t="s">
        <v>97</v>
      </c>
      <c r="K55" s="99">
        <f>+(I55-H55)/30</f>
        <v>10.633333333333333</v>
      </c>
      <c r="L55" s="99">
        <v>0</v>
      </c>
      <c r="M55" s="66" t="s">
        <v>139</v>
      </c>
      <c r="N55" s="66">
        <v>0</v>
      </c>
      <c r="O55" s="20" t="s">
        <v>124</v>
      </c>
      <c r="P55" s="20" t="s">
        <v>139</v>
      </c>
      <c r="Q55" s="89"/>
      <c r="R55" s="89" t="s">
        <v>438</v>
      </c>
      <c r="S55" s="76"/>
      <c r="T55" s="76"/>
      <c r="U55" s="76"/>
      <c r="V55" s="76"/>
      <c r="W55" s="76"/>
      <c r="X55" s="76"/>
      <c r="Y55" s="76"/>
      <c r="Z55" s="76"/>
    </row>
    <row r="56" spans="1:26" s="77" customFormat="1" x14ac:dyDescent="0.3">
      <c r="A56" s="36">
        <f t="shared" si="0"/>
        <v>7</v>
      </c>
      <c r="B56" s="78"/>
      <c r="C56" s="79"/>
      <c r="D56" s="78"/>
      <c r="E56" s="78"/>
      <c r="F56" s="74"/>
      <c r="G56" s="74"/>
      <c r="H56" s="97"/>
      <c r="I56" s="97"/>
      <c r="J56" s="75"/>
      <c r="K56" s="99"/>
      <c r="L56" s="99"/>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8"/>
      <c r="F57" s="74"/>
      <c r="G57" s="74"/>
      <c r="H57" s="97"/>
      <c r="I57" s="97"/>
      <c r="J57" s="75"/>
      <c r="K57" s="99"/>
      <c r="L57" s="99"/>
      <c r="M57" s="66"/>
      <c r="N57" s="66"/>
      <c r="O57" s="20"/>
      <c r="P57" s="20"/>
      <c r="Q57" s="89"/>
      <c r="R57" s="89"/>
      <c r="S57" s="76"/>
      <c r="T57" s="76"/>
      <c r="U57" s="76"/>
      <c r="V57" s="76"/>
      <c r="W57" s="76"/>
      <c r="X57" s="76"/>
      <c r="Y57" s="76"/>
      <c r="Z57" s="76"/>
    </row>
    <row r="58" spans="1:26" s="77" customFormat="1" x14ac:dyDescent="0.3">
      <c r="A58" s="36"/>
      <c r="B58" s="37" t="s">
        <v>16</v>
      </c>
      <c r="C58" s="79"/>
      <c r="D58" s="78"/>
      <c r="E58" s="78"/>
      <c r="F58" s="74"/>
      <c r="G58" s="74"/>
      <c r="H58" s="74"/>
      <c r="I58" s="75"/>
      <c r="J58" s="75"/>
      <c r="K58" s="66">
        <f>SUM(K52:K57)</f>
        <v>24.299999999999997</v>
      </c>
      <c r="L58" s="136">
        <f>+L52</f>
        <v>0</v>
      </c>
      <c r="M58" s="87">
        <f>SUM(M50:M57)</f>
        <v>5758</v>
      </c>
      <c r="N58" s="80">
        <f t="shared" ref="N58" si="1">SUM(N50:N57)</f>
        <v>491</v>
      </c>
      <c r="O58" s="20"/>
      <c r="P58" s="20"/>
      <c r="Q58" s="90"/>
      <c r="R58" s="90"/>
    </row>
    <row r="59" spans="1:26" s="21" customFormat="1" x14ac:dyDescent="0.3">
      <c r="E59" s="78"/>
      <c r="K59" s="98"/>
    </row>
    <row r="60" spans="1:26" s="21" customFormat="1" x14ac:dyDescent="0.3">
      <c r="B60" s="290" t="s">
        <v>27</v>
      </c>
      <c r="C60" s="290" t="s">
        <v>110</v>
      </c>
      <c r="D60" s="292" t="s">
        <v>33</v>
      </c>
      <c r="E60" s="292"/>
    </row>
    <row r="61" spans="1:26" s="21" customFormat="1" x14ac:dyDescent="0.3">
      <c r="B61" s="291"/>
      <c r="C61" s="291"/>
      <c r="D61" s="110" t="s">
        <v>23</v>
      </c>
      <c r="E61" s="43" t="s">
        <v>24</v>
      </c>
    </row>
    <row r="62" spans="1:26" s="21" customFormat="1" ht="30.6" customHeight="1" x14ac:dyDescent="0.3">
      <c r="B62" s="41" t="s">
        <v>21</v>
      </c>
      <c r="C62" s="42" t="s">
        <v>439</v>
      </c>
      <c r="D62" s="40" t="s">
        <v>316</v>
      </c>
      <c r="E62" s="40"/>
      <c r="F62" s="23"/>
      <c r="G62" s="23"/>
      <c r="H62" s="23"/>
      <c r="I62" s="23"/>
      <c r="J62" s="23"/>
      <c r="K62" s="23"/>
      <c r="L62" s="23"/>
      <c r="M62" s="23"/>
    </row>
    <row r="63" spans="1:26" s="21" customFormat="1" ht="30" customHeight="1" x14ac:dyDescent="0.3">
      <c r="B63" s="41" t="s">
        <v>25</v>
      </c>
      <c r="C63" s="42">
        <f>+M58</f>
        <v>5758</v>
      </c>
      <c r="D63" s="40" t="s">
        <v>316</v>
      </c>
      <c r="E63" s="40"/>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95" t="s">
        <v>3</v>
      </c>
      <c r="Q69" s="296"/>
      <c r="R69" s="46" t="s">
        <v>18</v>
      </c>
    </row>
    <row r="70" spans="2:18" ht="150" customHeight="1" x14ac:dyDescent="0.3">
      <c r="B70" s="115" t="s">
        <v>122</v>
      </c>
      <c r="C70" s="116" t="s">
        <v>122</v>
      </c>
      <c r="D70" s="155" t="s">
        <v>291</v>
      </c>
      <c r="E70" s="155" t="s">
        <v>291</v>
      </c>
      <c r="F70" s="155" t="s">
        <v>291</v>
      </c>
      <c r="G70" s="155" t="s">
        <v>291</v>
      </c>
      <c r="H70" s="155" t="s">
        <v>291</v>
      </c>
      <c r="I70" s="155" t="s">
        <v>291</v>
      </c>
      <c r="J70" s="36" t="s">
        <v>96</v>
      </c>
      <c r="K70" s="155" t="s">
        <v>124</v>
      </c>
      <c r="L70" s="155" t="s">
        <v>124</v>
      </c>
      <c r="M70" s="155" t="s">
        <v>124</v>
      </c>
      <c r="N70" s="155" t="s">
        <v>124</v>
      </c>
      <c r="O70" s="155" t="s">
        <v>124</v>
      </c>
      <c r="P70" s="325"/>
      <c r="Q70" s="326"/>
      <c r="R70" s="89" t="s">
        <v>96</v>
      </c>
    </row>
    <row r="71" spans="2:18" x14ac:dyDescent="0.3">
      <c r="B71" s="2"/>
      <c r="C71" s="2"/>
      <c r="D71" s="4"/>
      <c r="E71" s="4"/>
      <c r="F71" s="3"/>
      <c r="G71" s="100"/>
      <c r="H71" s="3"/>
      <c r="I71" s="83"/>
      <c r="J71" s="59"/>
      <c r="K71" s="59"/>
      <c r="L71" s="83"/>
      <c r="M71" s="83"/>
      <c r="N71" s="83"/>
      <c r="O71" s="83"/>
      <c r="P71" s="288"/>
      <c r="Q71" s="289"/>
      <c r="R71" s="83"/>
    </row>
    <row r="72" spans="2:18" x14ac:dyDescent="0.3">
      <c r="B72" s="2"/>
      <c r="C72" s="2"/>
      <c r="D72" s="4"/>
      <c r="E72" s="4"/>
      <c r="F72" s="3"/>
      <c r="G72" s="100"/>
      <c r="H72" s="3"/>
      <c r="I72" s="83"/>
      <c r="J72" s="59"/>
      <c r="K72" s="59"/>
      <c r="L72" s="83"/>
      <c r="M72" s="83"/>
      <c r="N72" s="83"/>
      <c r="O72" s="83"/>
      <c r="P72" s="288"/>
      <c r="Q72" s="289"/>
      <c r="R72" s="83"/>
    </row>
    <row r="73" spans="2:18" x14ac:dyDescent="0.3">
      <c r="B73" s="2"/>
      <c r="C73" s="2"/>
      <c r="D73" s="4"/>
      <c r="E73" s="4"/>
      <c r="F73" s="3"/>
      <c r="G73" s="100"/>
      <c r="H73" s="3"/>
      <c r="I73" s="83"/>
      <c r="J73" s="59"/>
      <c r="K73" s="59"/>
      <c r="L73" s="83"/>
      <c r="M73" s="83"/>
      <c r="N73" s="83"/>
      <c r="O73" s="83"/>
      <c r="P73" s="288"/>
      <c r="Q73" s="289"/>
      <c r="R73" s="83"/>
    </row>
    <row r="74" spans="2:18" x14ac:dyDescent="0.3">
      <c r="B74" s="2"/>
      <c r="C74" s="2"/>
      <c r="D74" s="4"/>
      <c r="E74" s="4"/>
      <c r="F74" s="3"/>
      <c r="G74" s="100"/>
      <c r="H74" s="3"/>
      <c r="I74" s="83"/>
      <c r="J74" s="59"/>
      <c r="K74" s="59"/>
      <c r="L74" s="83"/>
      <c r="M74" s="83"/>
      <c r="N74" s="83"/>
      <c r="O74" s="83"/>
      <c r="P74" s="288"/>
      <c r="Q74" s="289"/>
      <c r="R74" s="83"/>
    </row>
    <row r="75" spans="2:18" x14ac:dyDescent="0.3">
      <c r="B75" s="2"/>
      <c r="C75" s="2"/>
      <c r="D75" s="4"/>
      <c r="E75" s="4"/>
      <c r="F75" s="3"/>
      <c r="G75" s="100"/>
      <c r="H75" s="3"/>
      <c r="I75" s="83"/>
      <c r="J75" s="59"/>
      <c r="K75" s="59"/>
      <c r="L75" s="83"/>
      <c r="M75" s="83"/>
      <c r="N75" s="83"/>
      <c r="O75" s="83"/>
      <c r="P75" s="288"/>
      <c r="Q75" s="289"/>
      <c r="R75" s="83"/>
    </row>
    <row r="76" spans="2:18" x14ac:dyDescent="0.3">
      <c r="B76" s="83"/>
      <c r="C76" s="83"/>
      <c r="D76" s="83"/>
      <c r="E76" s="83"/>
      <c r="F76" s="83"/>
      <c r="G76" s="101"/>
      <c r="H76" s="83"/>
      <c r="I76" s="83"/>
      <c r="J76" s="83"/>
      <c r="K76" s="83"/>
      <c r="L76" s="83"/>
      <c r="M76" s="83"/>
      <c r="N76" s="83"/>
      <c r="O76" s="83"/>
      <c r="P76" s="288"/>
      <c r="Q76" s="289"/>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03" t="s">
        <v>85</v>
      </c>
      <c r="L88" s="104" t="s">
        <v>86</v>
      </c>
      <c r="M88" s="306"/>
      <c r="N88" s="306"/>
      <c r="O88" s="306"/>
      <c r="P88" s="306"/>
      <c r="Q88" s="306"/>
    </row>
    <row r="89" spans="2:17" ht="60.75" customHeight="1" x14ac:dyDescent="0.3">
      <c r="B89" s="105" t="s">
        <v>42</v>
      </c>
      <c r="C89" s="116">
        <v>245.5</v>
      </c>
      <c r="D89" s="116" t="s">
        <v>150</v>
      </c>
      <c r="E89" s="116">
        <v>60450358</v>
      </c>
      <c r="F89" s="6" t="s">
        <v>229</v>
      </c>
      <c r="G89" s="116" t="s">
        <v>228</v>
      </c>
      <c r="H89" s="161">
        <v>41012</v>
      </c>
      <c r="I89" s="155" t="s">
        <v>124</v>
      </c>
      <c r="J89" s="116" t="s">
        <v>117</v>
      </c>
      <c r="K89" s="116" t="s">
        <v>230</v>
      </c>
      <c r="L89" s="116" t="s">
        <v>231</v>
      </c>
      <c r="M89" s="116" t="s">
        <v>96</v>
      </c>
      <c r="N89" s="116" t="s">
        <v>96</v>
      </c>
      <c r="O89" s="116" t="s">
        <v>96</v>
      </c>
      <c r="P89" s="307"/>
      <c r="Q89" s="307"/>
    </row>
    <row r="90" spans="2:17" ht="60.75" customHeight="1" x14ac:dyDescent="0.3">
      <c r="B90" s="111" t="s">
        <v>42</v>
      </c>
      <c r="C90" s="116">
        <v>245.5</v>
      </c>
      <c r="D90" s="116" t="s">
        <v>151</v>
      </c>
      <c r="E90" s="116">
        <v>38642133</v>
      </c>
      <c r="F90" s="116" t="s">
        <v>196</v>
      </c>
      <c r="G90" s="116" t="s">
        <v>232</v>
      </c>
      <c r="H90" s="161">
        <v>39429</v>
      </c>
      <c r="I90" s="155" t="s">
        <v>124</v>
      </c>
      <c r="J90" s="116" t="s">
        <v>233</v>
      </c>
      <c r="K90" s="116" t="s">
        <v>234</v>
      </c>
      <c r="L90" s="116" t="s">
        <v>235</v>
      </c>
      <c r="M90" s="116" t="s">
        <v>96</v>
      </c>
      <c r="N90" s="116" t="s">
        <v>96</v>
      </c>
      <c r="O90" s="116" t="s">
        <v>96</v>
      </c>
      <c r="P90" s="112"/>
      <c r="Q90" s="112"/>
    </row>
    <row r="91" spans="2:17" ht="60.75" customHeight="1" x14ac:dyDescent="0.3">
      <c r="B91" s="111" t="s">
        <v>43</v>
      </c>
      <c r="C91" s="116">
        <v>163.66666666666666</v>
      </c>
      <c r="D91" s="116" t="s">
        <v>152</v>
      </c>
      <c r="E91" s="116">
        <v>65632816</v>
      </c>
      <c r="F91" s="116" t="s">
        <v>196</v>
      </c>
      <c r="G91" s="116" t="s">
        <v>171</v>
      </c>
      <c r="H91" s="161">
        <v>41083</v>
      </c>
      <c r="I91" s="155" t="s">
        <v>124</v>
      </c>
      <c r="J91" s="116" t="s">
        <v>236</v>
      </c>
      <c r="K91" s="116" t="s">
        <v>237</v>
      </c>
      <c r="L91" s="116" t="s">
        <v>196</v>
      </c>
      <c r="M91" s="116" t="s">
        <v>96</v>
      </c>
      <c r="N91" s="116" t="s">
        <v>96</v>
      </c>
      <c r="O91" s="116" t="s">
        <v>96</v>
      </c>
      <c r="P91" s="112"/>
      <c r="Q91" s="112"/>
    </row>
    <row r="92" spans="2:17" ht="60.75" customHeight="1" x14ac:dyDescent="0.3">
      <c r="B92" s="111" t="s">
        <v>43</v>
      </c>
      <c r="C92" s="116">
        <v>163.66666666666666</v>
      </c>
      <c r="D92" s="116" t="s">
        <v>153</v>
      </c>
      <c r="E92" s="116">
        <v>38143447</v>
      </c>
      <c r="F92" s="116" t="s">
        <v>196</v>
      </c>
      <c r="G92" s="116" t="s">
        <v>171</v>
      </c>
      <c r="H92" s="161">
        <v>39255</v>
      </c>
      <c r="I92" s="155" t="s">
        <v>124</v>
      </c>
      <c r="J92" s="116" t="s">
        <v>117</v>
      </c>
      <c r="K92" s="116" t="s">
        <v>238</v>
      </c>
      <c r="L92" s="116" t="s">
        <v>196</v>
      </c>
      <c r="M92" s="116" t="s">
        <v>96</v>
      </c>
      <c r="N92" s="116" t="s">
        <v>96</v>
      </c>
      <c r="O92" s="116" t="s">
        <v>96</v>
      </c>
      <c r="P92" s="112"/>
      <c r="Q92" s="112"/>
    </row>
    <row r="93" spans="2:17" ht="33.6" customHeight="1" x14ac:dyDescent="0.3">
      <c r="B93" s="105" t="s">
        <v>43</v>
      </c>
      <c r="C93" s="116">
        <v>163.66666666666666</v>
      </c>
      <c r="D93" s="144" t="s">
        <v>154</v>
      </c>
      <c r="E93" s="144">
        <v>1097397834</v>
      </c>
      <c r="F93" s="116" t="s">
        <v>196</v>
      </c>
      <c r="G93" s="144" t="s">
        <v>175</v>
      </c>
      <c r="H93" s="164">
        <v>41481</v>
      </c>
      <c r="I93" s="155" t="s">
        <v>124</v>
      </c>
      <c r="J93" s="165" t="s">
        <v>239</v>
      </c>
      <c r="K93" s="166" t="s">
        <v>240</v>
      </c>
      <c r="L93" s="166" t="s">
        <v>241</v>
      </c>
      <c r="M93" s="115" t="s">
        <v>96</v>
      </c>
      <c r="N93" s="115" t="s">
        <v>134</v>
      </c>
      <c r="O93" s="115" t="s">
        <v>96</v>
      </c>
      <c r="P93" s="310" t="s">
        <v>242</v>
      </c>
      <c r="Q93" s="310"/>
    </row>
    <row r="94" spans="2:17" x14ac:dyDescent="0.3">
      <c r="B94" s="145" t="s">
        <v>43</v>
      </c>
      <c r="C94" s="116">
        <v>163.66666666666666</v>
      </c>
      <c r="D94" s="144" t="s">
        <v>297</v>
      </c>
      <c r="E94" s="144">
        <v>1110473336</v>
      </c>
      <c r="F94" s="116" t="s">
        <v>196</v>
      </c>
      <c r="G94" s="144" t="s">
        <v>256</v>
      </c>
      <c r="H94" s="164">
        <v>41152</v>
      </c>
      <c r="I94" s="155" t="s">
        <v>124</v>
      </c>
      <c r="J94" s="165" t="s">
        <v>298</v>
      </c>
      <c r="K94" s="166" t="s">
        <v>299</v>
      </c>
      <c r="L94" s="166" t="s">
        <v>300</v>
      </c>
      <c r="M94" s="115" t="s">
        <v>96</v>
      </c>
      <c r="N94" s="115" t="s">
        <v>96</v>
      </c>
      <c r="O94" s="115" t="s">
        <v>96</v>
      </c>
      <c r="P94" s="310"/>
      <c r="Q94" s="310"/>
    </row>
    <row r="95" spans="2:17" ht="15" thickBot="1" x14ac:dyDescent="0.35"/>
    <row r="96" spans="2:17" ht="26.4" thickBot="1" x14ac:dyDescent="0.35">
      <c r="B96" s="301" t="s">
        <v>45</v>
      </c>
      <c r="C96" s="302"/>
      <c r="D96" s="302"/>
      <c r="E96" s="302"/>
      <c r="F96" s="302"/>
      <c r="G96" s="302"/>
      <c r="H96" s="302"/>
      <c r="I96" s="302"/>
      <c r="J96" s="302"/>
      <c r="K96" s="302"/>
      <c r="L96" s="302"/>
      <c r="M96" s="302"/>
      <c r="N96" s="303"/>
    </row>
    <row r="99" spans="1:26" ht="46.2" customHeight="1" x14ac:dyDescent="0.3">
      <c r="B99" s="46" t="s">
        <v>32</v>
      </c>
      <c r="C99" s="46" t="s">
        <v>46</v>
      </c>
      <c r="D99" s="295" t="s">
        <v>3</v>
      </c>
      <c r="E99" s="296"/>
    </row>
    <row r="100" spans="1:26" ht="46.95" customHeight="1" x14ac:dyDescent="0.3">
      <c r="B100" s="47" t="s">
        <v>88</v>
      </c>
      <c r="C100" s="83" t="s">
        <v>96</v>
      </c>
      <c r="D100" s="310"/>
      <c r="E100" s="310"/>
    </row>
    <row r="103" spans="1:26" ht="25.8" x14ac:dyDescent="0.3">
      <c r="B103" s="275" t="s">
        <v>62</v>
      </c>
      <c r="C103" s="276"/>
      <c r="D103" s="276"/>
      <c r="E103" s="276"/>
      <c r="F103" s="276"/>
      <c r="G103" s="276"/>
      <c r="H103" s="276"/>
      <c r="I103" s="276"/>
      <c r="J103" s="276"/>
      <c r="K103" s="276"/>
      <c r="L103" s="276"/>
      <c r="M103" s="276"/>
      <c r="N103" s="276"/>
      <c r="O103" s="276"/>
      <c r="P103" s="276"/>
    </row>
    <row r="105" spans="1:26" ht="15" thickBot="1" x14ac:dyDescent="0.35"/>
    <row r="106" spans="1:26" ht="26.4" thickBot="1" x14ac:dyDescent="0.35">
      <c r="B106" s="301" t="s">
        <v>53</v>
      </c>
      <c r="C106" s="302"/>
      <c r="D106" s="302"/>
      <c r="E106" s="302"/>
      <c r="F106" s="302"/>
      <c r="G106" s="302"/>
      <c r="H106" s="302"/>
      <c r="I106" s="302"/>
      <c r="J106" s="302"/>
      <c r="K106" s="302"/>
      <c r="L106" s="302"/>
      <c r="M106" s="302"/>
      <c r="N106" s="303"/>
    </row>
    <row r="108" spans="1:26" ht="15" thickBot="1" x14ac:dyDescent="0.35">
      <c r="M108" s="44"/>
      <c r="N108" s="44"/>
    </row>
    <row r="109" spans="1:26" s="71" customFormat="1" ht="109.5" customHeight="1" x14ac:dyDescent="0.3">
      <c r="B109" s="82" t="s">
        <v>105</v>
      </c>
      <c r="C109" s="82" t="s">
        <v>106</v>
      </c>
      <c r="D109" s="82" t="s">
        <v>107</v>
      </c>
      <c r="E109" s="82" t="s">
        <v>44</v>
      </c>
      <c r="F109" s="82" t="s">
        <v>22</v>
      </c>
      <c r="G109" s="82" t="s">
        <v>65</v>
      </c>
      <c r="H109" s="82" t="s">
        <v>17</v>
      </c>
      <c r="I109" s="82" t="s">
        <v>10</v>
      </c>
      <c r="J109" s="82" t="s">
        <v>30</v>
      </c>
      <c r="K109" s="82" t="s">
        <v>60</v>
      </c>
      <c r="L109" s="82" t="s">
        <v>20</v>
      </c>
      <c r="M109" s="67" t="s">
        <v>26</v>
      </c>
      <c r="N109" s="82" t="s">
        <v>108</v>
      </c>
      <c r="O109" s="82" t="s">
        <v>35</v>
      </c>
      <c r="P109" s="108" t="s">
        <v>11</v>
      </c>
      <c r="Q109" s="108" t="s">
        <v>19</v>
      </c>
    </row>
    <row r="110" spans="1:26" s="77" customFormat="1" ht="86.4" x14ac:dyDescent="0.3">
      <c r="A110" s="36">
        <v>1</v>
      </c>
      <c r="B110" s="78" t="s">
        <v>117</v>
      </c>
      <c r="C110" s="79" t="s">
        <v>117</v>
      </c>
      <c r="D110" s="78" t="s">
        <v>118</v>
      </c>
      <c r="E110" s="73" t="s">
        <v>119</v>
      </c>
      <c r="F110" s="74" t="s">
        <v>96</v>
      </c>
      <c r="G110" s="88" t="s">
        <v>124</v>
      </c>
      <c r="H110" s="81">
        <v>41246</v>
      </c>
      <c r="I110" s="81">
        <v>41912</v>
      </c>
      <c r="J110" s="75" t="s">
        <v>97</v>
      </c>
      <c r="K110" s="66">
        <v>0</v>
      </c>
      <c r="L110" s="66">
        <v>21</v>
      </c>
      <c r="M110" s="66">
        <v>2889</v>
      </c>
      <c r="N110" s="66"/>
      <c r="O110" s="20">
        <v>9638413666</v>
      </c>
      <c r="P110" s="20" t="s">
        <v>292</v>
      </c>
      <c r="Q110" s="89" t="s">
        <v>322</v>
      </c>
      <c r="R110" s="76"/>
      <c r="S110" s="76"/>
      <c r="T110" s="76"/>
      <c r="U110" s="76"/>
      <c r="V110" s="76"/>
      <c r="W110" s="76"/>
      <c r="X110" s="76"/>
      <c r="Y110" s="76"/>
      <c r="Z110" s="76"/>
    </row>
    <row r="111" spans="1:26" s="77" customFormat="1" ht="72" x14ac:dyDescent="0.3">
      <c r="A111" s="36">
        <f>+A110+1</f>
        <v>2</v>
      </c>
      <c r="B111" s="78" t="s">
        <v>117</v>
      </c>
      <c r="C111" s="79" t="s">
        <v>117</v>
      </c>
      <c r="D111" s="78" t="s">
        <v>118</v>
      </c>
      <c r="E111" s="188">
        <v>549</v>
      </c>
      <c r="F111" s="74" t="s">
        <v>96</v>
      </c>
      <c r="G111" s="74" t="s">
        <v>124</v>
      </c>
      <c r="H111" s="81">
        <v>41199</v>
      </c>
      <c r="I111" s="81">
        <v>41274</v>
      </c>
      <c r="J111" s="75" t="s">
        <v>97</v>
      </c>
      <c r="K111" s="122"/>
      <c r="L111" s="66">
        <f>+(I111-H111)/30</f>
        <v>2.5</v>
      </c>
      <c r="M111" s="66" t="s">
        <v>139</v>
      </c>
      <c r="N111" s="66" t="s">
        <v>124</v>
      </c>
      <c r="O111" s="20">
        <v>1251168031</v>
      </c>
      <c r="P111" s="20">
        <v>144</v>
      </c>
      <c r="Q111" s="89" t="s">
        <v>321</v>
      </c>
      <c r="R111" s="76"/>
      <c r="S111" s="76"/>
      <c r="T111" s="76"/>
      <c r="U111" s="76"/>
      <c r="V111" s="76"/>
      <c r="W111" s="76"/>
      <c r="X111" s="76"/>
      <c r="Y111" s="76"/>
      <c r="Z111" s="76"/>
    </row>
    <row r="112" spans="1:26" s="77" customFormat="1" x14ac:dyDescent="0.3">
      <c r="A112" s="36">
        <f t="shared" ref="A112:A117" si="2">+A111+1</f>
        <v>3</v>
      </c>
      <c r="B112" s="78"/>
      <c r="C112" s="79"/>
      <c r="D112" s="78"/>
      <c r="E112" s="73"/>
      <c r="F112" s="74"/>
      <c r="G112" s="74"/>
      <c r="H112" s="74"/>
      <c r="I112" s="75"/>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2"/>
        <v>4</v>
      </c>
      <c r="B113" s="78"/>
      <c r="C113" s="79"/>
      <c r="D113" s="78"/>
      <c r="E113" s="73"/>
      <c r="F113" s="74"/>
      <c r="G113" s="74"/>
      <c r="H113" s="74"/>
      <c r="I113" s="75"/>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2"/>
        <v>5</v>
      </c>
      <c r="B114" s="78"/>
      <c r="C114" s="79"/>
      <c r="D114" s="78"/>
      <c r="E114" s="73"/>
      <c r="F114" s="74"/>
      <c r="G114" s="74"/>
      <c r="H114" s="74"/>
      <c r="I114" s="75"/>
      <c r="J114" s="75"/>
      <c r="K114" s="75"/>
      <c r="L114" s="75"/>
      <c r="M114" s="66"/>
      <c r="N114" s="66"/>
      <c r="O114" s="20"/>
      <c r="P114" s="20"/>
      <c r="Q114" s="89"/>
      <c r="R114" s="76"/>
      <c r="S114" s="76"/>
      <c r="T114" s="76"/>
      <c r="U114" s="76"/>
      <c r="V114" s="76"/>
      <c r="W114" s="76"/>
      <c r="X114" s="76"/>
      <c r="Y114" s="76"/>
      <c r="Z114" s="76"/>
    </row>
    <row r="115" spans="1:26" s="77" customFormat="1" x14ac:dyDescent="0.3">
      <c r="A115" s="36">
        <f t="shared" si="2"/>
        <v>6</v>
      </c>
      <c r="B115" s="78"/>
      <c r="C115" s="79"/>
      <c r="D115" s="78"/>
      <c r="E115" s="73"/>
      <c r="F115" s="74"/>
      <c r="G115" s="74"/>
      <c r="H115" s="74"/>
      <c r="I115" s="75"/>
      <c r="J115" s="75"/>
      <c r="K115" s="75"/>
      <c r="L115" s="75"/>
      <c r="M115" s="66"/>
      <c r="N115" s="66"/>
      <c r="O115" s="20"/>
      <c r="P115" s="20"/>
      <c r="Q115" s="89"/>
      <c r="R115" s="76"/>
      <c r="S115" s="76"/>
      <c r="T115" s="76"/>
      <c r="U115" s="76"/>
      <c r="V115" s="76"/>
      <c r="W115" s="76"/>
      <c r="X115" s="76"/>
      <c r="Y115" s="76"/>
      <c r="Z115" s="76"/>
    </row>
    <row r="116" spans="1:26" s="77" customFormat="1" x14ac:dyDescent="0.3">
      <c r="A116" s="36">
        <f t="shared" si="2"/>
        <v>7</v>
      </c>
      <c r="B116" s="78"/>
      <c r="C116" s="79"/>
      <c r="D116" s="78"/>
      <c r="E116" s="73"/>
      <c r="F116" s="74"/>
      <c r="G116" s="74"/>
      <c r="H116" s="74"/>
      <c r="I116" s="75"/>
      <c r="J116" s="75"/>
      <c r="K116" s="75"/>
      <c r="L116" s="75"/>
      <c r="M116" s="66"/>
      <c r="N116" s="66"/>
      <c r="O116" s="20"/>
      <c r="P116" s="20"/>
      <c r="Q116" s="89"/>
      <c r="R116" s="76"/>
      <c r="S116" s="76"/>
      <c r="T116" s="76"/>
      <c r="U116" s="76"/>
      <c r="V116" s="76"/>
      <c r="W116" s="76"/>
      <c r="X116" s="76"/>
      <c r="Y116" s="76"/>
      <c r="Z116" s="76"/>
    </row>
    <row r="117" spans="1:26" s="77" customFormat="1" x14ac:dyDescent="0.3">
      <c r="A117" s="36">
        <f t="shared" si="2"/>
        <v>8</v>
      </c>
      <c r="B117" s="78"/>
      <c r="C117" s="79"/>
      <c r="D117" s="78"/>
      <c r="E117" s="73"/>
      <c r="F117" s="74"/>
      <c r="G117" s="74"/>
      <c r="H117" s="74"/>
      <c r="I117" s="75"/>
      <c r="J117" s="75"/>
      <c r="K117" s="75"/>
      <c r="L117" s="75"/>
      <c r="M117" s="66"/>
      <c r="N117" s="66"/>
      <c r="O117" s="20"/>
      <c r="P117" s="20"/>
      <c r="Q117" s="89"/>
      <c r="R117" s="76"/>
      <c r="S117" s="76"/>
      <c r="T117" s="76"/>
      <c r="U117" s="76"/>
      <c r="V117" s="76"/>
      <c r="W117" s="76"/>
      <c r="X117" s="76"/>
      <c r="Y117" s="76"/>
      <c r="Z117" s="76"/>
    </row>
    <row r="118" spans="1:26" s="77" customFormat="1" x14ac:dyDescent="0.3">
      <c r="A118" s="36"/>
      <c r="B118" s="37" t="s">
        <v>16</v>
      </c>
      <c r="C118" s="79"/>
      <c r="D118" s="78"/>
      <c r="E118" s="73"/>
      <c r="F118" s="74"/>
      <c r="G118" s="74"/>
      <c r="H118" s="74"/>
      <c r="I118" s="75"/>
      <c r="J118" s="75"/>
      <c r="K118" s="80">
        <f t="shared" ref="K118:N118" si="3">SUM(K110:K117)</f>
        <v>0</v>
      </c>
      <c r="L118" s="195">
        <v>23.5</v>
      </c>
      <c r="M118" s="87">
        <f t="shared" si="3"/>
        <v>2889</v>
      </c>
      <c r="N118" s="80">
        <f t="shared" si="3"/>
        <v>0</v>
      </c>
      <c r="O118" s="20"/>
      <c r="P118" s="20"/>
      <c r="Q118" s="90"/>
    </row>
    <row r="119" spans="1:26" x14ac:dyDescent="0.3">
      <c r="B119" s="21"/>
      <c r="C119" s="21"/>
      <c r="D119" s="21"/>
      <c r="E119" s="22"/>
      <c r="F119" s="21"/>
      <c r="G119" s="21"/>
      <c r="H119" s="21"/>
      <c r="I119" s="21"/>
      <c r="J119" s="21"/>
      <c r="K119" s="21"/>
      <c r="L119" s="195"/>
      <c r="M119" s="21"/>
      <c r="N119" s="21"/>
      <c r="O119" s="21"/>
      <c r="P119" s="21"/>
    </row>
    <row r="120" spans="1:26" ht="18" x14ac:dyDescent="0.3">
      <c r="B120" s="41" t="s">
        <v>31</v>
      </c>
      <c r="C120" s="50">
        <f>+K118</f>
        <v>0</v>
      </c>
      <c r="H120" s="23"/>
      <c r="I120" s="23"/>
      <c r="J120" s="23"/>
      <c r="K120" s="23"/>
      <c r="L120" s="23"/>
      <c r="M120" s="23"/>
      <c r="N120" s="21"/>
      <c r="O120" s="21"/>
      <c r="P120" s="21"/>
    </row>
    <row r="122" spans="1:26" ht="15" thickBot="1" x14ac:dyDescent="0.35"/>
    <row r="123" spans="1:26" ht="37.200000000000003" customHeight="1" thickBot="1" x14ac:dyDescent="0.35">
      <c r="B123" s="52" t="s">
        <v>48</v>
      </c>
      <c r="C123" s="53" t="s">
        <v>49</v>
      </c>
      <c r="D123" s="52" t="s">
        <v>50</v>
      </c>
      <c r="E123" s="53" t="s">
        <v>54</v>
      </c>
    </row>
    <row r="124" spans="1:26" ht="41.4" customHeight="1" x14ac:dyDescent="0.3">
      <c r="B124" s="45" t="s">
        <v>89</v>
      </c>
      <c r="C124" s="48">
        <v>20</v>
      </c>
      <c r="D124" s="48">
        <v>0</v>
      </c>
      <c r="E124" s="321">
        <f>+D124+D125+D126</f>
        <v>0</v>
      </c>
    </row>
    <row r="125" spans="1:26" x14ac:dyDescent="0.3">
      <c r="B125" s="45" t="s">
        <v>90</v>
      </c>
      <c r="C125" s="39">
        <v>30</v>
      </c>
      <c r="D125" s="106">
        <v>0</v>
      </c>
      <c r="E125" s="322"/>
    </row>
    <row r="126" spans="1:26" ht="15" thickBot="1" x14ac:dyDescent="0.35">
      <c r="B126" s="45" t="s">
        <v>91</v>
      </c>
      <c r="C126" s="49">
        <v>40</v>
      </c>
      <c r="D126" s="49">
        <v>0</v>
      </c>
      <c r="E126" s="323"/>
    </row>
    <row r="128" spans="1:26" ht="15" thickBot="1" x14ac:dyDescent="0.35"/>
    <row r="129" spans="2:17" ht="26.4" thickBot="1" x14ac:dyDescent="0.35">
      <c r="B129" s="301" t="s">
        <v>51</v>
      </c>
      <c r="C129" s="302"/>
      <c r="D129" s="302"/>
      <c r="E129" s="302"/>
      <c r="F129" s="302"/>
      <c r="G129" s="302"/>
      <c r="H129" s="302"/>
      <c r="I129" s="302"/>
      <c r="J129" s="302"/>
      <c r="K129" s="302"/>
      <c r="L129" s="302"/>
      <c r="M129" s="302"/>
      <c r="N129" s="303"/>
    </row>
    <row r="131" spans="2:17" ht="33" customHeight="1" x14ac:dyDescent="0.3">
      <c r="B131" s="304" t="s">
        <v>0</v>
      </c>
      <c r="C131" s="304" t="s">
        <v>38</v>
      </c>
      <c r="D131" s="304" t="s">
        <v>39</v>
      </c>
      <c r="E131" s="304" t="s">
        <v>78</v>
      </c>
      <c r="F131" s="304" t="s">
        <v>80</v>
      </c>
      <c r="G131" s="304" t="s">
        <v>81</v>
      </c>
      <c r="H131" s="304" t="s">
        <v>82</v>
      </c>
      <c r="I131" s="304" t="s">
        <v>79</v>
      </c>
      <c r="J131" s="295" t="s">
        <v>83</v>
      </c>
      <c r="K131" s="324"/>
      <c r="L131" s="296"/>
      <c r="M131" s="304" t="s">
        <v>87</v>
      </c>
      <c r="N131" s="304" t="s">
        <v>40</v>
      </c>
      <c r="O131" s="304" t="s">
        <v>41</v>
      </c>
      <c r="P131" s="311" t="s">
        <v>3</v>
      </c>
      <c r="Q131" s="312"/>
    </row>
    <row r="132" spans="2:17" ht="72" customHeight="1" x14ac:dyDescent="0.3">
      <c r="B132" s="305"/>
      <c r="C132" s="305"/>
      <c r="D132" s="305"/>
      <c r="E132" s="305"/>
      <c r="F132" s="305"/>
      <c r="G132" s="305"/>
      <c r="H132" s="305"/>
      <c r="I132" s="305"/>
      <c r="J132" s="107" t="s">
        <v>84</v>
      </c>
      <c r="K132" s="107" t="s">
        <v>85</v>
      </c>
      <c r="L132" s="107" t="s">
        <v>86</v>
      </c>
      <c r="M132" s="305"/>
      <c r="N132" s="305"/>
      <c r="O132" s="305"/>
      <c r="P132" s="313"/>
      <c r="Q132" s="314"/>
    </row>
    <row r="133" spans="2:17" ht="60.75" customHeight="1" x14ac:dyDescent="0.3">
      <c r="B133" s="105" t="s">
        <v>114</v>
      </c>
      <c r="C133" s="105">
        <v>491</v>
      </c>
      <c r="D133" s="116" t="s">
        <v>162</v>
      </c>
      <c r="E133" s="116">
        <v>65733109</v>
      </c>
      <c r="F133" s="116" t="s">
        <v>276</v>
      </c>
      <c r="G133" s="116" t="s">
        <v>171</v>
      </c>
      <c r="H133" s="161">
        <v>36875</v>
      </c>
      <c r="I133" s="155" t="s">
        <v>124</v>
      </c>
      <c r="J133" s="47" t="s">
        <v>278</v>
      </c>
      <c r="K133" s="154" t="s">
        <v>279</v>
      </c>
      <c r="L133" s="83" t="s">
        <v>277</v>
      </c>
      <c r="M133" s="83" t="s">
        <v>96</v>
      </c>
      <c r="N133" s="83" t="s">
        <v>96</v>
      </c>
      <c r="O133" s="83" t="s">
        <v>96</v>
      </c>
      <c r="P133" s="61"/>
      <c r="Q133" s="62"/>
    </row>
    <row r="134" spans="2:17" ht="60.75" customHeight="1" x14ac:dyDescent="0.3">
      <c r="B134" s="105" t="s">
        <v>113</v>
      </c>
      <c r="C134" s="153">
        <v>491</v>
      </c>
      <c r="D134" s="145" t="s">
        <v>163</v>
      </c>
      <c r="E134" s="144">
        <v>1110477642</v>
      </c>
      <c r="F134" s="2" t="s">
        <v>280</v>
      </c>
      <c r="G134" s="2" t="s">
        <v>165</v>
      </c>
      <c r="H134" s="2">
        <v>41075</v>
      </c>
      <c r="I134" s="4" t="s">
        <v>124</v>
      </c>
      <c r="J134" s="1" t="s">
        <v>281</v>
      </c>
      <c r="K134" s="60" t="s">
        <v>282</v>
      </c>
      <c r="L134" s="59" t="s">
        <v>174</v>
      </c>
      <c r="M134" s="83" t="s">
        <v>96</v>
      </c>
      <c r="N134" s="83" t="s">
        <v>96</v>
      </c>
      <c r="O134" s="83" t="s">
        <v>96</v>
      </c>
      <c r="P134" s="61"/>
      <c r="Q134" s="62"/>
    </row>
    <row r="135" spans="2:17" ht="33.6" customHeight="1" x14ac:dyDescent="0.3">
      <c r="B135" s="105" t="s">
        <v>115</v>
      </c>
      <c r="C135" s="105">
        <v>491</v>
      </c>
      <c r="D135" s="145" t="s">
        <v>157</v>
      </c>
      <c r="E135" s="144">
        <v>38253496</v>
      </c>
      <c r="F135" s="2" t="s">
        <v>210</v>
      </c>
      <c r="G135" s="2" t="s">
        <v>175</v>
      </c>
      <c r="H135" s="152">
        <v>35510</v>
      </c>
      <c r="I135" s="4" t="s">
        <v>96</v>
      </c>
      <c r="J135" s="83" t="s">
        <v>212</v>
      </c>
      <c r="K135" s="1" t="s">
        <v>211</v>
      </c>
      <c r="L135" s="59" t="s">
        <v>213</v>
      </c>
      <c r="M135" s="83" t="s">
        <v>96</v>
      </c>
      <c r="N135" s="83" t="s">
        <v>96</v>
      </c>
      <c r="O135" s="83" t="s">
        <v>96</v>
      </c>
      <c r="P135" s="61"/>
      <c r="Q135" s="62"/>
    </row>
    <row r="138" spans="2:17" ht="15" thickBot="1" x14ac:dyDescent="0.35"/>
    <row r="139" spans="2:17" ht="54" customHeight="1" x14ac:dyDescent="0.3">
      <c r="B139" s="85" t="s">
        <v>32</v>
      </c>
      <c r="C139" s="85" t="s">
        <v>48</v>
      </c>
      <c r="D139" s="107" t="s">
        <v>49</v>
      </c>
      <c r="E139" s="85" t="s">
        <v>50</v>
      </c>
      <c r="F139" s="53" t="s">
        <v>55</v>
      </c>
      <c r="G139" s="56"/>
    </row>
    <row r="140" spans="2:17" ht="120.75" customHeight="1" x14ac:dyDescent="0.2">
      <c r="B140" s="317" t="s">
        <v>52</v>
      </c>
      <c r="C140" s="5" t="s">
        <v>92</v>
      </c>
      <c r="D140" s="106">
        <v>25</v>
      </c>
      <c r="E140" s="106">
        <v>25</v>
      </c>
      <c r="F140" s="318">
        <f>+E140+E141+E142</f>
        <v>60</v>
      </c>
      <c r="G140" s="57"/>
    </row>
    <row r="141" spans="2:17" ht="76.2" customHeight="1" x14ac:dyDescent="0.2">
      <c r="B141" s="317"/>
      <c r="C141" s="5" t="s">
        <v>93</v>
      </c>
      <c r="D141" s="51">
        <v>25</v>
      </c>
      <c r="E141" s="106">
        <v>25</v>
      </c>
      <c r="F141" s="319"/>
      <c r="G141" s="57"/>
    </row>
    <row r="142" spans="2:17" ht="69" customHeight="1" x14ac:dyDescent="0.2">
      <c r="B142" s="317"/>
      <c r="C142" s="5" t="s">
        <v>94</v>
      </c>
      <c r="D142" s="106">
        <v>10</v>
      </c>
      <c r="E142" s="106">
        <v>10</v>
      </c>
      <c r="F142" s="320"/>
      <c r="G142" s="57"/>
    </row>
    <row r="143" spans="2:17" x14ac:dyDescent="0.3">
      <c r="C143" s="68"/>
    </row>
    <row r="146" spans="2:5" x14ac:dyDescent="0.3">
      <c r="B146" s="84" t="s">
        <v>56</v>
      </c>
    </row>
    <row r="149" spans="2:5" x14ac:dyDescent="0.3">
      <c r="B149" s="86" t="s">
        <v>32</v>
      </c>
      <c r="C149" s="86" t="s">
        <v>57</v>
      </c>
      <c r="D149" s="85" t="s">
        <v>50</v>
      </c>
      <c r="E149" s="85" t="s">
        <v>16</v>
      </c>
    </row>
    <row r="150" spans="2:5" ht="53.25" customHeight="1" x14ac:dyDescent="0.3">
      <c r="B150" s="69" t="s">
        <v>58</v>
      </c>
      <c r="C150" s="70">
        <v>40</v>
      </c>
      <c r="D150" s="106">
        <f>+E124</f>
        <v>0</v>
      </c>
      <c r="E150" s="286">
        <f>+D150+D151</f>
        <v>60</v>
      </c>
    </row>
    <row r="151" spans="2:5" ht="65.25" customHeight="1" x14ac:dyDescent="0.3">
      <c r="B151" s="69" t="s">
        <v>59</v>
      </c>
      <c r="C151" s="70">
        <v>60</v>
      </c>
      <c r="D151" s="106">
        <f>+F140</f>
        <v>60</v>
      </c>
      <c r="E151" s="287"/>
    </row>
  </sheetData>
  <mergeCells count="65">
    <mergeCell ref="E150:E151"/>
    <mergeCell ref="J131:L131"/>
    <mergeCell ref="M131:M132"/>
    <mergeCell ref="N131:N132"/>
    <mergeCell ref="O131:O132"/>
    <mergeCell ref="P131:Q132"/>
    <mergeCell ref="B140:B142"/>
    <mergeCell ref="F140:F142"/>
    <mergeCell ref="E124:E126"/>
    <mergeCell ref="B129:N129"/>
    <mergeCell ref="B131:B132"/>
    <mergeCell ref="C131:C132"/>
    <mergeCell ref="D131:D132"/>
    <mergeCell ref="E131:E132"/>
    <mergeCell ref="F131:F132"/>
    <mergeCell ref="G131:G132"/>
    <mergeCell ref="H131:H132"/>
    <mergeCell ref="I131:I132"/>
    <mergeCell ref="P93:Q93"/>
    <mergeCell ref="B96:N96"/>
    <mergeCell ref="D99:E99"/>
    <mergeCell ref="D100:E100"/>
    <mergeCell ref="B103:P103"/>
    <mergeCell ref="P94:Q94"/>
    <mergeCell ref="B106:N106"/>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50" zoomScaleNormal="50" workbookViewId="0"/>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6.1093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75" t="s">
        <v>61</v>
      </c>
      <c r="C2" s="276"/>
      <c r="D2" s="276"/>
      <c r="E2" s="276"/>
      <c r="F2" s="276"/>
      <c r="G2" s="276"/>
      <c r="H2" s="276"/>
      <c r="I2" s="276"/>
      <c r="J2" s="276"/>
      <c r="K2" s="276"/>
      <c r="L2" s="276"/>
      <c r="M2" s="276"/>
      <c r="N2" s="276"/>
      <c r="O2" s="276"/>
      <c r="P2" s="276"/>
    </row>
    <row r="4" spans="1:16" ht="25.8" x14ac:dyDescent="0.3">
      <c r="B4" s="277" t="s">
        <v>47</v>
      </c>
      <c r="C4" s="277"/>
      <c r="D4" s="277"/>
      <c r="E4" s="277"/>
      <c r="F4" s="277"/>
      <c r="G4" s="277"/>
      <c r="H4" s="277"/>
      <c r="I4" s="277"/>
      <c r="J4" s="277"/>
      <c r="K4" s="277"/>
      <c r="L4" s="277"/>
      <c r="M4" s="277"/>
      <c r="N4" s="277"/>
      <c r="O4" s="277"/>
      <c r="P4" s="277"/>
    </row>
    <row r="5" spans="1:16" s="68" customFormat="1" ht="39.75" customHeight="1" x14ac:dyDescent="0.4">
      <c r="A5" s="278" t="s">
        <v>116</v>
      </c>
      <c r="B5" s="278"/>
      <c r="C5" s="278"/>
      <c r="D5" s="278"/>
      <c r="E5" s="278"/>
      <c r="F5" s="278"/>
      <c r="G5" s="278"/>
      <c r="H5" s="278"/>
      <c r="I5" s="278"/>
      <c r="J5" s="278"/>
      <c r="K5" s="278"/>
      <c r="L5" s="278"/>
    </row>
    <row r="6" spans="1:16" ht="15" thickBot="1" x14ac:dyDescent="0.35"/>
    <row r="7" spans="1:16" ht="21.6" thickBot="1" x14ac:dyDescent="0.35">
      <c r="B7" s="8" t="s">
        <v>4</v>
      </c>
      <c r="C7" s="279" t="s">
        <v>117</v>
      </c>
      <c r="D7" s="279"/>
      <c r="E7" s="279"/>
      <c r="F7" s="279"/>
      <c r="G7" s="279"/>
      <c r="H7" s="279"/>
      <c r="I7" s="279"/>
      <c r="J7" s="279"/>
      <c r="K7" s="279"/>
      <c r="L7" s="279"/>
      <c r="M7" s="279"/>
      <c r="N7" s="280"/>
    </row>
    <row r="8" spans="1:16" ht="16.2" thickBot="1" x14ac:dyDescent="0.35">
      <c r="B8" s="9" t="s">
        <v>5</v>
      </c>
      <c r="C8" s="279"/>
      <c r="D8" s="279"/>
      <c r="E8" s="279"/>
      <c r="F8" s="279"/>
      <c r="G8" s="279"/>
      <c r="H8" s="279"/>
      <c r="I8" s="279"/>
      <c r="J8" s="279"/>
      <c r="K8" s="279"/>
      <c r="L8" s="279"/>
      <c r="M8" s="279"/>
      <c r="N8" s="280"/>
    </row>
    <row r="9" spans="1:16" ht="16.2" thickBot="1" x14ac:dyDescent="0.35">
      <c r="B9" s="9" t="s">
        <v>6</v>
      </c>
      <c r="C9" s="279"/>
      <c r="D9" s="279"/>
      <c r="E9" s="279"/>
      <c r="F9" s="279"/>
      <c r="G9" s="279"/>
      <c r="H9" s="279"/>
      <c r="I9" s="279"/>
      <c r="J9" s="279"/>
      <c r="K9" s="279"/>
      <c r="L9" s="279"/>
      <c r="M9" s="279"/>
      <c r="N9" s="280"/>
    </row>
    <row r="10" spans="1:16" ht="16.2" thickBot="1" x14ac:dyDescent="0.35">
      <c r="B10" s="9" t="s">
        <v>7</v>
      </c>
      <c r="C10" s="279"/>
      <c r="D10" s="279"/>
      <c r="E10" s="279"/>
      <c r="F10" s="279"/>
      <c r="G10" s="279"/>
      <c r="H10" s="279"/>
      <c r="I10" s="279"/>
      <c r="J10" s="279"/>
      <c r="K10" s="279"/>
      <c r="L10" s="279"/>
      <c r="M10" s="279"/>
      <c r="N10" s="280"/>
    </row>
    <row r="11" spans="1:16" ht="16.2" thickBot="1" x14ac:dyDescent="0.35">
      <c r="B11" s="9" t="s">
        <v>8</v>
      </c>
      <c r="C11" s="281">
        <v>63</v>
      </c>
      <c r="D11" s="281"/>
      <c r="E11" s="28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283" t="s">
        <v>393</v>
      </c>
      <c r="C15" s="283"/>
      <c r="D15" s="212" t="s">
        <v>12</v>
      </c>
      <c r="E15" s="212" t="s">
        <v>13</v>
      </c>
      <c r="F15" s="212" t="s">
        <v>28</v>
      </c>
      <c r="G15" s="54"/>
      <c r="I15" s="27"/>
      <c r="J15" s="27"/>
      <c r="K15" s="27"/>
      <c r="L15" s="27"/>
      <c r="M15" s="27"/>
      <c r="N15" s="72"/>
    </row>
    <row r="16" spans="1:16" x14ac:dyDescent="0.3">
      <c r="B16" s="283"/>
      <c r="C16" s="283"/>
      <c r="D16" s="212">
        <v>63</v>
      </c>
      <c r="E16" s="91">
        <v>818606152</v>
      </c>
      <c r="F16" s="91">
        <v>392</v>
      </c>
      <c r="G16" s="55"/>
      <c r="I16" s="28"/>
      <c r="J16" s="28"/>
      <c r="K16" s="28"/>
      <c r="L16" s="28"/>
      <c r="M16" s="28"/>
      <c r="N16" s="72"/>
    </row>
    <row r="17" spans="1:14" x14ac:dyDescent="0.3">
      <c r="B17" s="283"/>
      <c r="C17" s="283"/>
      <c r="D17" s="212"/>
      <c r="E17" s="91"/>
      <c r="F17" s="91"/>
      <c r="G17" s="55"/>
      <c r="I17" s="28"/>
      <c r="J17" s="28"/>
      <c r="K17" s="28"/>
      <c r="L17" s="28"/>
      <c r="M17" s="28"/>
      <c r="N17" s="72"/>
    </row>
    <row r="18" spans="1:14" x14ac:dyDescent="0.3">
      <c r="B18" s="283"/>
      <c r="C18" s="283"/>
      <c r="D18" s="212"/>
      <c r="E18" s="91"/>
      <c r="F18" s="91"/>
      <c r="G18" s="55"/>
      <c r="I18" s="28"/>
      <c r="J18" s="28"/>
      <c r="K18" s="28"/>
      <c r="L18" s="28"/>
      <c r="M18" s="28"/>
      <c r="N18" s="72"/>
    </row>
    <row r="19" spans="1:14" x14ac:dyDescent="0.3">
      <c r="B19" s="283"/>
      <c r="C19" s="283"/>
      <c r="D19" s="212"/>
      <c r="E19" s="92"/>
      <c r="F19" s="91"/>
      <c r="G19" s="55"/>
      <c r="H19" s="18"/>
      <c r="I19" s="28"/>
      <c r="J19" s="28"/>
      <c r="K19" s="28"/>
      <c r="L19" s="28"/>
      <c r="M19" s="28"/>
      <c r="N19" s="17"/>
    </row>
    <row r="20" spans="1:14" x14ac:dyDescent="0.3">
      <c r="B20" s="283"/>
      <c r="C20" s="283"/>
      <c r="D20" s="212"/>
      <c r="E20" s="92"/>
      <c r="F20" s="91"/>
      <c r="G20" s="55"/>
      <c r="H20" s="18"/>
      <c r="I20" s="30"/>
      <c r="J20" s="30"/>
      <c r="K20" s="30"/>
      <c r="L20" s="30"/>
      <c r="M20" s="30"/>
      <c r="N20" s="17"/>
    </row>
    <row r="21" spans="1:14" x14ac:dyDescent="0.3">
      <c r="B21" s="283"/>
      <c r="C21" s="283"/>
      <c r="D21" s="212"/>
      <c r="E21" s="92"/>
      <c r="F21" s="91"/>
      <c r="G21" s="55"/>
      <c r="H21" s="18"/>
      <c r="I21" s="71"/>
      <c r="J21" s="71"/>
      <c r="K21" s="71"/>
      <c r="L21" s="71"/>
      <c r="M21" s="71"/>
      <c r="N21" s="17"/>
    </row>
    <row r="22" spans="1:14" x14ac:dyDescent="0.3">
      <c r="B22" s="283"/>
      <c r="C22" s="283"/>
      <c r="D22" s="212"/>
      <c r="E22" s="92"/>
      <c r="F22" s="91"/>
      <c r="G22" s="55"/>
      <c r="H22" s="18"/>
      <c r="I22" s="71"/>
      <c r="J22" s="71"/>
      <c r="K22" s="71"/>
      <c r="L22" s="71"/>
      <c r="M22" s="71"/>
      <c r="N22" s="17"/>
    </row>
    <row r="23" spans="1:14" ht="15" thickBot="1" x14ac:dyDescent="0.35">
      <c r="B23" s="284" t="s">
        <v>14</v>
      </c>
      <c r="C23" s="285"/>
      <c r="D23" s="212"/>
      <c r="E23" s="93">
        <f>SUM(E16:E22)</f>
        <v>818606152</v>
      </c>
      <c r="F23" s="91">
        <f>SUM(F16:F22)</f>
        <v>392</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313.60000000000002</v>
      </c>
      <c r="D25" s="31"/>
      <c r="E25" s="34">
        <f>E23</f>
        <v>818606152</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214" t="s">
        <v>316</v>
      </c>
      <c r="D31" s="214"/>
      <c r="E31" s="68"/>
      <c r="F31" s="68"/>
      <c r="G31" s="68"/>
      <c r="H31" s="68"/>
      <c r="I31" s="71"/>
      <c r="J31" s="71"/>
      <c r="K31" s="71"/>
      <c r="L31" s="71"/>
      <c r="M31" s="71"/>
      <c r="N31" s="72"/>
    </row>
    <row r="32" spans="1:14" x14ac:dyDescent="0.3">
      <c r="A32" s="63"/>
      <c r="B32" s="83" t="s">
        <v>99</v>
      </c>
      <c r="C32" s="214" t="s">
        <v>316</v>
      </c>
      <c r="D32" s="83"/>
      <c r="E32" s="68"/>
      <c r="F32" s="68"/>
      <c r="G32" s="68"/>
      <c r="H32" s="68"/>
      <c r="I32" s="71"/>
      <c r="J32" s="71"/>
      <c r="K32" s="71"/>
      <c r="L32" s="71"/>
      <c r="M32" s="71"/>
      <c r="N32" s="72"/>
    </row>
    <row r="33" spans="1:14" x14ac:dyDescent="0.3">
      <c r="A33" s="63"/>
      <c r="B33" s="83" t="s">
        <v>100</v>
      </c>
      <c r="C33" s="214" t="s">
        <v>316</v>
      </c>
      <c r="D33" s="40"/>
      <c r="E33" s="255"/>
      <c r="F33" s="68"/>
      <c r="G33" s="68"/>
      <c r="H33" s="68"/>
      <c r="I33" s="71"/>
      <c r="J33" s="71"/>
      <c r="K33" s="71"/>
      <c r="L33" s="71"/>
      <c r="M33" s="71"/>
      <c r="N33" s="72"/>
    </row>
    <row r="34" spans="1:14" x14ac:dyDescent="0.3">
      <c r="A34" s="63"/>
      <c r="B34" s="83" t="s">
        <v>101</v>
      </c>
      <c r="C34" s="214" t="s">
        <v>316</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14">
        <v>0</v>
      </c>
      <c r="E41" s="286">
        <f>+D41+D42</f>
        <v>35</v>
      </c>
      <c r="F41" s="68"/>
      <c r="G41" s="68"/>
      <c r="H41" s="68"/>
      <c r="I41" s="71"/>
      <c r="J41" s="71"/>
      <c r="K41" s="71"/>
      <c r="L41" s="71"/>
      <c r="M41" s="71"/>
      <c r="N41" s="72"/>
    </row>
    <row r="42" spans="1:14" ht="55.2" x14ac:dyDescent="0.3">
      <c r="A42" s="63"/>
      <c r="B42" s="69" t="s">
        <v>104</v>
      </c>
      <c r="C42" s="70">
        <v>60</v>
      </c>
      <c r="D42" s="214">
        <v>35</v>
      </c>
      <c r="E42" s="287"/>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274" t="s">
        <v>34</v>
      </c>
      <c r="N46" s="274"/>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108</v>
      </c>
      <c r="O49" s="82" t="s">
        <v>35</v>
      </c>
      <c r="P49" s="210" t="s">
        <v>11</v>
      </c>
      <c r="Q49" s="210" t="s">
        <v>19</v>
      </c>
    </row>
    <row r="50" spans="1:26" s="77" customFormat="1" ht="43.2" x14ac:dyDescent="0.3">
      <c r="A50" s="36">
        <v>1</v>
      </c>
      <c r="B50" s="78" t="s">
        <v>117</v>
      </c>
      <c r="C50" s="78" t="s">
        <v>117</v>
      </c>
      <c r="D50" s="78" t="s">
        <v>132</v>
      </c>
      <c r="E50" s="78" t="s">
        <v>392</v>
      </c>
      <c r="F50" s="74" t="s">
        <v>96</v>
      </c>
      <c r="G50" s="88" t="s">
        <v>124</v>
      </c>
      <c r="H50" s="97">
        <v>41246</v>
      </c>
      <c r="I50" s="97">
        <v>42003</v>
      </c>
      <c r="J50" s="75" t="s">
        <v>97</v>
      </c>
      <c r="K50" s="253" t="s">
        <v>384</v>
      </c>
      <c r="L50" s="253" t="s">
        <v>384</v>
      </c>
      <c r="M50" s="99">
        <v>392</v>
      </c>
      <c r="N50" s="66" t="s">
        <v>124</v>
      </c>
      <c r="O50" s="20">
        <v>10142758678</v>
      </c>
      <c r="P50" s="20" t="s">
        <v>292</v>
      </c>
      <c r="Q50" s="192" t="s">
        <v>391</v>
      </c>
      <c r="R50" s="76"/>
      <c r="S50" s="76"/>
      <c r="T50" s="76"/>
      <c r="U50" s="76"/>
      <c r="V50" s="76"/>
      <c r="W50" s="76"/>
      <c r="X50" s="76"/>
      <c r="Y50" s="76"/>
      <c r="Z50" s="76"/>
    </row>
    <row r="51" spans="1:26" s="77" customFormat="1" ht="43.2" x14ac:dyDescent="0.3">
      <c r="A51" s="36">
        <f t="shared" ref="A51:A57" si="0">+A50+1</f>
        <v>2</v>
      </c>
      <c r="B51" s="78" t="s">
        <v>117</v>
      </c>
      <c r="C51" s="78" t="s">
        <v>117</v>
      </c>
      <c r="D51" s="78" t="s">
        <v>390</v>
      </c>
      <c r="E51" s="253" t="s">
        <v>389</v>
      </c>
      <c r="F51" s="74" t="s">
        <v>96</v>
      </c>
      <c r="G51" s="88" t="s">
        <v>124</v>
      </c>
      <c r="H51" s="97">
        <v>36896</v>
      </c>
      <c r="I51" s="97">
        <v>37256</v>
      </c>
      <c r="J51" s="75" t="s">
        <v>97</v>
      </c>
      <c r="K51" s="114">
        <f>+(I51-H51)/30</f>
        <v>12</v>
      </c>
      <c r="L51" s="253" t="s">
        <v>384</v>
      </c>
      <c r="M51" s="99">
        <v>0</v>
      </c>
      <c r="N51" s="66" t="s">
        <v>124</v>
      </c>
      <c r="O51" s="20">
        <v>5280000</v>
      </c>
      <c r="P51" s="20">
        <v>110</v>
      </c>
      <c r="Q51" s="89" t="s">
        <v>388</v>
      </c>
      <c r="R51" s="76"/>
      <c r="S51" s="76"/>
      <c r="T51" s="76"/>
      <c r="U51" s="76"/>
      <c r="V51" s="76"/>
      <c r="W51" s="76"/>
      <c r="X51" s="76"/>
      <c r="Y51" s="76"/>
      <c r="Z51" s="76"/>
    </row>
    <row r="52" spans="1:26" s="77" customFormat="1" x14ac:dyDescent="0.3">
      <c r="A52" s="36">
        <f t="shared" si="0"/>
        <v>3</v>
      </c>
      <c r="B52" s="78" t="s">
        <v>117</v>
      </c>
      <c r="C52" s="79" t="s">
        <v>117</v>
      </c>
      <c r="D52" s="78" t="s">
        <v>132</v>
      </c>
      <c r="E52" s="254" t="s">
        <v>387</v>
      </c>
      <c r="F52" s="74" t="s">
        <v>96</v>
      </c>
      <c r="G52" s="74" t="s">
        <v>124</v>
      </c>
      <c r="H52" s="81">
        <v>41507</v>
      </c>
      <c r="I52" s="81">
        <v>41851</v>
      </c>
      <c r="J52" s="228" t="s">
        <v>97</v>
      </c>
      <c r="K52" s="114">
        <f>+(I52-H52)/30</f>
        <v>11.466666666666667</v>
      </c>
      <c r="L52" s="253" t="s">
        <v>384</v>
      </c>
      <c r="M52" s="66">
        <v>114</v>
      </c>
      <c r="N52" s="66" t="s">
        <v>124</v>
      </c>
      <c r="O52" s="20">
        <v>220670189</v>
      </c>
      <c r="P52" s="20" t="s">
        <v>386</v>
      </c>
      <c r="Q52" s="89"/>
      <c r="R52" s="76"/>
      <c r="S52" s="76"/>
      <c r="T52" s="76"/>
      <c r="U52" s="76"/>
      <c r="V52" s="76"/>
      <c r="W52" s="76"/>
      <c r="X52" s="76"/>
      <c r="Y52" s="76"/>
      <c r="Z52" s="76"/>
    </row>
    <row r="53" spans="1:26" s="77" customFormat="1" x14ac:dyDescent="0.3">
      <c r="A53" s="36">
        <f t="shared" si="0"/>
        <v>4</v>
      </c>
      <c r="B53" s="252" t="s">
        <v>117</v>
      </c>
      <c r="C53" s="79" t="s">
        <v>117</v>
      </c>
      <c r="D53" s="78" t="s">
        <v>132</v>
      </c>
      <c r="E53" s="214" t="s">
        <v>385</v>
      </c>
      <c r="F53" s="74" t="s">
        <v>96</v>
      </c>
      <c r="G53" s="74" t="s">
        <v>124</v>
      </c>
      <c r="H53" s="81">
        <v>41169</v>
      </c>
      <c r="I53" s="81">
        <v>41273</v>
      </c>
      <c r="J53" s="75" t="s">
        <v>97</v>
      </c>
      <c r="K53" s="114">
        <f>+(I53-H53)/30</f>
        <v>3.4666666666666668</v>
      </c>
      <c r="L53" s="214">
        <v>0</v>
      </c>
      <c r="M53" s="66" t="s">
        <v>124</v>
      </c>
      <c r="N53" s="66" t="s">
        <v>124</v>
      </c>
      <c r="O53" s="20">
        <v>199665360</v>
      </c>
      <c r="P53" s="20">
        <v>130</v>
      </c>
      <c r="Q53" s="96"/>
      <c r="R53" s="76"/>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76"/>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76"/>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76"/>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76"/>
      <c r="S57" s="76"/>
      <c r="T57" s="76"/>
      <c r="U57" s="76"/>
      <c r="V57" s="76"/>
      <c r="W57" s="76"/>
      <c r="X57" s="76"/>
      <c r="Y57" s="76"/>
      <c r="Z57" s="76"/>
    </row>
    <row r="58" spans="1:26" s="77" customFormat="1" x14ac:dyDescent="0.3">
      <c r="A58" s="36"/>
      <c r="B58" s="37" t="s">
        <v>16</v>
      </c>
      <c r="C58" s="79"/>
      <c r="D58" s="78"/>
      <c r="E58" s="73"/>
      <c r="F58" s="74"/>
      <c r="G58" s="74"/>
      <c r="H58" s="74"/>
      <c r="I58" s="75"/>
      <c r="J58" s="75"/>
      <c r="K58" s="251">
        <f>SUM(K51:K57)</f>
        <v>26.933333333333337</v>
      </c>
      <c r="L58" s="80" t="s">
        <v>384</v>
      </c>
      <c r="M58" s="87">
        <f>SUM(M50:M57)</f>
        <v>506</v>
      </c>
      <c r="N58" s="80">
        <f>SUM(N50:N57)</f>
        <v>0</v>
      </c>
      <c r="O58" s="20"/>
      <c r="P58" s="20"/>
      <c r="Q58" s="90"/>
    </row>
    <row r="59" spans="1:26" s="21" customFormat="1" x14ac:dyDescent="0.3">
      <c r="E59" s="22"/>
      <c r="K59" s="98"/>
    </row>
    <row r="60" spans="1:26" s="21" customFormat="1" x14ac:dyDescent="0.3">
      <c r="B60" s="290" t="s">
        <v>27</v>
      </c>
      <c r="C60" s="290" t="s">
        <v>110</v>
      </c>
      <c r="D60" s="292" t="s">
        <v>33</v>
      </c>
      <c r="E60" s="292"/>
    </row>
    <row r="61" spans="1:26" s="21" customFormat="1" x14ac:dyDescent="0.3">
      <c r="B61" s="291"/>
      <c r="C61" s="291"/>
      <c r="D61" s="213" t="s">
        <v>23</v>
      </c>
      <c r="E61" s="43" t="s">
        <v>24</v>
      </c>
      <c r="J61" s="119"/>
      <c r="K61" s="119"/>
    </row>
    <row r="62" spans="1:26" s="21" customFormat="1" ht="30.6" customHeight="1" x14ac:dyDescent="0.3">
      <c r="B62" s="41" t="s">
        <v>21</v>
      </c>
      <c r="C62" s="250">
        <f>+K58</f>
        <v>26.933333333333337</v>
      </c>
      <c r="D62" s="39" t="s">
        <v>316</v>
      </c>
      <c r="E62" s="39"/>
      <c r="F62" s="23"/>
      <c r="G62" s="23"/>
      <c r="H62" s="23"/>
      <c r="I62" s="23"/>
      <c r="J62" s="23"/>
      <c r="K62" s="249"/>
      <c r="L62" s="23"/>
      <c r="M62" s="23"/>
    </row>
    <row r="63" spans="1:26" s="21" customFormat="1" ht="30" customHeight="1" x14ac:dyDescent="0.3">
      <c r="B63" s="41" t="s">
        <v>25</v>
      </c>
      <c r="C63" s="42">
        <f>+M58</f>
        <v>506</v>
      </c>
      <c r="D63" s="39" t="s">
        <v>316</v>
      </c>
      <c r="E63" s="39"/>
    </row>
    <row r="64" spans="1:26" s="21" customFormat="1" x14ac:dyDescent="0.3">
      <c r="B64" s="24"/>
      <c r="C64" s="293"/>
      <c r="D64" s="293"/>
      <c r="E64" s="293"/>
      <c r="F64" s="293"/>
      <c r="G64" s="293"/>
      <c r="H64" s="293"/>
      <c r="I64" s="293"/>
      <c r="J64" s="293"/>
      <c r="K64" s="293"/>
      <c r="L64" s="293"/>
      <c r="M64" s="293"/>
      <c r="N64" s="293"/>
    </row>
    <row r="65" spans="2:18" ht="28.2" customHeight="1" thickBot="1" x14ac:dyDescent="0.35"/>
    <row r="66" spans="2:18" ht="26.4" thickBot="1" x14ac:dyDescent="0.35">
      <c r="B66" s="294" t="s">
        <v>66</v>
      </c>
      <c r="C66" s="294"/>
      <c r="D66" s="294"/>
      <c r="E66" s="294"/>
      <c r="F66" s="294"/>
      <c r="G66" s="294"/>
      <c r="H66" s="294"/>
      <c r="I66" s="294"/>
      <c r="J66" s="294"/>
      <c r="K66" s="294"/>
      <c r="L66" s="294"/>
      <c r="M66" s="294"/>
      <c r="N66" s="294"/>
    </row>
    <row r="69" spans="2:18" ht="109.5" customHeight="1" x14ac:dyDescent="0.3">
      <c r="B69" s="211" t="s">
        <v>109</v>
      </c>
      <c r="C69" s="46" t="s">
        <v>2</v>
      </c>
      <c r="D69" s="46" t="s">
        <v>68</v>
      </c>
      <c r="E69" s="46" t="s">
        <v>67</v>
      </c>
      <c r="F69" s="46" t="s">
        <v>69</v>
      </c>
      <c r="G69" s="46" t="s">
        <v>70</v>
      </c>
      <c r="H69" s="46" t="s">
        <v>71</v>
      </c>
      <c r="I69" s="211" t="s">
        <v>111</v>
      </c>
      <c r="J69" s="46" t="s">
        <v>72</v>
      </c>
      <c r="K69" s="46" t="s">
        <v>73</v>
      </c>
      <c r="L69" s="46" t="s">
        <v>74</v>
      </c>
      <c r="M69" s="46" t="s">
        <v>75</v>
      </c>
      <c r="N69" s="58" t="s">
        <v>76</v>
      </c>
      <c r="O69" s="58" t="s">
        <v>77</v>
      </c>
      <c r="P69" s="295" t="s">
        <v>3</v>
      </c>
      <c r="Q69" s="296"/>
      <c r="R69" s="46" t="s">
        <v>18</v>
      </c>
    </row>
    <row r="70" spans="2:18" ht="150" customHeight="1" x14ac:dyDescent="0.3">
      <c r="B70" s="115" t="s">
        <v>382</v>
      </c>
      <c r="C70" s="115" t="s">
        <v>382</v>
      </c>
      <c r="D70" s="248" t="s">
        <v>383</v>
      </c>
      <c r="E70" s="36">
        <v>42</v>
      </c>
      <c r="F70" s="36" t="s">
        <v>124</v>
      </c>
      <c r="G70" s="36" t="s">
        <v>124</v>
      </c>
      <c r="H70" s="36" t="s">
        <v>124</v>
      </c>
      <c r="I70" s="36" t="s">
        <v>124</v>
      </c>
      <c r="J70" s="36" t="s">
        <v>96</v>
      </c>
      <c r="K70" s="36" t="s">
        <v>124</v>
      </c>
      <c r="L70" s="36" t="s">
        <v>124</v>
      </c>
      <c r="M70" s="36" t="s">
        <v>124</v>
      </c>
      <c r="N70" s="36" t="s">
        <v>124</v>
      </c>
      <c r="O70" s="36" t="s">
        <v>124</v>
      </c>
      <c r="P70" s="297"/>
      <c r="Q70" s="298"/>
      <c r="R70" s="36" t="s">
        <v>96</v>
      </c>
    </row>
    <row r="71" spans="2:18" ht="55.5" customHeight="1" x14ac:dyDescent="0.3">
      <c r="B71" s="115" t="s">
        <v>382</v>
      </c>
      <c r="C71" s="115" t="s">
        <v>382</v>
      </c>
      <c r="D71" s="247" t="s">
        <v>381</v>
      </c>
      <c r="E71" s="246">
        <v>350</v>
      </c>
      <c r="F71" s="36" t="s">
        <v>124</v>
      </c>
      <c r="G71" s="36" t="s">
        <v>124</v>
      </c>
      <c r="H71" s="36" t="s">
        <v>124</v>
      </c>
      <c r="I71" s="36" t="s">
        <v>124</v>
      </c>
      <c r="J71" s="36" t="s">
        <v>96</v>
      </c>
      <c r="K71" s="36" t="s">
        <v>124</v>
      </c>
      <c r="L71" s="36" t="s">
        <v>124</v>
      </c>
      <c r="M71" s="36" t="s">
        <v>124</v>
      </c>
      <c r="N71" s="36" t="s">
        <v>124</v>
      </c>
      <c r="O71" s="36" t="s">
        <v>124</v>
      </c>
      <c r="P71" s="297"/>
      <c r="Q71" s="298"/>
      <c r="R71" s="36" t="s">
        <v>96</v>
      </c>
    </row>
    <row r="72" spans="2:18" x14ac:dyDescent="0.3">
      <c r="B72" s="158"/>
      <c r="C72" s="158"/>
      <c r="D72" s="244"/>
      <c r="E72" s="4"/>
      <c r="F72" s="3"/>
      <c r="G72" s="100"/>
      <c r="H72" s="3"/>
      <c r="I72" s="39"/>
      <c r="J72" s="3"/>
      <c r="K72" s="3"/>
      <c r="L72" s="39"/>
      <c r="M72" s="39"/>
      <c r="N72" s="39"/>
      <c r="O72" s="40"/>
      <c r="P72" s="299"/>
      <c r="Q72" s="300"/>
      <c r="R72" s="83"/>
    </row>
    <row r="73" spans="2:18" x14ac:dyDescent="0.3">
      <c r="B73" s="158"/>
      <c r="C73" s="158"/>
      <c r="D73" s="244"/>
      <c r="E73" s="4"/>
      <c r="F73" s="3"/>
      <c r="G73" s="100"/>
      <c r="H73" s="3"/>
      <c r="I73" s="39"/>
      <c r="J73" s="3"/>
      <c r="K73" s="3"/>
      <c r="L73" s="39"/>
      <c r="M73" s="39"/>
      <c r="N73" s="39"/>
      <c r="O73" s="40"/>
      <c r="P73" s="299"/>
      <c r="Q73" s="300"/>
      <c r="R73" s="83"/>
    </row>
    <row r="74" spans="2:18" x14ac:dyDescent="0.3">
      <c r="B74" s="158"/>
      <c r="C74" s="158"/>
      <c r="D74" s="244"/>
      <c r="E74" s="4"/>
      <c r="F74" s="3"/>
      <c r="G74" s="100"/>
      <c r="H74" s="3"/>
      <c r="I74" s="39"/>
      <c r="J74" s="3"/>
      <c r="K74" s="3"/>
      <c r="L74" s="39"/>
      <c r="M74" s="39"/>
      <c r="N74" s="39"/>
      <c r="O74" s="40"/>
      <c r="P74" s="299"/>
      <c r="Q74" s="300"/>
      <c r="R74" s="83"/>
    </row>
    <row r="75" spans="2:18" x14ac:dyDescent="0.3">
      <c r="B75" s="2"/>
      <c r="C75" s="2"/>
      <c r="D75" s="4"/>
      <c r="E75" s="4"/>
      <c r="F75" s="3"/>
      <c r="G75" s="100"/>
      <c r="H75" s="3"/>
      <c r="I75" s="40"/>
      <c r="J75" s="59"/>
      <c r="K75" s="59"/>
      <c r="L75" s="40"/>
      <c r="M75" s="40"/>
      <c r="N75" s="40"/>
      <c r="O75" s="40"/>
      <c r="P75" s="299"/>
      <c r="Q75" s="300"/>
      <c r="R75" s="83"/>
    </row>
    <row r="76" spans="2:18" x14ac:dyDescent="0.3">
      <c r="B76" s="83"/>
      <c r="C76" s="83"/>
      <c r="D76" s="83"/>
      <c r="E76" s="83"/>
      <c r="F76" s="83"/>
      <c r="G76" s="101"/>
      <c r="H76" s="83"/>
      <c r="I76" s="83"/>
      <c r="J76" s="83"/>
      <c r="K76" s="83"/>
      <c r="L76" s="83"/>
      <c r="M76" s="83"/>
      <c r="N76" s="83"/>
      <c r="O76" s="83"/>
      <c r="P76" s="288"/>
      <c r="Q76" s="289"/>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301" t="s">
        <v>37</v>
      </c>
      <c r="C82" s="302"/>
      <c r="D82" s="302"/>
      <c r="E82" s="302"/>
      <c r="F82" s="302"/>
      <c r="G82" s="302"/>
      <c r="H82" s="302"/>
      <c r="I82" s="302"/>
      <c r="J82" s="302"/>
      <c r="K82" s="302"/>
      <c r="L82" s="302"/>
      <c r="M82" s="302"/>
      <c r="N82" s="303"/>
    </row>
    <row r="87" spans="2:17" ht="43.5" customHeight="1" x14ac:dyDescent="0.3">
      <c r="B87" s="304" t="s">
        <v>0</v>
      </c>
      <c r="C87" s="306" t="s">
        <v>38</v>
      </c>
      <c r="D87" s="306" t="s">
        <v>39</v>
      </c>
      <c r="E87" s="306" t="s">
        <v>78</v>
      </c>
      <c r="F87" s="306" t="s">
        <v>80</v>
      </c>
      <c r="G87" s="306" t="s">
        <v>81</v>
      </c>
      <c r="H87" s="306" t="s">
        <v>82</v>
      </c>
      <c r="I87" s="306" t="s">
        <v>79</v>
      </c>
      <c r="J87" s="306" t="s">
        <v>83</v>
      </c>
      <c r="K87" s="306"/>
      <c r="L87" s="306"/>
      <c r="M87" s="306" t="s">
        <v>87</v>
      </c>
      <c r="N87" s="306" t="s">
        <v>40</v>
      </c>
      <c r="O87" s="306" t="s">
        <v>41</v>
      </c>
      <c r="P87" s="306" t="s">
        <v>3</v>
      </c>
      <c r="Q87" s="306"/>
    </row>
    <row r="88" spans="2:17" ht="31.5" customHeight="1" x14ac:dyDescent="0.3">
      <c r="B88" s="305"/>
      <c r="C88" s="306"/>
      <c r="D88" s="306"/>
      <c r="E88" s="306"/>
      <c r="F88" s="306"/>
      <c r="G88" s="306"/>
      <c r="H88" s="306"/>
      <c r="I88" s="306"/>
      <c r="J88" s="102" t="s">
        <v>84</v>
      </c>
      <c r="K88" s="103" t="s">
        <v>85</v>
      </c>
      <c r="L88" s="104" t="s">
        <v>86</v>
      </c>
      <c r="M88" s="306"/>
      <c r="N88" s="306"/>
      <c r="O88" s="306"/>
      <c r="P88" s="306"/>
      <c r="Q88" s="306"/>
    </row>
    <row r="89" spans="2:17" ht="60.75" customHeight="1" x14ac:dyDescent="0.3">
      <c r="B89" s="145" t="s">
        <v>42</v>
      </c>
      <c r="C89" s="215">
        <v>392</v>
      </c>
      <c r="D89" s="116" t="s">
        <v>380</v>
      </c>
      <c r="E89" s="116">
        <v>93154029</v>
      </c>
      <c r="F89" s="116" t="s">
        <v>210</v>
      </c>
      <c r="G89" s="116" t="s">
        <v>379</v>
      </c>
      <c r="H89" s="161">
        <v>38924</v>
      </c>
      <c r="I89" s="155" t="s">
        <v>124</v>
      </c>
      <c r="J89" s="116" t="s">
        <v>117</v>
      </c>
      <c r="K89" s="116" t="s">
        <v>378</v>
      </c>
      <c r="L89" s="116" t="s">
        <v>377</v>
      </c>
      <c r="M89" s="215" t="s">
        <v>96</v>
      </c>
      <c r="N89" s="215" t="s">
        <v>96</v>
      </c>
      <c r="O89" s="215" t="s">
        <v>96</v>
      </c>
      <c r="P89" s="307"/>
      <c r="Q89" s="307"/>
    </row>
    <row r="90" spans="2:17" ht="33.6" customHeight="1" x14ac:dyDescent="0.3">
      <c r="B90" s="145" t="s">
        <v>43</v>
      </c>
      <c r="C90" s="243">
        <v>131</v>
      </c>
      <c r="D90" s="144" t="s">
        <v>376</v>
      </c>
      <c r="E90" s="144">
        <v>38362707</v>
      </c>
      <c r="F90" s="144" t="s">
        <v>251</v>
      </c>
      <c r="G90" s="145" t="s">
        <v>375</v>
      </c>
      <c r="H90" s="164">
        <v>40863</v>
      </c>
      <c r="I90" s="240" t="s">
        <v>124</v>
      </c>
      <c r="J90" s="116" t="s">
        <v>117</v>
      </c>
      <c r="K90" s="116" t="s">
        <v>374</v>
      </c>
      <c r="L90" s="242" t="s">
        <v>185</v>
      </c>
      <c r="M90" s="215" t="s">
        <v>96</v>
      </c>
      <c r="N90" s="215" t="s">
        <v>96</v>
      </c>
      <c r="O90" s="215" t="s">
        <v>96</v>
      </c>
      <c r="P90" s="310"/>
      <c r="Q90" s="310"/>
    </row>
    <row r="91" spans="2:17" ht="43.2" x14ac:dyDescent="0.3">
      <c r="B91" s="174" t="s">
        <v>43</v>
      </c>
      <c r="C91" s="241">
        <v>131</v>
      </c>
      <c r="D91" s="2" t="s">
        <v>373</v>
      </c>
      <c r="E91" s="2">
        <v>65780114</v>
      </c>
      <c r="F91" s="2" t="s">
        <v>196</v>
      </c>
      <c r="G91" s="174" t="s">
        <v>372</v>
      </c>
      <c r="H91" s="152">
        <v>36980</v>
      </c>
      <c r="I91" s="4" t="s">
        <v>124</v>
      </c>
      <c r="J91" s="116" t="s">
        <v>371</v>
      </c>
      <c r="K91" s="116" t="s">
        <v>370</v>
      </c>
      <c r="L91" s="242" t="s">
        <v>196</v>
      </c>
      <c r="M91" s="215" t="s">
        <v>96</v>
      </c>
      <c r="N91" s="215" t="s">
        <v>96</v>
      </c>
      <c r="O91" s="215" t="s">
        <v>96</v>
      </c>
      <c r="P91" s="310"/>
      <c r="Q91" s="310"/>
    </row>
    <row r="92" spans="2:17" ht="28.8" x14ac:dyDescent="0.3">
      <c r="B92" s="174" t="s">
        <v>43</v>
      </c>
      <c r="C92" s="241">
        <v>130</v>
      </c>
      <c r="D92" s="2" t="s">
        <v>369</v>
      </c>
      <c r="E92" s="2">
        <v>1110505091</v>
      </c>
      <c r="F92" s="2" t="s">
        <v>196</v>
      </c>
      <c r="G92" s="174" t="s">
        <v>368</v>
      </c>
      <c r="H92" s="152">
        <v>41529</v>
      </c>
      <c r="I92" s="240" t="s">
        <v>124</v>
      </c>
      <c r="J92" s="155" t="s">
        <v>117</v>
      </c>
      <c r="K92" s="155" t="s">
        <v>367</v>
      </c>
      <c r="L92" s="239" t="s">
        <v>366</v>
      </c>
      <c r="M92" s="36" t="s">
        <v>96</v>
      </c>
      <c r="N92" s="36" t="s">
        <v>96</v>
      </c>
      <c r="O92" s="36" t="s">
        <v>96</v>
      </c>
      <c r="P92" s="336"/>
      <c r="Q92" s="336"/>
    </row>
    <row r="93" spans="2:17" x14ac:dyDescent="0.3">
      <c r="B93" s="238"/>
      <c r="C93" s="238"/>
      <c r="D93" s="237"/>
      <c r="E93" s="237"/>
      <c r="F93" s="237"/>
      <c r="G93" s="237"/>
      <c r="H93" s="236"/>
      <c r="I93" s="235"/>
      <c r="J93" s="232"/>
      <c r="K93" s="232"/>
      <c r="L93" s="234"/>
      <c r="M93" s="233"/>
      <c r="N93" s="233"/>
      <c r="O93" s="232"/>
      <c r="P93" s="231"/>
      <c r="Q93" s="231"/>
    </row>
    <row r="94" spans="2:17" ht="15" thickBot="1" x14ac:dyDescent="0.35"/>
    <row r="95" spans="2:17" ht="26.4" thickBot="1" x14ac:dyDescent="0.35">
      <c r="B95" s="301" t="s">
        <v>45</v>
      </c>
      <c r="C95" s="302"/>
      <c r="D95" s="302"/>
      <c r="E95" s="302"/>
      <c r="F95" s="302"/>
      <c r="G95" s="302"/>
      <c r="H95" s="302"/>
      <c r="I95" s="302"/>
      <c r="J95" s="302"/>
      <c r="K95" s="302"/>
      <c r="L95" s="302"/>
      <c r="M95" s="302"/>
      <c r="N95" s="303"/>
    </row>
    <row r="98" spans="1:26" ht="46.2" customHeight="1" x14ac:dyDescent="0.3">
      <c r="B98" s="46" t="s">
        <v>32</v>
      </c>
      <c r="C98" s="46" t="s">
        <v>46</v>
      </c>
      <c r="D98" s="295" t="s">
        <v>3</v>
      </c>
      <c r="E98" s="296"/>
    </row>
    <row r="99" spans="1:26" ht="46.95" customHeight="1" x14ac:dyDescent="0.3">
      <c r="B99" s="47" t="s">
        <v>88</v>
      </c>
      <c r="C99" s="214" t="s">
        <v>96</v>
      </c>
      <c r="D99" s="310"/>
      <c r="E99" s="310"/>
    </row>
    <row r="102" spans="1:26" ht="25.8" x14ac:dyDescent="0.3">
      <c r="B102" s="275" t="s">
        <v>62</v>
      </c>
      <c r="C102" s="276"/>
      <c r="D102" s="276"/>
      <c r="E102" s="276"/>
      <c r="F102" s="276"/>
      <c r="G102" s="276"/>
      <c r="H102" s="276"/>
      <c r="I102" s="276"/>
      <c r="J102" s="276"/>
      <c r="K102" s="276"/>
      <c r="L102" s="276"/>
      <c r="M102" s="276"/>
      <c r="N102" s="276"/>
      <c r="O102" s="276"/>
      <c r="P102" s="276"/>
    </row>
    <row r="104" spans="1:26" ht="15" thickBot="1" x14ac:dyDescent="0.35"/>
    <row r="105" spans="1:26" ht="26.4" thickBot="1" x14ac:dyDescent="0.35">
      <c r="B105" s="301" t="s">
        <v>53</v>
      </c>
      <c r="C105" s="302"/>
      <c r="D105" s="302"/>
      <c r="E105" s="302"/>
      <c r="F105" s="302"/>
      <c r="G105" s="302"/>
      <c r="H105" s="302"/>
      <c r="I105" s="302"/>
      <c r="J105" s="302"/>
      <c r="K105" s="302"/>
      <c r="L105" s="302"/>
      <c r="M105" s="302"/>
      <c r="N105" s="303"/>
    </row>
    <row r="107" spans="1:26" ht="15" thickBot="1" x14ac:dyDescent="0.35">
      <c r="M107" s="44"/>
      <c r="N107" s="44"/>
    </row>
    <row r="108" spans="1:26" s="71" customFormat="1" ht="109.5" customHeight="1" x14ac:dyDescent="0.3">
      <c r="B108" s="82" t="s">
        <v>105</v>
      </c>
      <c r="C108" s="82" t="s">
        <v>106</v>
      </c>
      <c r="D108" s="82" t="s">
        <v>107</v>
      </c>
      <c r="E108" s="82" t="s">
        <v>44</v>
      </c>
      <c r="F108" s="82" t="s">
        <v>22</v>
      </c>
      <c r="G108" s="82" t="s">
        <v>65</v>
      </c>
      <c r="H108" s="82" t="s">
        <v>17</v>
      </c>
      <c r="I108" s="82" t="s">
        <v>10</v>
      </c>
      <c r="J108" s="82" t="s">
        <v>30</v>
      </c>
      <c r="K108" s="82" t="s">
        <v>60</v>
      </c>
      <c r="L108" s="82" t="s">
        <v>20</v>
      </c>
      <c r="M108" s="67" t="s">
        <v>26</v>
      </c>
      <c r="N108" s="82" t="s">
        <v>108</v>
      </c>
      <c r="O108" s="82" t="s">
        <v>35</v>
      </c>
      <c r="P108" s="210" t="s">
        <v>11</v>
      </c>
      <c r="Q108" s="210" t="s">
        <v>19</v>
      </c>
    </row>
    <row r="109" spans="1:26" s="77" customFormat="1" ht="115.2" x14ac:dyDescent="0.3">
      <c r="A109" s="36">
        <v>1</v>
      </c>
      <c r="B109" s="78" t="s">
        <v>117</v>
      </c>
      <c r="C109" s="79" t="s">
        <v>117</v>
      </c>
      <c r="D109" s="78" t="s">
        <v>365</v>
      </c>
      <c r="E109" s="73" t="s">
        <v>364</v>
      </c>
      <c r="F109" s="74" t="s">
        <v>96</v>
      </c>
      <c r="G109" s="88" t="s">
        <v>124</v>
      </c>
      <c r="H109" s="81">
        <v>40548</v>
      </c>
      <c r="I109" s="81">
        <v>40908</v>
      </c>
      <c r="J109" s="75" t="s">
        <v>124</v>
      </c>
      <c r="K109" s="75"/>
      <c r="L109" s="75" t="s">
        <v>124</v>
      </c>
      <c r="M109" s="66">
        <v>0</v>
      </c>
      <c r="N109" s="75" t="s">
        <v>124</v>
      </c>
      <c r="O109" s="20" t="s">
        <v>124</v>
      </c>
      <c r="P109" s="20">
        <v>124</v>
      </c>
      <c r="Q109" s="89" t="s">
        <v>363</v>
      </c>
      <c r="R109" s="76"/>
      <c r="S109" s="76"/>
      <c r="T109" s="76"/>
      <c r="U109" s="76"/>
      <c r="V109" s="76"/>
      <c r="W109" s="76"/>
      <c r="X109" s="76"/>
      <c r="Y109" s="76"/>
      <c r="Z109" s="76"/>
    </row>
    <row r="110" spans="1:26" s="77" customFormat="1" x14ac:dyDescent="0.3">
      <c r="A110" s="36">
        <f t="shared" ref="A110:A116" si="1">+A109+1</f>
        <v>2</v>
      </c>
      <c r="B110" s="78"/>
      <c r="C110" s="79"/>
      <c r="D110" s="78"/>
      <c r="E110" s="227"/>
      <c r="F110" s="74"/>
      <c r="G110" s="74"/>
      <c r="H110" s="81"/>
      <c r="I110" s="81"/>
      <c r="J110" s="75"/>
      <c r="K110" s="230"/>
      <c r="L110" s="1"/>
      <c r="M110" s="66"/>
      <c r="N110" s="66"/>
      <c r="O110" s="20"/>
      <c r="P110" s="20"/>
      <c r="Q110" s="89"/>
      <c r="R110" s="76"/>
      <c r="S110" s="76"/>
      <c r="T110" s="76"/>
      <c r="U110" s="76"/>
      <c r="V110" s="76"/>
      <c r="W110" s="76"/>
      <c r="X110" s="76"/>
      <c r="Y110" s="76"/>
      <c r="Z110" s="76"/>
    </row>
    <row r="111" spans="1:26" s="77" customFormat="1" x14ac:dyDescent="0.3">
      <c r="A111" s="36">
        <f t="shared" si="1"/>
        <v>3</v>
      </c>
      <c r="B111" s="78"/>
      <c r="C111" s="79"/>
      <c r="D111" s="78"/>
      <c r="E111" s="227"/>
      <c r="F111" s="74"/>
      <c r="G111" s="74"/>
      <c r="H111" s="81"/>
      <c r="I111" s="81"/>
      <c r="J111" s="228"/>
      <c r="K111" s="229"/>
      <c r="L111" s="228"/>
      <c r="M111" s="66"/>
      <c r="N111" s="66"/>
      <c r="O111" s="20"/>
      <c r="P111" s="20"/>
      <c r="Q111" s="89"/>
      <c r="R111" s="76"/>
      <c r="S111" s="76"/>
      <c r="T111" s="76"/>
      <c r="U111" s="76"/>
      <c r="V111" s="76"/>
      <c r="W111" s="76"/>
      <c r="X111" s="76"/>
      <c r="Y111" s="76"/>
      <c r="Z111" s="76"/>
    </row>
    <row r="112" spans="1:26" s="77" customFormat="1" x14ac:dyDescent="0.3">
      <c r="A112" s="36">
        <f t="shared" si="1"/>
        <v>4</v>
      </c>
      <c r="B112" s="78"/>
      <c r="C112" s="79"/>
      <c r="D112" s="78"/>
      <c r="E112" s="227"/>
      <c r="F112" s="74"/>
      <c r="G112" s="74"/>
      <c r="H112" s="74"/>
      <c r="I112" s="81"/>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1"/>
        <v>5</v>
      </c>
      <c r="B113" s="78"/>
      <c r="C113" s="79"/>
      <c r="D113" s="78"/>
      <c r="E113" s="227"/>
      <c r="F113" s="74"/>
      <c r="G113" s="74"/>
      <c r="H113" s="74"/>
      <c r="I113" s="81"/>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1"/>
        <v>6</v>
      </c>
      <c r="B114" s="78"/>
      <c r="C114" s="79"/>
      <c r="D114" s="78"/>
      <c r="E114" s="227"/>
      <c r="F114" s="74"/>
      <c r="G114" s="74"/>
      <c r="H114" s="74"/>
      <c r="I114" s="81"/>
      <c r="J114" s="75"/>
      <c r="L114" s="75"/>
      <c r="M114" s="66"/>
      <c r="N114" s="66"/>
      <c r="O114" s="20"/>
      <c r="P114" s="20"/>
      <c r="Q114" s="89"/>
      <c r="R114" s="76"/>
      <c r="S114" s="76"/>
      <c r="T114" s="76"/>
      <c r="U114" s="76"/>
      <c r="V114" s="76"/>
      <c r="W114" s="76"/>
      <c r="X114" s="76"/>
      <c r="Y114" s="76"/>
      <c r="Z114" s="76"/>
    </row>
    <row r="115" spans="1:26" s="77" customFormat="1" x14ac:dyDescent="0.3">
      <c r="A115" s="36">
        <f t="shared" si="1"/>
        <v>7</v>
      </c>
      <c r="B115" s="78"/>
      <c r="C115" s="79"/>
      <c r="D115" s="78"/>
      <c r="E115" s="227"/>
      <c r="F115" s="74"/>
      <c r="G115" s="74"/>
      <c r="H115" s="74"/>
      <c r="I115" s="81"/>
      <c r="J115" s="75"/>
      <c r="K115" s="75"/>
      <c r="L115" s="75"/>
      <c r="M115" s="66"/>
      <c r="N115" s="66"/>
      <c r="O115" s="20"/>
      <c r="P115" s="20"/>
      <c r="Q115" s="89"/>
      <c r="R115" s="76"/>
      <c r="S115" s="76"/>
      <c r="T115" s="76"/>
      <c r="U115" s="76"/>
      <c r="V115" s="76"/>
      <c r="W115" s="76"/>
      <c r="X115" s="76"/>
      <c r="Y115" s="76"/>
      <c r="Z115" s="76"/>
    </row>
    <row r="116" spans="1:26" s="77" customFormat="1" x14ac:dyDescent="0.3">
      <c r="A116" s="36">
        <f t="shared" si="1"/>
        <v>8</v>
      </c>
      <c r="B116" s="78"/>
      <c r="C116" s="79"/>
      <c r="D116" s="78"/>
      <c r="E116" s="227"/>
      <c r="F116" s="74"/>
      <c r="G116" s="74"/>
      <c r="H116" s="74"/>
      <c r="I116" s="81"/>
      <c r="J116" s="75"/>
      <c r="K116" s="75"/>
      <c r="L116" s="75"/>
      <c r="M116" s="66"/>
      <c r="N116" s="66"/>
      <c r="O116" s="20"/>
      <c r="P116" s="20"/>
      <c r="Q116" s="89"/>
      <c r="R116" s="76"/>
      <c r="S116" s="76"/>
      <c r="T116" s="76"/>
      <c r="U116" s="76"/>
      <c r="V116" s="76"/>
      <c r="W116" s="76"/>
      <c r="X116" s="76"/>
      <c r="Y116" s="76"/>
      <c r="Z116" s="76"/>
    </row>
    <row r="117" spans="1:26" s="77" customFormat="1" x14ac:dyDescent="0.3">
      <c r="A117" s="36"/>
      <c r="B117" s="37" t="s">
        <v>16</v>
      </c>
      <c r="C117" s="79"/>
      <c r="D117" s="78"/>
      <c r="E117" s="227"/>
      <c r="F117" s="74"/>
      <c r="G117" s="74"/>
      <c r="H117" s="74"/>
      <c r="I117" s="81"/>
      <c r="J117" s="75"/>
      <c r="K117" s="80">
        <f>SUM(K109:K116)</f>
        <v>0</v>
      </c>
      <c r="L117" s="80">
        <f>SUM(L109:L116)</f>
        <v>0</v>
      </c>
      <c r="M117" s="87">
        <f>SUM(M109:M116)</f>
        <v>0</v>
      </c>
      <c r="N117" s="80">
        <f>SUM(N109:N116)</f>
        <v>0</v>
      </c>
      <c r="O117" s="20"/>
      <c r="P117" s="20"/>
      <c r="Q117" s="90"/>
    </row>
    <row r="118" spans="1:26" x14ac:dyDescent="0.3">
      <c r="B118" s="21"/>
      <c r="C118" s="21"/>
      <c r="D118" s="21"/>
      <c r="E118" s="22"/>
      <c r="F118" s="21"/>
      <c r="G118" s="21"/>
      <c r="H118" s="21"/>
      <c r="I118" s="21"/>
      <c r="J118" s="21"/>
      <c r="K118" s="21"/>
      <c r="L118" s="21"/>
      <c r="M118" s="21"/>
      <c r="N118" s="21"/>
      <c r="O118" s="21"/>
      <c r="P118" s="21"/>
    </row>
    <row r="119" spans="1:26" ht="18" x14ac:dyDescent="0.3">
      <c r="B119" s="41" t="s">
        <v>31</v>
      </c>
      <c r="C119" s="50">
        <f>+K117</f>
        <v>0</v>
      </c>
      <c r="H119" s="23"/>
      <c r="I119" s="23"/>
      <c r="J119" s="23"/>
      <c r="K119" s="23"/>
      <c r="L119" s="23"/>
      <c r="M119" s="23"/>
      <c r="N119" s="21"/>
      <c r="O119" s="21"/>
      <c r="P119" s="21"/>
    </row>
    <row r="121" spans="1:26" ht="15" thickBot="1" x14ac:dyDescent="0.35"/>
    <row r="122" spans="1:26" ht="37.200000000000003" customHeight="1" thickBot="1" x14ac:dyDescent="0.35">
      <c r="B122" s="52" t="s">
        <v>48</v>
      </c>
      <c r="C122" s="53" t="s">
        <v>49</v>
      </c>
      <c r="D122" s="52" t="s">
        <v>50</v>
      </c>
      <c r="E122" s="53" t="s">
        <v>54</v>
      </c>
    </row>
    <row r="123" spans="1:26" ht="41.4" customHeight="1" x14ac:dyDescent="0.3">
      <c r="B123" s="45" t="s">
        <v>89</v>
      </c>
      <c r="C123" s="48">
        <v>20</v>
      </c>
      <c r="D123" s="48">
        <v>0</v>
      </c>
      <c r="E123" s="321">
        <f>+D123+D124+D125</f>
        <v>0</v>
      </c>
    </row>
    <row r="124" spans="1:26" x14ac:dyDescent="0.3">
      <c r="B124" s="45" t="s">
        <v>90</v>
      </c>
      <c r="C124" s="39">
        <v>30</v>
      </c>
      <c r="D124" s="214">
        <v>0</v>
      </c>
      <c r="E124" s="322"/>
    </row>
    <row r="125" spans="1:26" ht="15" thickBot="1" x14ac:dyDescent="0.35">
      <c r="B125" s="45" t="s">
        <v>91</v>
      </c>
      <c r="C125" s="49">
        <v>40</v>
      </c>
      <c r="D125" s="49">
        <v>0</v>
      </c>
      <c r="E125" s="323"/>
    </row>
    <row r="127" spans="1:26" ht="15" thickBot="1" x14ac:dyDescent="0.35"/>
    <row r="128" spans="1:26" ht="26.4" thickBot="1" x14ac:dyDescent="0.35">
      <c r="B128" s="301" t="s">
        <v>51</v>
      </c>
      <c r="C128" s="302"/>
      <c r="D128" s="302"/>
      <c r="E128" s="302"/>
      <c r="F128" s="302"/>
      <c r="G128" s="302"/>
      <c r="H128" s="302"/>
      <c r="I128" s="302"/>
      <c r="J128" s="302"/>
      <c r="K128" s="302"/>
      <c r="L128" s="302"/>
      <c r="M128" s="302"/>
      <c r="N128" s="303"/>
    </row>
    <row r="130" spans="1:17" ht="33" customHeight="1" x14ac:dyDescent="0.3">
      <c r="B130" s="304" t="s">
        <v>0</v>
      </c>
      <c r="C130" s="304" t="s">
        <v>38</v>
      </c>
      <c r="D130" s="304" t="s">
        <v>39</v>
      </c>
      <c r="E130" s="304" t="s">
        <v>78</v>
      </c>
      <c r="F130" s="304" t="s">
        <v>80</v>
      </c>
      <c r="G130" s="304" t="s">
        <v>81</v>
      </c>
      <c r="H130" s="304" t="s">
        <v>82</v>
      </c>
      <c r="I130" s="304" t="s">
        <v>79</v>
      </c>
      <c r="J130" s="295" t="s">
        <v>83</v>
      </c>
      <c r="K130" s="324"/>
      <c r="L130" s="296"/>
      <c r="M130" s="304" t="s">
        <v>87</v>
      </c>
      <c r="N130" s="304" t="s">
        <v>40</v>
      </c>
      <c r="O130" s="304" t="s">
        <v>41</v>
      </c>
      <c r="P130" s="311" t="s">
        <v>3</v>
      </c>
      <c r="Q130" s="312"/>
    </row>
    <row r="131" spans="1:17" ht="72" customHeight="1" x14ac:dyDescent="0.3">
      <c r="B131" s="305"/>
      <c r="C131" s="305"/>
      <c r="D131" s="305"/>
      <c r="E131" s="305"/>
      <c r="F131" s="305"/>
      <c r="G131" s="305"/>
      <c r="H131" s="305"/>
      <c r="I131" s="305"/>
      <c r="J131" s="211" t="s">
        <v>84</v>
      </c>
      <c r="K131" s="211" t="s">
        <v>85</v>
      </c>
      <c r="L131" s="211" t="s">
        <v>86</v>
      </c>
      <c r="M131" s="305"/>
      <c r="N131" s="305"/>
      <c r="O131" s="305"/>
      <c r="P131" s="313"/>
      <c r="Q131" s="314"/>
    </row>
    <row r="132" spans="1:17" ht="60.75" customHeight="1" x14ac:dyDescent="0.3">
      <c r="B132" s="174" t="s">
        <v>114</v>
      </c>
      <c r="C132" s="51">
        <v>392</v>
      </c>
      <c r="D132" s="116" t="s">
        <v>158</v>
      </c>
      <c r="E132" s="116">
        <v>65742456</v>
      </c>
      <c r="F132" s="116" t="s">
        <v>362</v>
      </c>
      <c r="G132" s="116" t="s">
        <v>354</v>
      </c>
      <c r="H132" s="226">
        <v>36980</v>
      </c>
      <c r="I132" s="39" t="s">
        <v>124</v>
      </c>
      <c r="J132" s="155" t="s">
        <v>361</v>
      </c>
      <c r="K132" s="225" t="s">
        <v>360</v>
      </c>
      <c r="L132" s="40" t="s">
        <v>359</v>
      </c>
      <c r="M132" s="39" t="s">
        <v>96</v>
      </c>
      <c r="N132" s="214" t="s">
        <v>96</v>
      </c>
      <c r="O132" s="39" t="s">
        <v>96</v>
      </c>
      <c r="P132" s="315"/>
      <c r="Q132" s="316"/>
    </row>
    <row r="133" spans="1:17" ht="60.75" customHeight="1" x14ac:dyDescent="0.3">
      <c r="A133" s="71"/>
      <c r="B133" s="51" t="s">
        <v>113</v>
      </c>
      <c r="C133" s="51">
        <v>392</v>
      </c>
      <c r="D133" s="221" t="s">
        <v>159</v>
      </c>
      <c r="E133" s="214">
        <v>1110475072</v>
      </c>
      <c r="F133" s="221" t="s">
        <v>229</v>
      </c>
      <c r="G133" s="214" t="s">
        <v>165</v>
      </c>
      <c r="H133" s="220">
        <v>40886</v>
      </c>
      <c r="I133" s="39" t="s">
        <v>124</v>
      </c>
      <c r="J133" s="214" t="s">
        <v>117</v>
      </c>
      <c r="K133" s="224" t="s">
        <v>358</v>
      </c>
      <c r="L133" s="39" t="s">
        <v>357</v>
      </c>
      <c r="M133" s="214" t="s">
        <v>96</v>
      </c>
      <c r="N133" s="223" t="s">
        <v>97</v>
      </c>
      <c r="O133" s="214" t="s">
        <v>96</v>
      </c>
      <c r="P133" s="315" t="s">
        <v>356</v>
      </c>
      <c r="Q133" s="316"/>
    </row>
    <row r="134" spans="1:17" ht="47.25" customHeight="1" x14ac:dyDescent="0.3">
      <c r="B134" s="174" t="s">
        <v>115</v>
      </c>
      <c r="C134" s="51">
        <v>392</v>
      </c>
      <c r="D134" s="222" t="s">
        <v>157</v>
      </c>
      <c r="E134" s="222">
        <v>38253496</v>
      </c>
      <c r="F134" s="222" t="s">
        <v>355</v>
      </c>
      <c r="G134" s="221" t="s">
        <v>354</v>
      </c>
      <c r="H134" s="220">
        <v>35694</v>
      </c>
      <c r="I134" s="39" t="s">
        <v>124</v>
      </c>
      <c r="J134" s="51" t="s">
        <v>353</v>
      </c>
      <c r="K134" s="59" t="s">
        <v>352</v>
      </c>
      <c r="L134" s="60" t="s">
        <v>351</v>
      </c>
      <c r="M134" s="214" t="s">
        <v>96</v>
      </c>
      <c r="N134" s="214" t="s">
        <v>96</v>
      </c>
      <c r="O134" s="214" t="s">
        <v>96</v>
      </c>
      <c r="P134" s="308"/>
      <c r="Q134" s="309"/>
    </row>
    <row r="136" spans="1:17" x14ac:dyDescent="0.3">
      <c r="K136" s="218"/>
    </row>
    <row r="137" spans="1:17" ht="15" thickBot="1" x14ac:dyDescent="0.35">
      <c r="K137" s="218">
        <v>40422</v>
      </c>
      <c r="L137" s="218">
        <v>40517</v>
      </c>
      <c r="M137" s="6">
        <v>21.5</v>
      </c>
    </row>
    <row r="138" spans="1:17" ht="54" customHeight="1" x14ac:dyDescent="0.3">
      <c r="B138" s="85" t="s">
        <v>32</v>
      </c>
      <c r="C138" s="85" t="s">
        <v>48</v>
      </c>
      <c r="D138" s="211" t="s">
        <v>49</v>
      </c>
      <c r="E138" s="85" t="s">
        <v>50</v>
      </c>
      <c r="F138" s="53" t="s">
        <v>55</v>
      </c>
      <c r="G138" s="219"/>
      <c r="K138" s="218"/>
      <c r="L138" s="68">
        <f>+(L137-K137)/30</f>
        <v>3.1666666666666665</v>
      </c>
      <c r="M138" s="6">
        <v>2</v>
      </c>
    </row>
    <row r="139" spans="1:17" ht="120.75" customHeight="1" x14ac:dyDescent="0.2">
      <c r="B139" s="317" t="s">
        <v>52</v>
      </c>
      <c r="C139" s="5" t="s">
        <v>92</v>
      </c>
      <c r="D139" s="214">
        <v>25</v>
      </c>
      <c r="E139" s="214">
        <v>25</v>
      </c>
      <c r="F139" s="318">
        <f>+E139+E140+E141</f>
        <v>35</v>
      </c>
      <c r="G139" s="57"/>
      <c r="M139" s="6">
        <v>3.16</v>
      </c>
    </row>
    <row r="140" spans="1:17" ht="76.2" customHeight="1" x14ac:dyDescent="0.2">
      <c r="B140" s="317"/>
      <c r="C140" s="5" t="s">
        <v>93</v>
      </c>
      <c r="D140" s="51">
        <v>25</v>
      </c>
      <c r="E140" s="214">
        <v>0</v>
      </c>
      <c r="F140" s="319"/>
      <c r="G140" s="57"/>
    </row>
    <row r="141" spans="1:17" ht="69" customHeight="1" x14ac:dyDescent="0.2">
      <c r="B141" s="317"/>
      <c r="C141" s="5" t="s">
        <v>94</v>
      </c>
      <c r="D141" s="214">
        <v>10</v>
      </c>
      <c r="E141" s="214">
        <v>10</v>
      </c>
      <c r="F141" s="320"/>
      <c r="G141" s="57"/>
    </row>
    <row r="142" spans="1:17" x14ac:dyDescent="0.3">
      <c r="C142" s="68"/>
    </row>
    <row r="145" spans="2:5" x14ac:dyDescent="0.3">
      <c r="B145" s="84" t="s">
        <v>56</v>
      </c>
    </row>
    <row r="148" spans="2:5" x14ac:dyDescent="0.3">
      <c r="B148" s="86" t="s">
        <v>32</v>
      </c>
      <c r="C148" s="86" t="s">
        <v>57</v>
      </c>
      <c r="D148" s="85" t="s">
        <v>50</v>
      </c>
      <c r="E148" s="85" t="s">
        <v>16</v>
      </c>
    </row>
    <row r="149" spans="2:5" ht="53.25" customHeight="1" x14ac:dyDescent="0.3">
      <c r="B149" s="69" t="s">
        <v>58</v>
      </c>
      <c r="C149" s="70">
        <v>40</v>
      </c>
      <c r="D149" s="214">
        <f>+E123</f>
        <v>0</v>
      </c>
      <c r="E149" s="286">
        <f>+D149+D150</f>
        <v>35</v>
      </c>
    </row>
    <row r="150" spans="2:5" ht="65.25" customHeight="1" x14ac:dyDescent="0.3">
      <c r="B150" s="69" t="s">
        <v>59</v>
      </c>
      <c r="C150" s="70">
        <v>60</v>
      </c>
      <c r="D150" s="214">
        <f>+F139</f>
        <v>35</v>
      </c>
      <c r="E150" s="287"/>
    </row>
  </sheetData>
  <mergeCells count="69">
    <mergeCell ref="C9:N9"/>
    <mergeCell ref="C10:N10"/>
    <mergeCell ref="C11:E11"/>
    <mergeCell ref="B15:C22"/>
    <mergeCell ref="B2:P2"/>
    <mergeCell ref="B4:P4"/>
    <mergeCell ref="A5:L5"/>
    <mergeCell ref="C7:N7"/>
    <mergeCell ref="C8:N8"/>
    <mergeCell ref="B23:C23"/>
    <mergeCell ref="E41:E42"/>
    <mergeCell ref="P75:Q75"/>
    <mergeCell ref="B60:B61"/>
    <mergeCell ref="C60:C61"/>
    <mergeCell ref="D60:E60"/>
    <mergeCell ref="C64:N64"/>
    <mergeCell ref="B66:N66"/>
    <mergeCell ref="P69:Q69"/>
    <mergeCell ref="P70:Q70"/>
    <mergeCell ref="M46:N46"/>
    <mergeCell ref="P71:Q71"/>
    <mergeCell ref="P72:Q72"/>
    <mergeCell ref="P73:Q73"/>
    <mergeCell ref="P74:Q74"/>
    <mergeCell ref="P87:Q88"/>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90:Q90"/>
    <mergeCell ref="P89:Q89"/>
    <mergeCell ref="P91:Q91"/>
    <mergeCell ref="P92:Q92"/>
    <mergeCell ref="P130:Q131"/>
    <mergeCell ref="B139:B141"/>
    <mergeCell ref="F139:F141"/>
    <mergeCell ref="E123:E125"/>
    <mergeCell ref="B128:N128"/>
    <mergeCell ref="B130:B131"/>
    <mergeCell ref="C130:C131"/>
    <mergeCell ref="D130:D131"/>
    <mergeCell ref="B105:N105"/>
    <mergeCell ref="B95:N95"/>
    <mergeCell ref="D98:E98"/>
    <mergeCell ref="D99:E99"/>
    <mergeCell ref="B102:P102"/>
    <mergeCell ref="P134:Q134"/>
    <mergeCell ref="E149:E150"/>
    <mergeCell ref="J130:L130"/>
    <mergeCell ref="M130:M131"/>
    <mergeCell ref="N130:N131"/>
    <mergeCell ref="O130:O131"/>
    <mergeCell ref="E130:E131"/>
    <mergeCell ref="F130:F131"/>
    <mergeCell ref="G130:G131"/>
    <mergeCell ref="H130:H131"/>
    <mergeCell ref="I130:I131"/>
    <mergeCell ref="P133:Q133"/>
    <mergeCell ref="P132:Q132"/>
  </mergeCells>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GRUPO 68</vt:lpstr>
      <vt:lpstr>GRUPO 71</vt:lpstr>
      <vt:lpstr>GRUPO 62</vt:lpstr>
      <vt:lpstr>GRUPO 67</vt:lpstr>
      <vt:lpstr>GRUPO 66</vt:lpstr>
      <vt:lpstr>GRUPO 69</vt:lpstr>
      <vt:lpstr>GRUPO 63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Daniel Orlando Guzman Pava</cp:lastModifiedBy>
  <cp:lastPrinted>2014-12-04T15:32:08Z</cp:lastPrinted>
  <dcterms:created xsi:type="dcterms:W3CDTF">2014-10-22T15:49:24Z</dcterms:created>
  <dcterms:modified xsi:type="dcterms:W3CDTF">2014-12-17T22:26:30Z</dcterms:modified>
</cp:coreProperties>
</file>