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24226"/>
  <mc:AlternateContent xmlns:mc="http://schemas.openxmlformats.org/markup-compatibility/2006">
    <mc:Choice Requires="x15">
      <x15ac:absPath xmlns:x15ac="http://schemas.microsoft.com/office/spreadsheetml/2010/11/ac" url="C:\Users\Carlos Andrés\Desktop\"/>
    </mc:Choice>
  </mc:AlternateContent>
  <workbookProtection workbookAlgorithmName="SHA-512" workbookHashValue="4/sMP7cXku4jYItyxZNcMIyxOLn4l8UsnX9bkqIAzgfiZIrQflF960+vh6nAYEx+kJBjNg7wiXEozdZLV3+d5g==" workbookSaltValue="z1L8CrVwucqmGYVDAL/5yg==" workbookSpinCount="100000" lockStructure="1"/>
  <bookViews>
    <workbookView xWindow="120" yWindow="135" windowWidth="12510" windowHeight="6660" tabRatio="598"/>
  </bookViews>
  <sheets>
    <sheet name="GRUPO 41" sheetId="12" r:id="rId1"/>
    <sheet name="GRUPO 43" sheetId="13" r:id="rId2"/>
    <sheet name="GRUPO 33" sheetId="14" r:id="rId3"/>
    <sheet name="GRUPO 40" sheetId="15" r:id="rId4"/>
    <sheet name="GRUPO21" sheetId="18" r:id="rId5"/>
    <sheet name="Hoja1" sheetId="16" state="hidden" r:id="rId6"/>
  </sheets>
  <calcPr calcId="152511"/>
</workbook>
</file>

<file path=xl/calcChain.xml><?xml version="1.0" encoding="utf-8"?>
<calcChain xmlns="http://schemas.openxmlformats.org/spreadsheetml/2006/main">
  <c r="K52" i="14" l="1"/>
  <c r="L52" i="14"/>
  <c r="Q61" i="14" l="1"/>
  <c r="K51" i="13"/>
  <c r="L51" i="13"/>
  <c r="L58" i="12"/>
  <c r="E23" i="18" l="1"/>
  <c r="F23" i="18"/>
  <c r="C25" i="18"/>
  <c r="E25" i="18"/>
  <c r="E41" i="18"/>
  <c r="A51" i="18"/>
  <c r="K51" i="18"/>
  <c r="A52" i="18"/>
  <c r="A53" i="18" s="1"/>
  <c r="A54" i="18" s="1"/>
  <c r="A55" i="18" s="1"/>
  <c r="A56" i="18" s="1"/>
  <c r="A57" i="18" s="1"/>
  <c r="K52" i="18"/>
  <c r="K58" i="18"/>
  <c r="C62" i="18" s="1"/>
  <c r="M58" i="18"/>
  <c r="C63" i="18" s="1"/>
  <c r="N58" i="18"/>
  <c r="C89" i="18"/>
  <c r="C92" i="18"/>
  <c r="K112" i="18"/>
  <c r="A113" i="18"/>
  <c r="A114" i="18" s="1"/>
  <c r="A115" i="18" s="1"/>
  <c r="A116" i="18" s="1"/>
  <c r="A117" i="18" s="1"/>
  <c r="A118" i="18" s="1"/>
  <c r="A119" i="18" s="1"/>
  <c r="K113" i="18"/>
  <c r="K120" i="18" s="1"/>
  <c r="C122" i="18" s="1"/>
  <c r="L120" i="18"/>
  <c r="M120" i="18"/>
  <c r="N120" i="18"/>
  <c r="E126" i="18"/>
  <c r="C135" i="18"/>
  <c r="C136" i="18"/>
  <c r="C137" i="18"/>
  <c r="C138" i="18"/>
  <c r="C139" i="18"/>
  <c r="F144" i="18"/>
  <c r="E154" i="18"/>
  <c r="L51" i="14" l="1"/>
  <c r="L50" i="13"/>
  <c r="L52" i="15"/>
  <c r="K51" i="14"/>
  <c r="K50" i="13"/>
  <c r="K50" i="12"/>
  <c r="K51" i="12"/>
  <c r="K52" i="12"/>
  <c r="K53" i="12"/>
  <c r="K52" i="15"/>
  <c r="K50" i="14" l="1"/>
  <c r="K57" i="14" s="1"/>
  <c r="C63" i="14" s="1"/>
  <c r="D151" i="15"/>
  <c r="F141" i="15"/>
  <c r="D152" i="15" s="1"/>
  <c r="E125" i="15"/>
  <c r="N119" i="15"/>
  <c r="M119" i="15"/>
  <c r="L119" i="15"/>
  <c r="K119" i="15"/>
  <c r="C121" i="15" s="1"/>
  <c r="K114" i="15"/>
  <c r="A114" i="15"/>
  <c r="A115" i="15" s="1"/>
  <c r="A116" i="15" s="1"/>
  <c r="A117" i="15" s="1"/>
  <c r="A118" i="15" s="1"/>
  <c r="K113" i="15"/>
  <c r="G90" i="15"/>
  <c r="K63" i="15"/>
  <c r="O57" i="15"/>
  <c r="M57" i="15"/>
  <c r="K51" i="15"/>
  <c r="A51" i="15"/>
  <c r="A52" i="15" s="1"/>
  <c r="K50" i="15"/>
  <c r="K57" i="15" s="1"/>
  <c r="C63" i="15" s="1"/>
  <c r="E41" i="15"/>
  <c r="E25" i="15"/>
  <c r="F23" i="15"/>
  <c r="C25" i="15" s="1"/>
  <c r="E23" i="15"/>
  <c r="D152" i="14"/>
  <c r="D151" i="14"/>
  <c r="E151" i="14" s="1"/>
  <c r="F141" i="14"/>
  <c r="E125" i="14"/>
  <c r="N119" i="14"/>
  <c r="M119" i="14"/>
  <c r="L119" i="14"/>
  <c r="K119" i="14"/>
  <c r="C121" i="14" s="1"/>
  <c r="K114" i="14"/>
  <c r="A114" i="14"/>
  <c r="A115" i="14" s="1"/>
  <c r="A116" i="14" s="1"/>
  <c r="A117" i="14" s="1"/>
  <c r="A118" i="14" s="1"/>
  <c r="K113" i="14"/>
  <c r="G96" i="14"/>
  <c r="G95" i="14"/>
  <c r="G91" i="14"/>
  <c r="K63" i="14"/>
  <c r="O57" i="14"/>
  <c r="M57" i="14"/>
  <c r="A51" i="14"/>
  <c r="A52" i="14" s="1"/>
  <c r="J45" i="14"/>
  <c r="E41" i="14"/>
  <c r="E25" i="14"/>
  <c r="F23" i="14"/>
  <c r="C25" i="14" s="1"/>
  <c r="E23" i="14"/>
  <c r="D147" i="13"/>
  <c r="F137" i="13"/>
  <c r="D148" i="13" s="1"/>
  <c r="E121" i="13"/>
  <c r="N115" i="13"/>
  <c r="M115" i="13"/>
  <c r="L115" i="13"/>
  <c r="K115" i="13"/>
  <c r="C117" i="13" s="1"/>
  <c r="K110" i="13"/>
  <c r="A110" i="13"/>
  <c r="A111" i="13" s="1"/>
  <c r="A112" i="13" s="1"/>
  <c r="A113" i="13" s="1"/>
  <c r="A114" i="13" s="1"/>
  <c r="K109" i="13"/>
  <c r="G91" i="13"/>
  <c r="K61" i="13"/>
  <c r="O57" i="13"/>
  <c r="M57" i="13"/>
  <c r="K52" i="13"/>
  <c r="A51" i="13"/>
  <c r="A52" i="13" s="1"/>
  <c r="K57" i="13"/>
  <c r="C61" i="13" s="1"/>
  <c r="E41" i="13"/>
  <c r="C25" i="13"/>
  <c r="F23" i="13"/>
  <c r="E23" i="13"/>
  <c r="E25" i="13" s="1"/>
  <c r="D149" i="12"/>
  <c r="F139" i="12"/>
  <c r="D150" i="12" s="1"/>
  <c r="E123" i="12"/>
  <c r="N117" i="12"/>
  <c r="M117" i="12"/>
  <c r="L117" i="12"/>
  <c r="K117" i="12"/>
  <c r="C119" i="12" s="1"/>
  <c r="K112" i="12"/>
  <c r="A112" i="12"/>
  <c r="A113" i="12" s="1"/>
  <c r="A114" i="12" s="1"/>
  <c r="A115" i="12" s="1"/>
  <c r="A116" i="12" s="1"/>
  <c r="K111" i="12"/>
  <c r="K62" i="12"/>
  <c r="O58" i="12"/>
  <c r="M58" i="12"/>
  <c r="A51" i="12"/>
  <c r="A52" i="12" s="1"/>
  <c r="A53" i="12" s="1"/>
  <c r="K58" i="12"/>
  <c r="C62" i="12" s="1"/>
  <c r="E41" i="12"/>
  <c r="E25" i="12"/>
  <c r="F23" i="12"/>
  <c r="C25" i="12" s="1"/>
  <c r="E23" i="12"/>
  <c r="E151" i="15" l="1"/>
  <c r="E147" i="13"/>
  <c r="E149" i="12"/>
</calcChain>
</file>

<file path=xl/comments1.xml><?xml version="1.0" encoding="utf-8"?>
<comments xmlns="http://schemas.openxmlformats.org/spreadsheetml/2006/main">
  <authors>
    <author>Claudia Paola Marin Vargas</author>
  </authors>
  <commentList>
    <comment ref="M115" authorId="0" shapeId="0">
      <text>
        <r>
          <rPr>
            <sz val="9"/>
            <color indexed="81"/>
            <rFont val="Tahoma"/>
            <family val="2"/>
          </rPr>
          <t>LA EXPERIENCIA ADICIONAL NO SE VALORA EN CUPOS HACER CASO OMISO COLOCAR NO APLICA</t>
        </r>
      </text>
    </comment>
  </commentList>
</comments>
</file>

<file path=xl/comments2.xml><?xml version="1.0" encoding="utf-8"?>
<comments xmlns="http://schemas.openxmlformats.org/spreadsheetml/2006/main">
  <authors>
    <author>Claudia Paola Marin Vargas</author>
  </authors>
  <commentList>
    <comment ref="M119" authorId="0" shapeId="0">
      <text>
        <r>
          <rPr>
            <sz val="9"/>
            <color indexed="81"/>
            <rFont val="Tahoma"/>
            <family val="2"/>
          </rPr>
          <t>LA EXPERIENCIA ADICIONAL NO SE VALORA EN CUPOS HACER CASO OMISO COLOCAR NO APLICA</t>
        </r>
      </text>
    </comment>
  </commentList>
</comments>
</file>

<file path=xl/sharedStrings.xml><?xml version="1.0" encoding="utf-8"?>
<sst xmlns="http://schemas.openxmlformats.org/spreadsheetml/2006/main" count="1686" uniqueCount="381">
  <si>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</si>
  <si>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</si>
  <si>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</si>
  <si>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</si>
  <si>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</si>
  <si>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</si>
  <si>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</si>
  <si>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</si>
  <si>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</si>
  <si>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</si>
  <si>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</si>
  <si>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</si>
  <si>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</si>
  <si>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</si>
  <si>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</si>
  <si>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</si>
  <si>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</si>
  <si>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</si>
  <si>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</si>
  <si>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</si>
  <si>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</si>
  <si>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</si>
  <si>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</si>
  <si>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</si>
  <si>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</si>
  <si>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</si>
  <si>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</si>
  <si>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</si>
  <si>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</si>
  <si>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</si>
  <si>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</si>
  <si>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</si>
  <si>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</si>
  <si>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</si>
  <si>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</si>
  <si>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</si>
  <si>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</si>
  <si>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</si>
  <si>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</si>
  <si>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</si>
  <si>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</si>
  <si>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</si>
  <si>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</si>
  <si>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</si>
  <si>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</si>
  <si>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</si>
  <si>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</si>
  <si>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</si>
  <si>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</si>
  <si>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</si>
  <si>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</si>
  <si>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</si>
  <si>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</si>
  <si>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</si>
  <si>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</si>
  <si>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</si>
  <si>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</si>
  <si>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</si>
  <si>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</si>
  <si>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</si>
  <si>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1. CRITERIOS HABILITANTES</t>
  </si>
  <si>
    <t>2. CRITERIOS DE EVALUACIÓN</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</si>
  <si>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</si>
  <si>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</si>
  <si>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</si>
  <si>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</si>
  <si>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</si>
  <si>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</si>
  <si>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</si>
  <si>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</si>
  <si>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</si>
  <si>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</si>
  <si>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</si>
  <si>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</si>
  <si>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</si>
  <si>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</si>
  <si>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</si>
  <si>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</si>
  <si>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</si>
  <si>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</si>
  <si>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</si>
  <si>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</si>
  <si>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</si>
  <si>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</si>
  <si>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</si>
  <si>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</si>
  <si>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</si>
  <si>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</si>
  <si>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</si>
  <si>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</si>
  <si>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</si>
  <si>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</si>
  <si>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</si>
  <si>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</si>
  <si>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</si>
  <si>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</si>
  <si>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</si>
  <si>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</si>
  <si>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</si>
  <si>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</si>
  <si>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</si>
  <si>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</si>
  <si>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</si>
  <si>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</si>
  <si>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</si>
  <si>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</si>
  <si>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</si>
  <si>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</si>
  <si>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</si>
  <si>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Valor (meses)</t>
  </si>
  <si>
    <t>DECLARACIÓN EXTRA JUICIO  O CERTIFICADO DEL JUZGADO DE QUE SE ADELANTA ACCIÓN DE PERTENENCIA EN CASO DE POSECIÓN</t>
  </si>
  <si>
    <t>*** Si es propia, en arriendo,  posesión , comodato ó con autorización de uso, con que entidad</t>
  </si>
  <si>
    <t>NOTA EXPLICATIVA: Este formato debe diligenciarse cuantas veces sea necesario de acuerdo al numero de Grupos.</t>
  </si>
  <si>
    <t>Fecha de evaluación:06/12/2014</t>
  </si>
  <si>
    <t>CORPORACION MI TIERRA</t>
  </si>
  <si>
    <t>-</t>
  </si>
  <si>
    <t>CANTIDAD DE CUPOS QUE ACREDITA PARA EL GRUPO</t>
  </si>
  <si>
    <t>ICBF</t>
  </si>
  <si>
    <t>367/2013</t>
  </si>
  <si>
    <t>NO APLICA</t>
  </si>
  <si>
    <t>UNION TEMPORAL UNIDOS POR EL TOLIMA</t>
  </si>
  <si>
    <t>369/2013</t>
  </si>
  <si>
    <t>ONG ASVILCO</t>
  </si>
  <si>
    <t>01/2013</t>
  </si>
  <si>
    <t>CORPORACION SAN CARLOS</t>
  </si>
  <si>
    <t>193/2012</t>
  </si>
  <si>
    <t>MODALIDAD FAMILIAR</t>
  </si>
  <si>
    <t>PSICOLOGO SOCIAL COMUNITARIO</t>
  </si>
  <si>
    <t>UNIVERSIDAD NACIONAL ABIERTA Y A DISTANCIA - UNAD-.</t>
  </si>
  <si>
    <t>NO TIENE</t>
  </si>
  <si>
    <t>PSICOLOGA</t>
  </si>
  <si>
    <t>UNIVERSIDAD ANTONIO NARIÑO</t>
  </si>
  <si>
    <t>PSICOLOGO</t>
  </si>
  <si>
    <t>ASVILCO</t>
  </si>
  <si>
    <r>
      <t xml:space="preserve">COORDINADORCOORDINADOR GENERAL DEL PROYECTO </t>
    </r>
    <r>
      <rPr>
        <b/>
        <sz val="11"/>
        <rFont val="Calibri"/>
        <family val="2"/>
        <scheme val="minor"/>
      </rPr>
      <t>POR CADA MIL</t>
    </r>
    <r>
      <rPr>
        <sz val="11"/>
        <rFont val="Calibri"/>
        <family val="2"/>
        <scheme val="minor"/>
      </rPr>
      <t xml:space="preserve"> CUPOS OFERTADOS O FRACIÓN INFERIOR</t>
    </r>
  </si>
  <si>
    <t>CONTADOR PUBLICO</t>
  </si>
  <si>
    <t>ASESORAR TECNICAMENTE A LA EMPRESA EN EL ÁREA ADMINISTRATIVA</t>
  </si>
  <si>
    <r>
      <t>PROFESIONAL DE APOYO PEDAGÓGICO  POR C</t>
    </r>
    <r>
      <rPr>
        <b/>
        <sz val="11"/>
        <rFont val="Calibri"/>
        <family val="2"/>
        <scheme val="minor"/>
      </rPr>
      <t xml:space="preserve">ADA MIL CUPOS </t>
    </r>
    <r>
      <rPr>
        <sz val="11"/>
        <rFont val="Calibri"/>
        <family val="2"/>
        <scheme val="minor"/>
      </rPr>
      <t>OFERTADOS O FRACIÓN INFERIOR</t>
    </r>
  </si>
  <si>
    <t>UNIVERSIDAD DEL TOLIMA</t>
  </si>
  <si>
    <r>
      <t xml:space="preserve">FINANCIERO  </t>
    </r>
    <r>
      <rPr>
        <b/>
        <sz val="11"/>
        <rFont val="Calibri"/>
        <family val="2"/>
        <scheme val="minor"/>
      </rPr>
      <t>POR CADA CINCO MIL</t>
    </r>
    <r>
      <rPr>
        <sz val="11"/>
        <rFont val="Calibri"/>
        <family val="2"/>
        <scheme val="minor"/>
      </rPr>
      <t xml:space="preserve"> CUPOS OFERTADOS O FRACIÓN INFERIOR </t>
    </r>
  </si>
  <si>
    <t>FUNDACION UNIVERSITARIA SAN MARTÍN</t>
  </si>
  <si>
    <t>07/10/2013 A LA FECHA</t>
  </si>
  <si>
    <t>UNION TEMPORAL JUNTOS POR EL TOLIMA</t>
  </si>
  <si>
    <t>NO COINCIDE</t>
  </si>
  <si>
    <t>02/2014</t>
  </si>
  <si>
    <t>CORPORACION NUEVO HORIZONTE</t>
  </si>
  <si>
    <t>066/2013</t>
  </si>
  <si>
    <t>HOSPITAL SAN RAFAEL DOLORES - TOLIMA</t>
  </si>
  <si>
    <t>078/2012</t>
  </si>
  <si>
    <t>CONVENIO 021 / 2013</t>
  </si>
  <si>
    <t>400</t>
  </si>
  <si>
    <t>PSICOLOGA SOCIAL COMUNITARIA</t>
  </si>
  <si>
    <t xml:space="preserve">DISEÑAR ESTRATEGIAS PARA LA EJECUCIÓN, MONITOREO Y EVALUACIÓN DE LA POLÍTICA DE PRIMERA INFANCIA Y LA MODALIDAD SEGÚN NIVELES DE CORRESPONSABILIDAD. </t>
  </si>
  <si>
    <t>UNIVERSIDAD DE IBAGUÉ</t>
  </si>
  <si>
    <t>033 - 2012</t>
  </si>
  <si>
    <t>ASOCIACION DE MUJERES TRABAJADORAS DE VASCONIA RESERVADO - AMTRAVARES</t>
  </si>
  <si>
    <t>CONVENIO DE COOPERACIÓN No 5 DE 2011</t>
  </si>
  <si>
    <t>185-186</t>
  </si>
  <si>
    <t>ADMINISTRADOR DE NEGOCIOS INTERNACIONALES</t>
  </si>
  <si>
    <t>LICENCIATURA EN PREESCOLAR</t>
  </si>
  <si>
    <t>CORPORACIÓN EDUCATIVA NACIONAL -CUN-</t>
  </si>
  <si>
    <t>368/2013</t>
  </si>
  <si>
    <t>0104/2013</t>
  </si>
  <si>
    <t>CLUB DEPORTIVO SEMILLERO FUTBOL CLUB</t>
  </si>
  <si>
    <t>016 /2012</t>
  </si>
  <si>
    <t>78-79</t>
  </si>
  <si>
    <t>327</t>
  </si>
  <si>
    <t>LICENCIADO EN BASICA CON ENFASIS EN EDUCAION FISICA, RECREACION Y DEPORTE</t>
  </si>
  <si>
    <t>CORPORACION UNIVERSITARIA ADVENTISTA</t>
  </si>
  <si>
    <t>LICENCIADO EN EDUCACION FISICA</t>
  </si>
  <si>
    <t>UNIVERSIDAD DE CUNDINAMARCA</t>
  </si>
  <si>
    <t>UNIVERSIDAD NACIONAL ABIERTA Y A DISTANCIA -UNAD-</t>
  </si>
  <si>
    <t>CONVENIO 015 DE 2011</t>
  </si>
  <si>
    <t>FUNDACION COMBEIMA</t>
  </si>
  <si>
    <t>CONVENIO DE COOPERACIÓN No 0013</t>
  </si>
  <si>
    <t>ADMINISTRADOR DE EMPRESAS</t>
  </si>
  <si>
    <t>01/11/2011 AL 31/05/2014</t>
  </si>
  <si>
    <t>LICENCIA EN PEDAGOGIA REEDUCATIVA</t>
  </si>
  <si>
    <t>UNIVERSIDAD DEL QUINDIO</t>
  </si>
  <si>
    <t>CONVENIO DE COOPERACION No 0038</t>
  </si>
  <si>
    <t>512</t>
  </si>
  <si>
    <t>UNIVERSIDAD DE SAN BUENAVENTURA</t>
  </si>
  <si>
    <t>CONVENIO 024 DE 2012</t>
  </si>
  <si>
    <t>CONVENIO DE COOPERACIÓN No 02</t>
  </si>
  <si>
    <t>FUNDACION UNIVERSITARIA DEL AREA ANDINA</t>
  </si>
  <si>
    <t>JARDIN INFANTIL "PANDAS"</t>
  </si>
  <si>
    <t>01/02/2011 AL 30/11/2013</t>
  </si>
  <si>
    <t>CONTROL DE COSTO Y PRESUPUESTO, INFORMES FINANCIEROS Y GESTION ADMINISTRATIVA DE PERSONAL</t>
  </si>
  <si>
    <t>LICENCIADA EN EDUCACION INFANTIL Y PREESCOLAR</t>
  </si>
  <si>
    <t>ONG AVISCOL</t>
  </si>
  <si>
    <t>CONVENIO DE COOPERACION No 01 DE 2014</t>
  </si>
  <si>
    <t>CONVENIO 073 DEL 2013</t>
  </si>
  <si>
    <t>SIN FOLIO</t>
  </si>
  <si>
    <t>76-77-78-79-80-81-82</t>
  </si>
  <si>
    <t>389</t>
  </si>
  <si>
    <t>DISEÑAR EL PLAN DE ACCION DESDE EL PAI PARA LA IMPLEMENTACIÓN DE LA MODALIDAD ACORDE CON LA POLITICA PÚBLCA DEL PROYECTO PEDAGÓGICO DEL ICBF, LAS CARACTERISTICAS DE LA MODALIDAD DE ATENCION Y LAS CONDICIONES PARTICULARES DE LA COMUNIDAD, EL NIÑO Y LA NIÑA.</t>
  </si>
  <si>
    <t>UNIVERSIDAD DE IBAGUE</t>
  </si>
  <si>
    <t>01/10/2013 HASTA LA FECHA</t>
  </si>
  <si>
    <t>APOYAR EL DISEÑO Y APLICACIÓN DEL DESARROLLO Y EVALUACIÓN DE LOS NIÑOS Y NIÑAS.</t>
  </si>
  <si>
    <t>COOPERATIVA DE TRABAJO ASOCIADO TENCOU LTDA</t>
  </si>
  <si>
    <t>CONVENIO DE COOPERACION No T-51 DEL 2012</t>
  </si>
  <si>
    <t>168-169</t>
  </si>
  <si>
    <t>CONVENIO DE COOPERACIÓN No 0028</t>
  </si>
  <si>
    <t>* 07/10/2013 A LA FECHA.</t>
  </si>
  <si>
    <t>CLASIFICAR, PREPARAR, COORDINAR Y REGISTRAR CUENTAS, FACTURAS Y OTROS ESTADO FINANCIEROS DE ACUERDO CON PROCEDIMIENTOS ESTABLECIDOS USANDO SISTEMAS COMPUTARIZADOS.</t>
  </si>
  <si>
    <t>* UNION TEMPORAL UNIDOS POR EL TOLIMA</t>
  </si>
  <si>
    <t>15/01/2014 A LA FECHA.
- 20/02/2013 AL 25/11/2013</t>
  </si>
  <si>
    <t>* UNION TEMPORAL UNIDOS POR EL TOLIMA
- CORPORACION NUEVO HORIZONTE</t>
  </si>
  <si>
    <t>* PROMOVER E IMPLEMEMTAR Y EVALUAR LOS PLANES DE ATENCION INTEGRAL PARA LA PRIMERA INFANCIA EN EL SECTOR URBANO Y GENERAR ESTRATEGIAS EDUCATIVAS QUE PRIMUEVAN LOS DERECHOS Y COMPETENIAS DE LOS NIÑOS.
- APOYO PSICOSOCIAL A LOS NUCLEOS FAMILIARES Y PROGRAMAR Y CONDUCIR ACTIVIDADES CON LOS BENEFICIARIOS.</t>
  </si>
  <si>
    <t>* HOSPITAL SAN JUAN DE DIOS - ANZOATEGUI
- CENTRO DE FORMACIÓN PARA LA PAZ</t>
  </si>
  <si>
    <t>* 02/09/2014 AL 20/09/2014
- 2DO SEMESTRE DE 2013</t>
  </si>
  <si>
    <t>* REALIZAR ACTIVIDADES DE SALUD PÚBLICA.
- ATENCIÓN PSICOSOCIAL EN EL PROYECTO ESCUELA Y DESPLAZAMIENTO</t>
  </si>
  <si>
    <t>* 07/06/2013 AL 31/12/2013
- 01/03/2012 AL 30/09/2012</t>
  </si>
  <si>
    <t xml:space="preserve">* CORPORACION OBSERVATORIO PARA LA PAZ
- COOPERATIVA DE CREDITO SOLIDARIO </t>
  </si>
  <si>
    <t>* SE DESEMPEÑO EN PROGRAMAS FAMILIAS CON BIENESTAR
- IMPLEMENTACION DEL COMPONENTE DE ACOMPAÑAMIENTO FAMILIAR Y COMUNITARIO EN LA ZONA URBANA Y RURAL DEL MUNICIPIO DE IBAGUÉ.</t>
  </si>
  <si>
    <t>* CORPORACION MI TIERRA
- CORPORACION UNIVERSITARIA MINUTO DE DIOS</t>
  </si>
  <si>
    <t>15/01/2013 A LA FECHA
- 12/04/2012 AL 23/11/2012</t>
  </si>
  <si>
    <t>* ASESORAR TECNICAMENTE A LA EMPRESA EN EL ÁREA ADMINISTRATIVA
- DOCENTE</t>
  </si>
  <si>
    <t>* CONSOLIDAR
- CONSOLIDAR</t>
  </si>
  <si>
    <t xml:space="preserve">FINANCIERO  POR CADA CINCO MIL CUPOS OFERTADOS O FRACIÓN INFERIOR </t>
  </si>
  <si>
    <t>EDGAR MAURICIO ESCOBAR CASTELLANOS</t>
  </si>
  <si>
    <t>* CONSOLIDAR
- CONSOLIDAR
* CORPORACION PARA EL DESARROLLO Y DERECHO DE LA INFANCIA JUVENTUD Y FAMILIA (CORFAVIDA)</t>
  </si>
  <si>
    <t>* 01/03/2013 AL 28/02/2014
- 01/03/2012 AL 28/02/2013
* 01/07/2008 AL 01/10/2011</t>
  </si>
  <si>
    <t>* IMPLEMENTACIÓN DEL COMPONENTE DE ACOMPAÑAMIENTO FAMILIAR Y COMUNITARIO, SESIONES COMUNITARIAS, GESTIÓN DE OFERTA INSTITUCIONAL EN LA ZONA URBANA Y RURAL DEL MUNICIPIO DE IBAGUÉ.
-  IMPLEMENTACIÓN DEL COMPONENTE DE ACOMPAÑAMIENTO FAMILIAR Y COMUNITARIO, SESIONES COMUNITARIAS, GESTIÓN DE OFERTA INSTITUCIONAL EN LA ZONA URBANA Y RURAL DEL MUNICIPIO DE IBAGUÉ.
* APOYO AL PROGRAMA DE DESAYUNOS ESCOLARES</t>
  </si>
  <si>
    <t xml:space="preserve">* CONSOLIDAR
- CONSOLIDAR </t>
  </si>
  <si>
    <t>* 11/02/2013 AL 3/10/2014
- 10/02/2012 AL 09/02/2013</t>
  </si>
  <si>
    <t>* IMPLEMENTACION DEL COMPONENTE DE ACOMPAÑAMIENTO FAMILIAR Y COMUNITARIO EN LA ZONA URBANA Y RURAL DEL MUNICIPIO DE IBAGUÉ.
- IMPLEMENTACION DEL COMPONENTE DE ACOMPAÑAMIENTO FAMILIAR Y COMUNITARIO EN LA ZONA URBANA Y RURAL DEL MUNICIPIO DE IBAGUÉ.</t>
  </si>
  <si>
    <t>* CORPORACION SAN CARLOS</t>
  </si>
  <si>
    <t>* CORPORACION MI TIERRA
- ASOPADRES H.I. JOSE ANTONIO GALÁN</t>
  </si>
  <si>
    <t>* APOYAR EL DISEÑO Y APLICACIÓN DE EVALUACIÓN DEL DESARROLLO DE LOS NIÑOS Y NIÑAS.
- PROMOVER ESTRATEGIAS RECREATIVSS, LÚDICAS Y ARTÍSTICAS PARA EL DESARROLLO INFANTIL DE LOS NIÑOS Y COMPRENDER NECESIDADES Y DIFERENCIAS INDIVIDUALES EN LOS NIÑOS.</t>
  </si>
  <si>
    <t>* 07/10/2013 AL 30/09/2014
- EXPERIENCIA PREVIA DESDE EL 02/04/2004 COMO MADRE COMUNITARIA.</t>
  </si>
  <si>
    <t>* 10/02/2012 AL 09/02/2013
- 11/02/2013 AL 30/07/2014</t>
  </si>
  <si>
    <t>* IMPLEMENTACIÓN DEL COMPONENTE DE ACOMPAÑAMIENTO FAMILIAR Y COMUNITARIO, SESIONES COMUNITARIAS, GESTIÓN DE OFERTA INSTITUCIONAL EN LA ZONA URBANA Y RURAL DEL MUNICIPIO DE IBAGUÉ.
- IMPLEMENTACIÓN DEL COMPONENTE DE ACOMPAÑAMIENTO FAMILIAR Y COMUNITARIO, SESIONES COMUNITARIAS, GESTIÓN DE OFERTA INSTITUCIONAL EN LA ZONA URBANA Y RURAL DEL MUNICIPIO DE IBAGUÉ.</t>
  </si>
  <si>
    <r>
      <t xml:space="preserve">FINANCIERO  POR </t>
    </r>
    <r>
      <rPr>
        <b/>
        <sz val="11"/>
        <rFont val="Calibri"/>
        <family val="2"/>
        <scheme val="minor"/>
      </rPr>
      <t>CADA CINCO MIL CUPOS</t>
    </r>
    <r>
      <rPr>
        <sz val="11"/>
        <rFont val="Calibri"/>
        <family val="2"/>
        <scheme val="minor"/>
      </rPr>
      <t xml:space="preserve"> OFERTADOS O FRACIÓN INFERIOR </t>
    </r>
  </si>
  <si>
    <t>* PARTICIPAR EN LA ELABORACION DE PLANES, PROGRAMAS Y PROYECTOS EDUCATIVOS DE PROMOCIÓN Y PREVENCIÓN EN SALUD Y DESARROLLO COMUNITARIO QUE INCLUYAN ACTIVIDADES LUDICAS, GIMNASTICAS Y DEPORTIVAS.</t>
  </si>
  <si>
    <t>* UNION TEMPORAL UNIDOS POR EL TOLIMA
- ONG SEMILLAS DEL FUTURO</t>
  </si>
  <si>
    <t>* DISEÑAR ESTRATEGIAS PARA LA EJECUCION, MONITOREO Y EVALUACION DE LA POLITICA DE PRIEMRA INFANCIA Y LA MODALIDAD SEGÚN NIVEL DE CORRESPONSABILIDAD
- EDUCADORA FAMILIAR DEL PROGRAMA VIVIENDAS CON BIENESTAR</t>
  </si>
  <si>
    <t>* 01/10/2013 AL 31/12/2013
- 01/02/20012 AL 31/12/2007</t>
  </si>
  <si>
    <t>* CORPORACION MI TIERRA
- GOBERNACION DEL TOLIMA</t>
  </si>
  <si>
    <t>* 07/10/2013 AL 31/07/2014
- 03/07/2011 AL 31/12/2011</t>
  </si>
  <si>
    <t>* DISEÑAR ESTRATEGIAS PARA LA EJECUCION, MONITOREO Y EVALUACION DE LA POLITICA DE PRIEMRA INFANCIA Y LA MODALIDAD SEGÚN NIVEL DE CORRESPONSABILIDAD
- ASESOR TECNICO DE SALUD MENTAL PARA EL PROGRAMA DE ATENCION DIFERENCIAL A LA POBLACION EN SITUACION DE DESPLAZAMIENTO Y DISCAPACIDAD.</t>
  </si>
  <si>
    <t>* CORPORACION LOS GIRASOLES
- CORPORACION LOS GIRASOLES</t>
  </si>
  <si>
    <t>* 16/01/2014 AL 31/07/2014
- 15/01/2013 AL 29/12/2013</t>
  </si>
  <si>
    <t>* DETECCION TEMPRANA DE CASOS DE PROBLEMAS EN EL DESARROLLO Y DISEÑO DE ESTRATEGIAS DE APOYO PARA TRABAJAR SOBRE FACTORES DE RIESGO.
- DETECCION TEMPRANA DE CASOS DE PROBLEMAS EN EL DESARROLLO Y DISEÑO DE ESTRATEGIAS DE APOYO PARA TRABAJAR SOBRE FACTORES DE RIESGO.</t>
  </si>
  <si>
    <t>* CENTRO DE ORIENTACION Y ATENCION PSICOLOGCA COAPSI
- CDI MI NUEVO SOL</t>
  </si>
  <si>
    <t>* 22/03/2013 AL 30/11/2013
- 08/07/2013 AL 10/12/2013</t>
  </si>
  <si>
    <t>* VALORACION DE NIÑOS EN ETAPAS DE DESARROLLO DE PRIMERA INFANCIA, INFANCIA INTERMEDIA COMPRENDIDA DESDE LOS 2 AÑOS A 10 AÑOS.
- FUNCIONES DE APOYO AL EQUIPO DOCENTE Y ADMINISTRATIVO, VALORACIONES A LOS NIÑOS Y FAMILIAS QUE SE BENEFICIAN DEL PROGRAMA DE CERO A SIEMPRE.</t>
  </si>
  <si>
    <t>* JARDIN INFANTIL BRITANICO INGLES
- JARDIN INFANTIL BRITANICO INGLES
* JARDIN INFANTIL BRITANICO INGLES</t>
  </si>
  <si>
    <t>* 01/07/2014 AL 08/10/2014
- 10/02/2014 AL 14/06/2014
* 02/05/2013 HASTA EL 20/12/2013</t>
  </si>
  <si>
    <t xml:space="preserve">* VALORACION E IDENTIFICACION DE NECESIDADES ESPECIALES A NIÑOS DE LA PRIMERA INFANCIA. 
-  VALORACION E IDENTIFICACION DE NECESIDADES ESPECIALES A NIÑOS DE LA PRIMERA INFANCIA. 
* VALORACION E IDENTIFICACION DE NECESIDADES ESPECIALES A NIÑOS DE LA PRIMERA INFANCIA. 
</t>
  </si>
  <si>
    <t>* 16/01/2014 AL 12/08/2014
- 15/01/2013 AL 30/12/2013</t>
  </si>
  <si>
    <t>* CONSTRUYAMOS COLOMBIA
- CONSTRUYAMOS COLOMBIA</t>
  </si>
  <si>
    <t>* APOYAR EL DISEÑO Y APLICACIÓN DE EVALUACIÓN DEL DESARROLLO DE LOS NIÑOS Y NIÑAS.
- APOYAR EL DISEÑO Y APLICACIÓN DE EVALUACIÓN DEL DESARROLLO DE LOS NIÑOS Y NIÑAS.</t>
  </si>
  <si>
    <t>* CORPORACION MI TIERRA
- CORPORACION SAN CARLOS
* CORPORACION LOS GIRASOLES</t>
  </si>
  <si>
    <t>* 07/10/2013 A LA FECHA
- 08/01/2013 AL 30/09/2013
* AÑO 2012</t>
  </si>
  <si>
    <t>CONOCER Y PARTICIPAR EN LA CONSTRUCCION DE LA RUTA INTEGRAL DE ATENCION CON EL OBJETO DE PODER IDENTIFICAR DEFICIENCIAS O VULNERACIONES EN EL DESARROLLO DE LOS NIÑOS Y ASI PODER SERVIR DE NOTIFICADORES A LA COORDINACION.
- DISEÑAR EL COMPONENTE PEDAGÓGICO PARA LA IMPLEMENTACION DEL PROGRAMA ACORDE CON LOS OBJETIVOS DE ESTE.
* REALIZAR APOYO SOLIDARIO, COMUNITARIO Y VOLUNTARIO EN EL PROGRAMA HCB FAMI EN EL ROL DE MADRE COMUNITARIA.</t>
  </si>
  <si>
    <t>* 01/10/2013 A LA FECHA.</t>
  </si>
  <si>
    <t>* CORPORACION MI TIERRA
- UNIVERSIDAD DE IBAGUÉ</t>
  </si>
  <si>
    <t>* 01/03/2014 A LA FECHA.
- 01/02/2013 AL 31/11/2013</t>
  </si>
  <si>
    <t>* DETECCION TEMPRANA DE CASOS DE PROBLEMAS EN EL DESARROLLO Y DISEÑO DE ESTRATEGIAS DE APOYO PARA TRABAJAR SOBRE FACTORES DE RIESGO.
- ACOMPAÑAMIENTO PSICOTERAPEUTICO Y TRABAJO DE ORIENTACIÓN GRUPAL E INDIVUDUAL EN LA POBLACIÓN INFANTIL Y FAMILIA.</t>
  </si>
  <si>
    <t>* 10/04/2013 AL 30/04/2014
- 01/11/2011 AL 31/07/2012</t>
  </si>
  <si>
    <t>* FUNCIONES EN EL AREA DE PSICOLOGIA.
-  INTERVENCION PSICOLÓGICA EN DIFERENTES PROBLEMÁTICAS SOCIALES A LOS USUARIOS DE LA COMISARIA 2DA DE FAMILIA, ACOMPAÑANDO EL PROCESO EN EL AREA DE FAMILIA, Y JORNADAS COMUNITARIAS DE CONCILIACIÓN.</t>
  </si>
  <si>
    <t>* REHABILITAR
- COMISARIA 2DA DE FAMILIA DE CASA DE  JUSTICIA.</t>
  </si>
  <si>
    <t>* CLASIFICAR, PREPARAR, COORDINAR Y REGISTRAR CUENTAS, FACTURAS Y OTROS ESTADO FINANCIEROS DE ACUERDO CON PROCEDIMIENTOS ESTABLECIDOS USANDO SISTEMAS COMPUTARIZADOS.</t>
  </si>
  <si>
    <t>GRUPO 35</t>
  </si>
  <si>
    <t>GRUPO 41</t>
  </si>
  <si>
    <t>GRUPO 43</t>
  </si>
  <si>
    <t>GRUPO 33</t>
  </si>
  <si>
    <t>GRUPO 40</t>
  </si>
  <si>
    <t>ANDRES FELIPE ANDRADE WALTEROS</t>
  </si>
  <si>
    <t>* 01/06/2013 AL 30/11/2013
- 15/08/2011 AL 30/12/2012</t>
  </si>
  <si>
    <t>* FUNDACION CASA SOCIAL INTEGRAL DE REHABILITACION EL ALFARERO
- FUNDACION PIKACHUS</t>
  </si>
  <si>
    <t>* REALIZAR INTERVENCIONES PSICOLOGICAS EN LA PARTE CLINICA A NIVEL FAMILIAR E INDIVUAL, TALLERES GRUPALES E INDIVIDUALES DE FORMACIÓN Y CAPACITACION A LOS INTEGRANTES E INTERNOS DE LA FUNDACION. 
- REALIZAR DIAGNOSTICO FAMILIAR Y VALORACIONES PSICOSOCIALES EN LA VISITA DOMICILIARIA EFECTUADA A LOS PARTICIPANTES</t>
  </si>
  <si>
    <t xml:space="preserve">SE REEMPLAZA A LA ANTERIOR PERSONA (VIVIANA ALEXANDRA GUZMAN HERRERA POR ESTA NUEVA PERSONA (ANDRES FELIPE ANDRADE WALTEROS). </t>
  </si>
  <si>
    <t>* 12/02/2012 AL 15/11/2014</t>
  </si>
  <si>
    <t>OK. OBSERVACION SUBSANADA. SE INDICO LA FECHA INICIO Y FECHA FINAL DE LA EXPERIENCIA LABORAL.</t>
  </si>
  <si>
    <t>* CORPORACIÓN SAN CARLOS</t>
  </si>
  <si>
    <t>* 07/02/2011 AL 15/11/2014</t>
  </si>
  <si>
    <t>VALIDA LA FECHA SOLO HASTA EL 7/11/2014, FECHA DE EXPEDICION</t>
  </si>
  <si>
    <t>FORMULAR ALTERNATIVAS Y AJUSTES CONSIDERANDO OBJETIVOS ORGANIZACIONALES.</t>
  </si>
  <si>
    <t>7/10/2013 AL 7/11/2014</t>
  </si>
  <si>
    <t xml:space="preserve">COORPORACION MI TIERRA </t>
  </si>
  <si>
    <t xml:space="preserve">NO APLICA </t>
  </si>
  <si>
    <t xml:space="preserve">FUNDACION UNIVERSITARIA SAN MARTIN </t>
  </si>
  <si>
    <t xml:space="preserve">CONTADOR PUBLICO </t>
  </si>
  <si>
    <r>
      <t xml:space="preserve">FINANCIERO  </t>
    </r>
    <r>
      <rPr>
        <b/>
        <sz val="11"/>
        <color theme="1"/>
        <rFont val="Calibri"/>
        <family val="2"/>
        <scheme val="minor"/>
      </rPr>
      <t>POR CADA CINCO MIL</t>
    </r>
    <r>
      <rPr>
        <sz val="11"/>
        <color theme="1"/>
        <rFont val="Calibri"/>
        <family val="2"/>
        <scheme val="minor"/>
      </rPr>
      <t xml:space="preserve"> CUPOS OFERTADOS O FRACIÓN INFERIOR </t>
    </r>
  </si>
  <si>
    <t>7/9/2012 AL 30/9/2013</t>
  </si>
  <si>
    <t xml:space="preserve">COORPORACION SAN CARLOS </t>
  </si>
  <si>
    <t>SUPERA LA PROPORCION EN RAZON QUE PRESENTO ESTE PROFESIONAL EN EL GRUPO 41 PROPUESTA 12, QUEDANDO UN TOTAL DE 1.027</t>
  </si>
  <si>
    <t>IMPLEMENTACION DEL COMPONENTE DE ACOMPAÑAMIENTO FAMILIAR Y COMUNITARIO, LEVANTAMIENTO DE LINEA DE BASE FAMILIAR, SESIONES COMUNITARIAS, GESTION DE OFERTA INSTITUCIONAL Y PLAN FAMILIAR, EN LA ZONA URBANA Y RURAL DEL MUNICIPIO DE IBAGUE.</t>
  </si>
  <si>
    <t>01/3/2012 AL 28/02/2013</t>
  </si>
  <si>
    <t>COOPERATIVA DE CREDITO SOLIDARIO CONSOLIDAR</t>
  </si>
  <si>
    <t>COORPORACION EDUCATIVA NACIONAL C.E.N</t>
  </si>
  <si>
    <t xml:space="preserve">LICENCIADO EN PRESCOLAR </t>
  </si>
  <si>
    <t>MARYOLY JANETH SANTOFIMIO FRACICA</t>
  </si>
  <si>
    <r>
      <t>PROFESIONAL DE APOYO PEDAGÓGICO  POR C</t>
    </r>
    <r>
      <rPr>
        <b/>
        <sz val="11"/>
        <color theme="1"/>
        <rFont val="Calibri"/>
        <family val="2"/>
        <scheme val="minor"/>
      </rPr>
      <t xml:space="preserve">ADA MIL CUPOS </t>
    </r>
    <r>
      <rPr>
        <sz val="11"/>
        <color theme="1"/>
        <rFont val="Calibri"/>
        <family val="2"/>
        <scheme val="minor"/>
      </rPr>
      <t>OFERTADOS O FRACIÓN INFERIOR</t>
    </r>
  </si>
  <si>
    <t xml:space="preserve">LA CERTIFICACION ES ILEGIBLE </t>
  </si>
  <si>
    <t xml:space="preserve">COORPORACION UNIVERSITARIA MINUTO DE DIOS </t>
  </si>
  <si>
    <t xml:space="preserve">ADMINISTRADOR DE NEGOCIOS INTERNACIONALES </t>
  </si>
  <si>
    <t>ANDRES CAMILO APONTE LOPEZ</t>
  </si>
  <si>
    <r>
      <t xml:space="preserve">COORDINADORCOORDINADOR GENERAL DEL PROYECTO </t>
    </r>
    <r>
      <rPr>
        <b/>
        <sz val="11"/>
        <color theme="1"/>
        <rFont val="Calibri"/>
        <family val="2"/>
        <scheme val="minor"/>
      </rPr>
      <t>POR CADA MIL</t>
    </r>
    <r>
      <rPr>
        <sz val="11"/>
        <color theme="1"/>
        <rFont val="Calibri"/>
        <family val="2"/>
        <scheme val="minor"/>
      </rPr>
      <t xml:space="preserve"> CUPOS OFERTADOS O FRACIÓN INFERIOR</t>
    </r>
  </si>
  <si>
    <t xml:space="preserve">COORDINADOR GENERAL DENTRO DE LA ESTRATEGIA DE CERO A SIEMPRE DE LA MODALIDAD FAMILIAR SEGÚN LOS LINEAMIENTOS ESTABLECIDOS POR EL INSTITUTO COLOMBIANO DE BIENESTAR FAMILIAR.
ATIENDE REQUERIMIENTOS O SOLICITUDES DE LAS PERSONAS O INSTITUCIONES BENEFICIADA POR LOS PROGRAMAS EJECUTADOS POR LA COORPORACION, Y DA RESPUESTA APROPIADA A ESTAS SOLICITUDES DE ACUERDO A LAS POLITICAS Y LINEAMIENTOS DE LA MODALIDAD. </t>
  </si>
  <si>
    <t>15/01/2013 AL 7/11/2014</t>
  </si>
  <si>
    <t xml:space="preserve">NO REPORTA </t>
  </si>
  <si>
    <t>HOSPITAL SAN RAFAEL EMPRESA SOCIAL DEL ESTADO DOLORES TOLIMA</t>
  </si>
  <si>
    <t xml:space="preserve">UNION TEMPORAL JUNTOS POR EL TOLIMA </t>
  </si>
  <si>
    <t>181 AL 182</t>
  </si>
  <si>
    <t>T 58</t>
  </si>
  <si>
    <t>APOYAR EL DISEÑO Y APLICACIÓN DE EVALUACION DEL DESARROLLO DE LOS NIÑOS Y NIÑAS 
LIDERAR PROCESOS DE TRABAJO PARA EL MEJORAMIENTO PERMANENTE DE LAS PRACTICAS PEDAGOGICAS CON LOS NIÑOS</t>
  </si>
  <si>
    <t>7/10/2013 AL 15/6/2014</t>
  </si>
  <si>
    <t>COORPORACION MI TIERRA</t>
  </si>
  <si>
    <t>LA FUNDACION UNIVERSITARIA DEL ESPINAL FUNDES</t>
  </si>
  <si>
    <t>NINI JOHANA RODRIGUEZ FARAD</t>
  </si>
  <si>
    <t>APORY EL DISEÑO E IMPLEMENTACION DE PROYECTOS PEDAGOGICOS QUE RESPONDAN A UNA EDUCACION INCLUYENTE. 
LIDERAR PROCESPS DE TRABAJO PARA EL MEJORAMIENTO PERMANTENTE DE LAS PRACTICAS PEDAGOGICAS CON LOS NIÑOS.</t>
  </si>
  <si>
    <t>01/6/2012 AL 31/12/2012</t>
  </si>
  <si>
    <t>COOPORACION SAN CARLOS</t>
  </si>
  <si>
    <t xml:space="preserve">UNIVERSIDAD DE IBAGUE </t>
  </si>
  <si>
    <t>DIANA CRISTINA MUÑOZ MENDOZA</t>
  </si>
  <si>
    <t>01/02/2014 AL 30/10/2014</t>
  </si>
  <si>
    <t xml:space="preserve">TEMPORALES UNO A S.A </t>
  </si>
  <si>
    <t>LA UNIVERSIDAD NACIONAL ABIERTA Y A DISTANCIA UNAD</t>
  </si>
  <si>
    <t>ESTHER CASALLAS CASTRO</t>
  </si>
  <si>
    <t>CESAR AUGUSTO OSPINA MARTINEZ</t>
  </si>
  <si>
    <t>SE VALIDA LA FECHA SOLO HASTA EL 7/11/2014, FECHA DE EXPEDICION DE LA CERTIFICACION</t>
  </si>
  <si>
    <t xml:space="preserve">PARTICIPAR EN LAS MESAS DE PRIMERA INFANCIA DEL MUNICIPIO
ORIENTAR LOS PROCESOS FORMATIVOS PARA LA EDUCACION INICIAL CON BASE EN LOS CONOCIMIENTOS PEDAGOGICOS. </t>
  </si>
  <si>
    <t>01/8/2012 AL 7/11/2014</t>
  </si>
  <si>
    <t xml:space="preserve">UNIVERSIDAD DEL TOLIMA </t>
  </si>
  <si>
    <t xml:space="preserve">ADMINISTRADOR FINANCIERO </t>
  </si>
  <si>
    <t>CARLOS ALBERTO CABEZAS ESCOBAR</t>
  </si>
  <si>
    <t xml:space="preserve">COORDINAR ESTRATEGIAS SOBRE LA APLICACIÓN DEL PROGRAMA CON POBLACION VULNERABEL DEL MUNICIPIO DE DOLORES. 
INCENTIVAR A LAS FAMILIAR EN LA PREVENCION DE ENFERMEDADES MEDIANTE LA OPORTUNA VACUNACION. </t>
  </si>
  <si>
    <t>15/01/2013 AL 10/12/2013</t>
  </si>
  <si>
    <t xml:space="preserve">SOL MARLENY MONTES CORREA </t>
  </si>
  <si>
    <t xml:space="preserve">DISEÑAR EL PLAN DE ACCION (DESDE EL PAI) PARA LA IMPLEMENTACION DE LA MODALIDAD, ACORDE CON LA POLITICA PUBLICA, EL PROYECTO PEDAGOGICO DEL ICBF, LAS CARACTERISTICAS DE LA MODALIDAD DE ATENCION Y LAS CONDICIONES PARTICULARES DE LA COMUNIDAD, LA FAMILIAR EL NIÑO Y LA NIÑA. 
CONOCER Y PARTICIPAR EN LA CONSTRUCCION DE LA RUTA INTEGRAL DE ATENCION , Y DESDE ALLI ARTICULAR LAS ACCIONES DE ATENCION INTEGRAL A LA PRIMERA INFANCIA CON OTROS PROGRAMAS A FAVOR DE LA PRIMERA INFANCIA, DESDE LA PARTICIPACION EN REDES SOCIALES Y COMUNITARIOS, ASI MISMO, CONOCER LA RUTA PARA NOTIFICAR CUANDO ALGUN DERECHO SEA VULNERADO. </t>
  </si>
  <si>
    <t>14/06/2014 AL 30/10/2014</t>
  </si>
  <si>
    <t>NO APLICA EL FORMATO 11, YA QUE EL OFERENTE SE POSTULO PARA LA MODALIDAD FAMILIAR, POR ENDE ESTOS CUPOS PERTENECEN A ESTA.</t>
  </si>
  <si>
    <t xml:space="preserve">SI </t>
  </si>
  <si>
    <t xml:space="preserve">MODALIDAD FAMILIAR </t>
  </si>
  <si>
    <t>X</t>
  </si>
  <si>
    <t>SOLICITAMOS COPIA DEL CONVENIO.</t>
  </si>
  <si>
    <t>73 AL 74</t>
  </si>
  <si>
    <t>ASOCIACION DE MUJERES TRABAJADORAS DE VASCONIA RESERVADO AMTRAVARES</t>
  </si>
  <si>
    <t>0023</t>
  </si>
  <si>
    <t xml:space="preserve">FUNDACION COMBEIMA </t>
  </si>
  <si>
    <t>COORPORACION SAN CARLOS</t>
  </si>
  <si>
    <t>NO SE TUVO ENCUENTA LOS 160 CUPOS REPORTADOS EN LA CERTIFIACION, SI NO LOS 150 QUE SE EVIDENCIAN EN CONVENIO</t>
  </si>
  <si>
    <t>054</t>
  </si>
  <si>
    <t>COORPORACION NUEVO HORIZONTE</t>
  </si>
  <si>
    <t>Fecha de evaluación:</t>
  </si>
  <si>
    <t xml:space="preserve">CORPORACION SAN CARLOS </t>
  </si>
  <si>
    <t>DIANA MARYBELL LÓPEZ MARTINEZ</t>
  </si>
  <si>
    <t>DOUGLAS LEONARDO VALENCIA ORTEGON</t>
  </si>
  <si>
    <t>MARIA ALEJANDRA QUINTANA LEAL</t>
  </si>
  <si>
    <t>LEIDY YINETH SANTAMARIA PARRA</t>
  </si>
  <si>
    <t>JORGE ENRIQUE CARDEÑO GUZMAN</t>
  </si>
  <si>
    <t>EDISSON SOLANO RODRIGUEZ</t>
  </si>
  <si>
    <t>MARIA JIMENA GUTIERREZ</t>
  </si>
  <si>
    <t>ANA MARIA CARRILLO TRUJILLO</t>
  </si>
  <si>
    <t>MARIA ELVIA SANCHEZ BARRERA</t>
  </si>
  <si>
    <t>JESUS HERNAN RUIZ BERNAL</t>
  </si>
  <si>
    <t>DIANA MARCELA GARZÓN ATUESTA</t>
  </si>
  <si>
    <t>ANGELA JULIETH MARTINEZ VELÁSQUEZ</t>
  </si>
  <si>
    <t>LEIDY JOHANNA BONILLA RAMOS</t>
  </si>
  <si>
    <t>LUZ DARY SUSUNAGA GONZALEZ</t>
  </si>
  <si>
    <t>YALILE ACOSTA PALMA</t>
  </si>
  <si>
    <t>ANGELICA MARIA PARAMO PALMA</t>
  </si>
  <si>
    <t>LEIDY JOHANNA DUARTE PERALTA</t>
  </si>
  <si>
    <t xml:space="preserve">CIELO CONSTANZA HERNANDEZ ACOSTA </t>
  </si>
  <si>
    <t>CAMILO ANDRES VALENCIA BÁEZ</t>
  </si>
  <si>
    <t>MARITZABEL VANEGAS SERNA</t>
  </si>
  <si>
    <t>ALEJANDRO MURILLO DEVIA</t>
  </si>
  <si>
    <t>NOHORA PEDREROS MARTINEZ</t>
  </si>
  <si>
    <t>EN LA CERTIFICACION LABORAL NO SEÑALA LAS FUNCIONES EJECUTADAS POR LA PERSONA POSTULANTE, ES DE ACLARAR, QUE LAS FUNCIONES ES UNO DE LOS REQUISITOS. FUE SUBSANA PRESENTANDO OTRA CERTIFIACION QUE CUMPLIA CON LOS REQUISITOS DE EXPERIENCIA MINIMA HABILITANTE PARA EL TALENTO HUMANO</t>
  </si>
  <si>
    <t>LABORA COMO PROFESIONAL DE APOYO PSICOSOCIAL EN EL CDI LOS  ANGELITOS FRESNO.</t>
  </si>
  <si>
    <t>15/11/2013 AL 17/09/2014</t>
  </si>
  <si>
    <t xml:space="preserve">CENTRO DE DESARROLLO INFANTIL LOS ANGELES FRESNO </t>
  </si>
  <si>
    <t xml:space="preserve">POR SER UNION TEMPORAL SE VALIDA EL 50% DE LA EXPERIENCIA TOTAL EN MESES, ES DECIR, PARA ESTE CASO SE VALIDA LA EXPERIENCIA INDIVIDUAL DE LA CORPORACION  SAN CARLOS. PAGINA 56. INCISO 3. PLIEGOS DEFINITIVOS. </t>
  </si>
  <si>
    <t xml:space="preserve">POR SER UNION TEMPORAL SE VALIDA EL 50% DE LA EXPERIENCIA TOTAL EN MESES, ES DECIR, PARA ESTE CASO SE VALIDA LA EXPERIENCIA INDIVIDUAL DE LA CORPORACION SAN CARLOS. PAGINA 56. INCISO 3. PLIEGOS DEFINITIVOS. </t>
  </si>
  <si>
    <t>SE RECONOCE LA EXPERIENCIA DEL 1 DE FEBRERO DE 2013 AL 30 DE OCTUBRE DE 2013 QUE SON LOS PERIODOS QUE NO SE TRASLAPAN.</t>
  </si>
  <si>
    <t>SE VALIDA TODA LA EXPERIENCIA PARA ESTE GRUPO</t>
  </si>
  <si>
    <t xml:space="preserve">POR SER UNION TEMPORAL SE VALIDA EL 50% DE LA EXPERIENCIA TOTAL EN MESES, ES DECIR, PARA ESTE CASO SE VALIDA LA EXPERIENCIA INDIVIDUAL DE LA CORPORACION MI TIERRA. PAGINA 56. INCISO 3. PLIEGOS DEFINITIVOS. </t>
  </si>
  <si>
    <t>SE RECONOCE LA EXPERIENCIA DEL 2 DE FEBRERO DE 2013 AL 01 DE OCTUBRE DE 2013 QUE SON LOS PERIODOS QUE NO SE TRASLAPAN.</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</si>
</sst>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6" formatCode="&quot;$&quot;\ #,##0_);[Red]\(&quot;$&quot;\ #,##0\)"/>
    <numFmt numFmtId="164" formatCode="_-&quot;$&quot;* #,##0.00_-;\-&quot;$&quot;* #,##0.00_-;_-&quot;$&quot;* &quot;-&quot;??_-;_-@_-"/>
    <numFmt numFmtId="165" formatCode="_-* #,##0.00_-;\-* #,##0.00_-;_-* &quot;-&quot;??_-;_-@_-"/>
    <numFmt numFmtId="166" formatCode="[$$-240A]\ #,##0"/>
    <numFmt numFmtId="167" formatCode="[$$-2C0A]\ #,##0"/>
    <numFmt numFmtId="168" formatCode="[$$-240A]\ #,##0.00"/>
    <numFmt numFmtId="169" formatCode="_-* #,##0\ _€_-;\-* #,##0\ _€_-;_-* &quot;-&quot;??\ _€_-;_-@_-"/>
    <numFmt numFmtId="170" formatCode="[$$-2C0A]\ #,##0.00"/>
    <numFmt numFmtId="171" formatCode="&quot;$&quot;#,##0"/>
    <numFmt numFmtId="172" formatCode="dd/mm/yyyy;@"/>
    <numFmt numFmtId="173" formatCode="#,##0.00_ ;\-#,##0.00\ "/>
    <numFmt numFmtId="174" formatCode="0.0"/>
  </numFmts>
  <fonts count="31"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u/>
      <sz val="16"/>
      <color theme="1"/>
      <name val="Calibri"/>
      <family val="2"/>
      <scheme val="minor"/>
    </font>
    <font>
      <sz val="9"/>
      <color indexed="81"/>
      <name val="Tahoma"/>
      <family val="2"/>
    </font>
    <font>
      <b/>
      <sz val="11"/>
      <name val="Calibri"/>
      <family val="2"/>
      <scheme val="minor"/>
    </font>
    <font>
      <sz val="10"/>
      <name val="Calibri"/>
      <family val="2"/>
      <scheme val="minor"/>
    </font>
    <font>
      <sz val="10"/>
      <color theme="1"/>
      <name val="Calibri"/>
      <family val="2"/>
      <scheme val="minor"/>
    </font>
    <font>
      <b/>
      <sz val="14"/>
      <name val="Calibri"/>
      <family val="2"/>
      <scheme val="minor"/>
    </font>
    <font>
      <sz val="14"/>
      <name val="Calibri"/>
      <family val="2"/>
      <scheme val="minor"/>
    </font>
    <font>
      <sz val="11"/>
      <color rgb="FFFF0000"/>
      <name val="Calibri"/>
      <family val="2"/>
      <scheme val="minor"/>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5" tint="0.79998168889431442"/>
        <bgColor indexed="64"/>
      </patternFill>
    </fill>
    <fill>
      <patternFill patternType="solid">
        <fgColor theme="0"/>
        <bgColor indexed="64"/>
      </patternFill>
    </fill>
    <fill>
      <patternFill patternType="solid">
        <fgColor rgb="FFFF0000"/>
        <bgColor indexed="64"/>
      </patternFill>
    </fill>
    <fill>
      <patternFill patternType="solid">
        <fgColor rgb="FF00B0F0"/>
        <bgColor indexed="64"/>
      </patternFill>
    </fill>
    <fill>
      <patternFill patternType="solid">
        <fgColor rgb="FFFFC000"/>
        <bgColor indexed="64"/>
      </patternFill>
    </fill>
    <fill>
      <patternFill patternType="solid">
        <fgColor theme="8" tint="0.79998168889431442"/>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medium">
        <color indexed="57"/>
      </left>
      <right/>
      <top style="medium">
        <color indexed="57"/>
      </top>
      <bottom/>
      <diagonal/>
    </border>
    <border>
      <left/>
      <right style="medium">
        <color indexed="57"/>
      </right>
      <top style="medium">
        <color indexed="57"/>
      </top>
      <bottom/>
      <diagonal/>
    </border>
  </borders>
  <cellStyleXfs count="6">
    <xf numFmtId="0" fontId="0" fillId="0" borderId="0"/>
    <xf numFmtId="165" fontId="5" fillId="0" borderId="0" applyFont="0" applyFill="0" applyBorder="0" applyAlignment="0" applyProtection="0"/>
    <xf numFmtId="0" fontId="5" fillId="0" borderId="0"/>
    <xf numFmtId="9" fontId="5" fillId="0" borderId="0" applyFont="0" applyFill="0" applyBorder="0" applyAlignment="0" applyProtection="0"/>
    <xf numFmtId="165" fontId="5" fillId="0" borderId="0" applyFont="0" applyFill="0" applyBorder="0" applyAlignment="0" applyProtection="0"/>
    <xf numFmtId="164" fontId="5" fillId="0" borderId="0" applyFont="0" applyFill="0" applyBorder="0" applyAlignment="0" applyProtection="0"/>
  </cellStyleXfs>
  <cellXfs count="394">
    <xf numFmtId="0" fontId="0" fillId="0" borderId="0" xfId="0"/>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6" fontId="0" fillId="0" borderId="0" xfId="0" applyNumberFormat="1" applyAlignment="1">
      <alignment horizontal="center" vertical="center"/>
    </xf>
    <xf numFmtId="167" fontId="0" fillId="0" borderId="0" xfId="0" applyNumberFormat="1" applyFill="1" applyBorder="1" applyAlignment="1">
      <alignment horizontal="center" vertical="center"/>
    </xf>
    <xf numFmtId="166" fontId="0" fillId="0" borderId="0" xfId="0" applyNumberFormat="1" applyBorder="1" applyAlignment="1">
      <alignment vertical="center"/>
    </xf>
    <xf numFmtId="169" fontId="13" fillId="0" borderId="1" xfId="1" applyNumberFormat="1" applyFont="1" applyFill="1" applyBorder="1" applyAlignment="1">
      <alignment horizontal="right" vertical="center" wrapText="1"/>
    </xf>
    <xf numFmtId="0" fontId="0" fillId="0" borderId="0" xfId="0" applyFill="1" applyAlignment="1">
      <alignment vertical="center"/>
    </xf>
    <xf numFmtId="168"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0" fontId="0" fillId="0" borderId="0" xfId="0" applyFill="1" applyBorder="1" applyAlignment="1">
      <alignment vertical="center" wrapText="1"/>
    </xf>
    <xf numFmtId="168"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8"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7"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left" vertical="center" wrapText="1"/>
      <protection locked="0"/>
    </xf>
    <xf numFmtId="0" fontId="0" fillId="2" borderId="1" xfId="0" applyFill="1" applyBorder="1" applyAlignment="1">
      <alignment vertical="center" wrapText="1"/>
    </xf>
    <xf numFmtId="0" fontId="1" fillId="0" borderId="1" xfId="0" applyFont="1" applyFill="1" applyBorder="1" applyAlignment="1">
      <alignment vertical="center"/>
    </xf>
    <xf numFmtId="0" fontId="19" fillId="0" borderId="0" xfId="0" applyFont="1" applyBorder="1" applyAlignment="1">
      <alignment horizontal="center" vertical="center"/>
    </xf>
    <xf numFmtId="0" fontId="1" fillId="2" borderId="1" xfId="0" applyFont="1" applyFill="1" applyBorder="1" applyAlignment="1">
      <alignment horizontal="center" wrapText="1"/>
    </xf>
    <xf numFmtId="0" fontId="0" fillId="0" borderId="1" xfId="0" applyBorder="1" applyAlignment="1">
      <alignment vertical="center" wrapText="1"/>
    </xf>
    <xf numFmtId="0" fontId="1" fillId="2" borderId="16" xfId="0" applyFont="1" applyFill="1" applyBorder="1" applyAlignment="1">
      <alignment horizontal="center" vertical="center" wrapText="1"/>
    </xf>
    <xf numFmtId="0" fontId="9" fillId="2" borderId="0" xfId="0" applyFont="1" applyFill="1" applyBorder="1" applyAlignment="1">
      <alignment horizontal="center" vertical="center" wrapText="1"/>
    </xf>
    <xf numFmtId="167"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7"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2" fontId="18" fillId="0" borderId="1" xfId="0" applyNumberFormat="1" applyFont="1" applyFill="1" applyBorder="1" applyAlignment="1" applyProtection="1">
      <alignment horizontal="center" vertical="center" wrapText="1"/>
      <protection locked="0"/>
    </xf>
    <xf numFmtId="9" fontId="13" fillId="0" borderId="1" xfId="3"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3" fontId="0" fillId="3" borderId="1" xfId="0" applyNumberFormat="1" applyFill="1" applyBorder="1" applyAlignment="1">
      <alignment horizontal="right" vertical="center"/>
    </xf>
    <xf numFmtId="3" fontId="0" fillId="3" borderId="1" xfId="0" applyNumberFormat="1" applyFill="1" applyBorder="1" applyAlignment="1">
      <alignment vertical="center"/>
    </xf>
    <xf numFmtId="171" fontId="0" fillId="3" borderId="1" xfId="0" applyNumberFormat="1" applyFill="1" applyBorder="1" applyAlignment="1">
      <alignment horizontal="right" vertical="center"/>
    </xf>
    <xf numFmtId="0" fontId="1" fillId="4" borderId="0" xfId="0" applyFont="1" applyFill="1" applyAlignment="1">
      <alignment vertical="center"/>
    </xf>
    <xf numFmtId="172" fontId="13" fillId="0" borderId="1" xfId="0" applyNumberFormat="1" applyFont="1" applyFill="1" applyBorder="1" applyAlignment="1" applyProtection="1">
      <alignment horizontal="center" vertical="center" wrapText="1"/>
      <protection locked="0"/>
    </xf>
    <xf numFmtId="165" fontId="0" fillId="0" borderId="0" xfId="0" applyNumberFormat="1" applyFill="1" applyAlignment="1">
      <alignment vertical="center"/>
    </xf>
    <xf numFmtId="1" fontId="13" fillId="0" borderId="1" xfId="0" applyNumberFormat="1" applyFont="1" applyFill="1" applyBorder="1" applyAlignment="1" applyProtection="1">
      <alignment horizontal="center" vertical="center" wrapText="1"/>
      <protection locked="0"/>
    </xf>
    <xf numFmtId="0" fontId="0" fillId="0" borderId="5" xfId="0" applyFill="1" applyBorder="1" applyAlignment="1">
      <alignment horizontal="center"/>
    </xf>
    <xf numFmtId="0" fontId="0" fillId="0" borderId="5" xfId="0" applyBorder="1" applyAlignment="1">
      <alignment vertical="center"/>
    </xf>
    <xf numFmtId="0" fontId="0" fillId="2" borderId="1" xfId="0" applyFill="1" applyBorder="1"/>
    <xf numFmtId="0" fontId="0" fillId="2" borderId="1" xfId="0" applyFill="1" applyBorder="1" applyAlignment="1">
      <alignment wrapText="1"/>
    </xf>
    <xf numFmtId="0" fontId="0" fillId="2" borderId="1" xfId="0" applyFill="1" applyBorder="1" applyAlignment="1"/>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49" fontId="14" fillId="4" borderId="1" xfId="0" applyNumberFormat="1" applyFont="1" applyFill="1" applyBorder="1" applyAlignment="1" applyProtection="1">
      <alignment horizontal="center" vertical="center" wrapText="1"/>
      <protection locked="0"/>
    </xf>
    <xf numFmtId="0" fontId="14" fillId="4" borderId="0" xfId="0" applyFont="1" applyFill="1" applyAlignment="1">
      <alignment horizontal="left" vertical="center" wrapText="1"/>
    </xf>
    <xf numFmtId="0" fontId="11" fillId="4" borderId="1" xfId="0" applyFont="1" applyFill="1" applyBorder="1" applyAlignment="1">
      <alignment horizontal="left" vertical="center" wrapText="1"/>
    </xf>
    <xf numFmtId="0" fontId="13" fillId="0" borderId="1" xfId="0" applyFont="1" applyFill="1" applyBorder="1" applyAlignment="1" applyProtection="1">
      <alignment horizontal="justify" vertical="center" wrapText="1"/>
      <protection locked="0"/>
    </xf>
    <xf numFmtId="165" fontId="13" fillId="0" borderId="1" xfId="1" applyNumberFormat="1" applyFont="1" applyFill="1" applyBorder="1" applyAlignment="1" applyProtection="1">
      <alignment horizontal="center" vertical="center" wrapText="1"/>
      <protection locked="0"/>
    </xf>
    <xf numFmtId="0" fontId="14" fillId="0" borderId="0" xfId="0" applyFont="1" applyAlignment="1">
      <alignment vertical="center"/>
    </xf>
    <xf numFmtId="0" fontId="0" fillId="0" borderId="0" xfId="0" applyBorder="1" applyAlignment="1">
      <alignment wrapText="1"/>
    </xf>
    <xf numFmtId="0" fontId="0" fillId="0" borderId="0" xfId="0" applyBorder="1" applyAlignment="1"/>
    <xf numFmtId="0" fontId="0" fillId="0" borderId="0" xfId="0" applyFill="1" applyBorder="1"/>
    <xf numFmtId="0" fontId="0" fillId="0" borderId="0" xfId="0" applyBorder="1"/>
    <xf numFmtId="0" fontId="0" fillId="0" borderId="0" xfId="0" applyFill="1" applyBorder="1" applyAlignment="1"/>
    <xf numFmtId="0" fontId="0" fillId="0" borderId="0" xfId="0" applyBorder="1" applyAlignment="1">
      <alignment horizontal="center" vertical="center"/>
    </xf>
    <xf numFmtId="0" fontId="14" fillId="0" borderId="0" xfId="0" applyFont="1" applyBorder="1" applyAlignment="1">
      <alignment vertical="center" wrapText="1"/>
    </xf>
    <xf numFmtId="0" fontId="14" fillId="0" borderId="0" xfId="0" applyFont="1" applyFill="1" applyAlignment="1">
      <alignment vertical="center"/>
    </xf>
    <xf numFmtId="49" fontId="14" fillId="8" borderId="1" xfId="0" applyNumberFormat="1" applyFont="1" applyFill="1" applyBorder="1" applyAlignment="1" applyProtection="1">
      <alignment horizontal="center" vertical="center" wrapText="1"/>
      <protection locked="0"/>
    </xf>
    <xf numFmtId="49" fontId="14" fillId="7" borderId="1" xfId="0" applyNumberFormat="1" applyFont="1" applyFill="1" applyBorder="1" applyAlignment="1" applyProtection="1">
      <alignment horizontal="center" vertical="center" wrapText="1"/>
      <protection locked="0"/>
    </xf>
    <xf numFmtId="0" fontId="11" fillId="4" borderId="1" xfId="0" applyFont="1" applyFill="1" applyBorder="1" applyAlignment="1">
      <alignment horizontal="center" vertical="center" wrapText="1"/>
    </xf>
    <xf numFmtId="0" fontId="14" fillId="0" borderId="0" xfId="0" applyFont="1" applyAlignment="1">
      <alignment horizontal="center" vertical="center"/>
    </xf>
    <xf numFmtId="0" fontId="0" fillId="0" borderId="0" xfId="0" applyFill="1"/>
    <xf numFmtId="49" fontId="14" fillId="9" borderId="1" xfId="0" applyNumberFormat="1" applyFont="1" applyFill="1" applyBorder="1" applyAlignment="1" applyProtection="1">
      <alignment horizontal="center" vertical="center" wrapText="1"/>
      <protection locked="0"/>
    </xf>
    <xf numFmtId="0" fontId="29" fillId="0" borderId="1" xfId="0" applyFont="1" applyFill="1" applyBorder="1" applyAlignment="1">
      <alignment horizontal="center" vertical="center" wrapText="1"/>
    </xf>
    <xf numFmtId="0" fontId="29" fillId="0" borderId="0" xfId="0" applyFont="1" applyFill="1" applyAlignment="1">
      <alignment horizontal="left" vertical="center" wrapText="1"/>
    </xf>
    <xf numFmtId="49" fontId="28" fillId="0" borderId="1" xfId="0" applyNumberFormat="1" applyFont="1" applyFill="1" applyBorder="1" applyAlignment="1" applyProtection="1">
      <alignment horizontal="center" vertical="top" wrapText="1"/>
      <protection locked="0"/>
    </xf>
    <xf numFmtId="0" fontId="14" fillId="0" borderId="0" xfId="0" applyFont="1" applyFill="1" applyBorder="1" applyAlignment="1">
      <alignment horizontal="center" vertical="center" wrapText="1"/>
    </xf>
    <xf numFmtId="0" fontId="0" fillId="6" borderId="1" xfId="0" applyFill="1" applyBorder="1" applyAlignment="1">
      <alignment horizontal="center" vertical="center"/>
    </xf>
    <xf numFmtId="0" fontId="2" fillId="6" borderId="1" xfId="0" applyFont="1" applyFill="1" applyBorder="1" applyAlignment="1">
      <alignment horizontal="center" vertical="center" wrapText="1"/>
    </xf>
    <xf numFmtId="0" fontId="2" fillId="6" borderId="1" xfId="0" applyFont="1" applyFill="1" applyBorder="1" applyAlignment="1">
      <alignment horizontal="justify" vertical="center" wrapText="1"/>
    </xf>
    <xf numFmtId="0" fontId="6" fillId="6" borderId="1" xfId="0" applyFont="1" applyFill="1" applyBorder="1" applyAlignment="1">
      <alignment horizontal="center" vertical="center" wrapText="1"/>
    </xf>
    <xf numFmtId="0" fontId="0" fillId="6" borderId="0" xfId="0" applyFill="1" applyAlignment="1">
      <alignment vertical="center"/>
    </xf>
    <xf numFmtId="0" fontId="1" fillId="6" borderId="0" xfId="0" applyFont="1" applyFill="1" applyAlignment="1">
      <alignment vertical="center"/>
    </xf>
    <xf numFmtId="0" fontId="0" fillId="0" borderId="1" xfId="0" applyBorder="1" applyAlignment="1">
      <alignment horizontal="center" vertical="center" wrapText="1"/>
    </xf>
    <xf numFmtId="0" fontId="0" fillId="0" borderId="1" xfId="0" applyFill="1" applyBorder="1" applyAlignment="1">
      <alignment wrapText="1"/>
    </xf>
    <xf numFmtId="0" fontId="0" fillId="0" borderId="1" xfId="0" applyBorder="1" applyAlignment="1">
      <alignment wrapText="1"/>
    </xf>
    <xf numFmtId="14" fontId="0" fillId="0" borderId="1" xfId="0" applyNumberFormat="1" applyBorder="1" applyAlignment="1"/>
    <xf numFmtId="0" fontId="2" fillId="0" borderId="1" xfId="0" applyFont="1" applyBorder="1"/>
    <xf numFmtId="0" fontId="2" fillId="0" borderId="1" xfId="0" applyFont="1" applyBorder="1" applyAlignment="1">
      <alignment wrapText="1"/>
    </xf>
    <xf numFmtId="2" fontId="0" fillId="0" borderId="1" xfId="0" applyNumberFormat="1" applyBorder="1" applyAlignment="1">
      <alignment wrapText="1"/>
    </xf>
    <xf numFmtId="14" fontId="0" fillId="0" borderId="1" xfId="0" applyNumberFormat="1" applyBorder="1" applyAlignment="1">
      <alignment horizontal="right"/>
    </xf>
    <xf numFmtId="0" fontId="0" fillId="6" borderId="1" xfId="0" applyFill="1" applyBorder="1" applyAlignment="1">
      <alignment vertical="center"/>
    </xf>
    <xf numFmtId="0" fontId="0" fillId="6" borderId="1" xfId="0" applyFill="1" applyBorder="1" applyAlignment="1">
      <alignment vertical="center" wrapText="1"/>
    </xf>
    <xf numFmtId="0" fontId="14" fillId="0" borderId="1" xfId="0" applyFont="1" applyFill="1" applyBorder="1" applyAlignment="1">
      <alignment vertical="center" wrapText="1"/>
    </xf>
    <xf numFmtId="14" fontId="14" fillId="0" borderId="1" xfId="0" applyNumberFormat="1" applyFont="1" applyBorder="1" applyAlignment="1">
      <alignment vertical="center" wrapText="1"/>
    </xf>
    <xf numFmtId="0" fontId="14" fillId="0" borderId="1" xfId="0" applyFont="1" applyBorder="1" applyAlignment="1">
      <alignment vertical="center" wrapText="1"/>
    </xf>
    <xf numFmtId="2" fontId="0" fillId="6" borderId="1" xfId="0" applyNumberFormat="1" applyFill="1" applyBorder="1" applyAlignment="1">
      <alignment wrapText="1"/>
    </xf>
    <xf numFmtId="0" fontId="0" fillId="6" borderId="3" xfId="0" applyFill="1" applyBorder="1" applyAlignment="1">
      <alignment horizontal="center" vertical="center"/>
    </xf>
    <xf numFmtId="0" fontId="20" fillId="6" borderId="1" xfId="0" applyFont="1" applyFill="1" applyBorder="1" applyAlignment="1">
      <alignment horizontal="center" vertical="center" wrapText="1"/>
    </xf>
    <xf numFmtId="0" fontId="0" fillId="6" borderId="2" xfId="0" applyFill="1" applyBorder="1" applyAlignment="1">
      <alignment horizontal="center" vertical="center"/>
    </xf>
    <xf numFmtId="0" fontId="1" fillId="6" borderId="16" xfId="0" applyFont="1" applyFill="1" applyBorder="1" applyAlignment="1">
      <alignment horizontal="center" vertical="center" wrapText="1"/>
    </xf>
    <xf numFmtId="0" fontId="1" fillId="6" borderId="16" xfId="0" applyFont="1" applyFill="1" applyBorder="1" applyAlignment="1">
      <alignment horizontal="center" vertical="center"/>
    </xf>
    <xf numFmtId="2" fontId="0" fillId="2" borderId="1" xfId="0" applyNumberFormat="1" applyFill="1" applyBorder="1" applyAlignment="1">
      <alignment horizontal="center" vertical="center"/>
    </xf>
    <xf numFmtId="169" fontId="13" fillId="0" borderId="1" xfId="1" applyNumberFormat="1" applyFont="1" applyFill="1" applyBorder="1" applyAlignment="1">
      <alignment horizontal="center" vertical="center" wrapText="1"/>
    </xf>
    <xf numFmtId="14" fontId="13" fillId="0" borderId="1" xfId="0" applyNumberFormat="1" applyFont="1" applyFill="1" applyBorder="1" applyAlignment="1" applyProtection="1">
      <alignment horizontal="center" vertical="center" wrapText="1"/>
      <protection locked="0"/>
    </xf>
    <xf numFmtId="0" fontId="13" fillId="6" borderId="1" xfId="0" applyFont="1" applyFill="1" applyBorder="1" applyAlignment="1" applyProtection="1">
      <alignment horizontal="center" vertical="center" wrapText="1"/>
      <protection locked="0"/>
    </xf>
    <xf numFmtId="49" fontId="14" fillId="6" borderId="1" xfId="0" applyNumberFormat="1" applyFont="1" applyFill="1" applyBorder="1" applyAlignment="1">
      <alignment vertical="center" wrapText="1"/>
    </xf>
    <xf numFmtId="0" fontId="14" fillId="6" borderId="1" xfId="0" applyFont="1" applyFill="1" applyBorder="1" applyAlignment="1">
      <alignment vertical="center" wrapText="1"/>
    </xf>
    <xf numFmtId="14" fontId="14" fillId="6" borderId="1" xfId="0" applyNumberFormat="1" applyFont="1" applyFill="1" applyBorder="1" applyAlignment="1">
      <alignment vertical="center" wrapText="1"/>
    </xf>
    <xf numFmtId="0" fontId="2" fillId="6" borderId="1" xfId="0" applyFont="1" applyFill="1" applyBorder="1"/>
    <xf numFmtId="0" fontId="2" fillId="6" borderId="1" xfId="0" applyFont="1" applyFill="1" applyBorder="1" applyAlignment="1">
      <alignment wrapText="1"/>
    </xf>
    <xf numFmtId="0" fontId="14" fillId="6" borderId="1" xfId="0" applyFont="1" applyFill="1" applyBorder="1" applyAlignment="1">
      <alignment horizontal="center" vertical="center" wrapText="1"/>
    </xf>
    <xf numFmtId="0" fontId="2" fillId="6" borderId="1" xfId="0" applyFont="1" applyFill="1" applyBorder="1" applyAlignment="1">
      <alignment horizontal="right" vertical="center"/>
    </xf>
    <xf numFmtId="49" fontId="14" fillId="0" borderId="1" xfId="0" applyNumberFormat="1" applyFont="1" applyBorder="1" applyAlignment="1">
      <alignment vertical="center" wrapText="1"/>
    </xf>
    <xf numFmtId="0" fontId="14" fillId="0" borderId="5" xfId="0" applyFont="1" applyFill="1" applyBorder="1" applyAlignment="1">
      <alignment horizontal="center" vertical="center" wrapText="1"/>
    </xf>
    <xf numFmtId="0" fontId="14" fillId="0" borderId="1" xfId="0" applyFont="1" applyBorder="1" applyAlignment="1">
      <alignment vertical="center"/>
    </xf>
    <xf numFmtId="49" fontId="0" fillId="6" borderId="1" xfId="0" applyNumberFormat="1" applyFill="1" applyBorder="1" applyAlignment="1">
      <alignment horizontal="center" vertical="center"/>
    </xf>
    <xf numFmtId="0" fontId="1" fillId="6" borderId="1" xfId="0" applyFont="1" applyFill="1" applyBorder="1" applyAlignment="1">
      <alignment vertical="center"/>
    </xf>
    <xf numFmtId="170" fontId="1" fillId="6" borderId="1" xfId="0" applyNumberFormat="1" applyFont="1" applyFill="1" applyBorder="1" applyAlignment="1">
      <alignment horizontal="center" vertical="center"/>
    </xf>
    <xf numFmtId="173" fontId="18" fillId="0" borderId="1" xfId="0" applyNumberFormat="1" applyFont="1" applyFill="1" applyBorder="1" applyAlignment="1" applyProtection="1">
      <alignment horizontal="center" vertical="center" wrapText="1"/>
      <protection locked="0"/>
    </xf>
    <xf numFmtId="9" fontId="13" fillId="6" borderId="1" xfId="3" applyFont="1" applyFill="1" applyBorder="1" applyAlignment="1" applyProtection="1">
      <alignment horizontal="center" vertical="center" wrapText="1"/>
      <protection locked="0"/>
    </xf>
    <xf numFmtId="0" fontId="11" fillId="6" borderId="1" xfId="0" applyFont="1" applyFill="1" applyBorder="1" applyAlignment="1">
      <alignment horizontal="left" vertical="center" wrapText="1"/>
    </xf>
    <xf numFmtId="169" fontId="13" fillId="6" borderId="1" xfId="1" applyNumberFormat="1" applyFont="1" applyFill="1" applyBorder="1" applyAlignment="1">
      <alignment horizontal="right" vertical="center" wrapText="1"/>
    </xf>
    <xf numFmtId="2" fontId="13" fillId="6" borderId="1" xfId="0" applyNumberFormat="1" applyFont="1" applyFill="1" applyBorder="1" applyAlignment="1" applyProtection="1">
      <alignment horizontal="center" vertical="center" wrapText="1"/>
      <protection locked="0"/>
    </xf>
    <xf numFmtId="1" fontId="13" fillId="6" borderId="1" xfId="0" applyNumberFormat="1" applyFont="1" applyFill="1" applyBorder="1" applyAlignment="1" applyProtection="1">
      <alignment horizontal="center" vertical="center" wrapText="1"/>
      <protection locked="0"/>
    </xf>
    <xf numFmtId="174" fontId="13" fillId="6" borderId="1" xfId="0" applyNumberFormat="1" applyFont="1" applyFill="1" applyBorder="1" applyAlignment="1" applyProtection="1">
      <alignment horizontal="center" vertical="center" wrapText="1"/>
      <protection locked="0"/>
    </xf>
    <xf numFmtId="165" fontId="13" fillId="6" borderId="1" xfId="1" applyNumberFormat="1" applyFont="1" applyFill="1" applyBorder="1" applyAlignment="1" applyProtection="1">
      <alignment horizontal="center" vertical="center" wrapText="1"/>
      <protection locked="0"/>
    </xf>
    <xf numFmtId="172" fontId="13" fillId="6" borderId="1" xfId="0" applyNumberFormat="1" applyFont="1" applyFill="1" applyBorder="1" applyAlignment="1" applyProtection="1">
      <alignment horizontal="center" vertical="center" wrapText="1"/>
      <protection locked="0"/>
    </xf>
    <xf numFmtId="0" fontId="0" fillId="6" borderId="0" xfId="0" applyFill="1"/>
    <xf numFmtId="172" fontId="0" fillId="0" borderId="7" xfId="0" applyNumberFormat="1" applyFont="1" applyFill="1" applyBorder="1" applyAlignment="1" applyProtection="1">
      <alignment horizontal="left" vertical="center"/>
      <protection locked="0"/>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6" borderId="1" xfId="0" applyFont="1" applyFill="1" applyBorder="1" applyAlignment="1">
      <alignment horizontal="center" vertical="center"/>
    </xf>
    <xf numFmtId="0" fontId="0" fillId="6" borderId="1" xfId="0" applyFill="1" applyBorder="1" applyAlignment="1">
      <alignment wrapText="1"/>
    </xf>
    <xf numFmtId="0" fontId="14" fillId="6" borderId="5" xfId="0" applyFont="1" applyFill="1" applyBorder="1" applyAlignment="1">
      <alignment horizontal="center" vertical="center" wrapText="1"/>
    </xf>
    <xf numFmtId="0" fontId="1" fillId="6" borderId="1" xfId="0" applyFont="1" applyFill="1" applyBorder="1" applyAlignment="1">
      <alignment horizontal="center" vertical="center"/>
    </xf>
    <xf numFmtId="49" fontId="14" fillId="6" borderId="1" xfId="0" applyNumberFormat="1" applyFont="1" applyFill="1" applyBorder="1" applyAlignment="1" applyProtection="1">
      <alignment horizontal="center" vertical="center" wrapText="1"/>
      <protection locked="0"/>
    </xf>
    <xf numFmtId="0" fontId="14" fillId="6" borderId="1" xfId="0" applyFont="1" applyFill="1" applyBorder="1" applyAlignment="1" applyProtection="1">
      <alignment horizontal="center" vertical="center" wrapText="1"/>
      <protection locked="0"/>
    </xf>
    <xf numFmtId="15" fontId="13" fillId="6" borderId="1" xfId="0" applyNumberFormat="1" applyFont="1" applyFill="1" applyBorder="1" applyAlignment="1" applyProtection="1">
      <alignment horizontal="center" vertical="center" wrapText="1"/>
      <protection locked="0"/>
    </xf>
    <xf numFmtId="0" fontId="14" fillId="6" borderId="0" xfId="0" applyFont="1" applyFill="1" applyAlignment="1">
      <alignment horizontal="left" vertical="center" wrapText="1"/>
    </xf>
    <xf numFmtId="168" fontId="0" fillId="6" borderId="0" xfId="0" applyNumberFormat="1" applyFill="1" applyAlignment="1">
      <alignment vertical="center"/>
    </xf>
    <xf numFmtId="165" fontId="0" fillId="6" borderId="0" xfId="0" applyNumberFormat="1" applyFill="1" applyAlignment="1">
      <alignment vertical="center"/>
    </xf>
    <xf numFmtId="14" fontId="0" fillId="6" borderId="0" xfId="0" applyNumberFormat="1" applyFill="1" applyAlignment="1">
      <alignment vertical="center"/>
    </xf>
    <xf numFmtId="0" fontId="15" fillId="6" borderId="0" xfId="0" applyFont="1" applyFill="1" applyBorder="1" applyAlignment="1">
      <alignment horizontal="left" vertical="center"/>
    </xf>
    <xf numFmtId="0" fontId="14" fillId="6" borderId="1" xfId="0" applyFont="1" applyFill="1" applyBorder="1" applyAlignment="1">
      <alignment horizontal="center" vertical="center"/>
    </xf>
    <xf numFmtId="0" fontId="11" fillId="6" borderId="1" xfId="0" applyFont="1" applyFill="1" applyBorder="1" applyAlignment="1">
      <alignment horizontal="center" vertical="center" wrapText="1"/>
    </xf>
    <xf numFmtId="0" fontId="0" fillId="6" borderId="0" xfId="0" applyFill="1" applyAlignment="1">
      <alignment horizontal="center" vertical="center"/>
    </xf>
    <xf numFmtId="0" fontId="1" fillId="6" borderId="0" xfId="0" applyFont="1" applyFill="1" applyAlignment="1">
      <alignment horizontal="center" vertical="center"/>
    </xf>
    <xf numFmtId="168" fontId="0" fillId="6" borderId="0" xfId="0" applyNumberFormat="1" applyFill="1" applyBorder="1" applyAlignment="1">
      <alignment vertical="center"/>
    </xf>
    <xf numFmtId="0" fontId="0" fillId="6" borderId="0" xfId="0" applyFill="1" applyBorder="1" applyAlignment="1">
      <alignment horizontal="center" vertical="center"/>
    </xf>
    <xf numFmtId="0" fontId="0" fillId="6" borderId="0" xfId="0" applyFill="1" applyBorder="1" applyAlignment="1">
      <alignment vertical="center"/>
    </xf>
    <xf numFmtId="0" fontId="1" fillId="6" borderId="0" xfId="0" applyFont="1" applyFill="1" applyBorder="1" applyAlignment="1">
      <alignment vertical="center" wrapText="1"/>
    </xf>
    <xf numFmtId="166" fontId="0" fillId="6" borderId="0" xfId="0" applyNumberFormat="1" applyFill="1" applyBorder="1" applyAlignment="1">
      <alignment vertical="center"/>
    </xf>
    <xf numFmtId="3" fontId="11" fillId="6" borderId="0" xfId="0" applyNumberFormat="1" applyFont="1" applyFill="1" applyBorder="1" applyAlignment="1">
      <alignment horizontal="right" vertical="center" wrapText="1"/>
    </xf>
    <xf numFmtId="167" fontId="0" fillId="6" borderId="0" xfId="0" applyNumberFormat="1" applyFill="1" applyBorder="1" applyAlignment="1" applyProtection="1">
      <alignment vertical="center"/>
      <protection locked="0"/>
    </xf>
    <xf numFmtId="0" fontId="19" fillId="6" borderId="0" xfId="0" applyFont="1" applyFill="1" applyBorder="1" applyAlignment="1">
      <alignment horizontal="center" vertical="center"/>
    </xf>
    <xf numFmtId="0" fontId="1" fillId="6" borderId="11" xfId="0" applyFont="1" applyFill="1" applyBorder="1" applyAlignment="1">
      <alignment horizontal="center" vertical="center" wrapText="1"/>
    </xf>
    <xf numFmtId="2" fontId="1" fillId="6" borderId="11" xfId="0" applyNumberFormat="1" applyFont="1" applyFill="1" applyBorder="1" applyAlignment="1">
      <alignment horizontal="center" vertical="center" wrapText="1"/>
    </xf>
    <xf numFmtId="0" fontId="1" fillId="6" borderId="13" xfId="0" applyFont="1" applyFill="1" applyBorder="1" applyAlignment="1">
      <alignment horizontal="center" vertical="center" wrapText="1"/>
    </xf>
    <xf numFmtId="0" fontId="11" fillId="6" borderId="0" xfId="0" applyFont="1" applyFill="1" applyBorder="1" applyAlignment="1">
      <alignment horizontal="left" vertical="center" wrapText="1"/>
    </xf>
    <xf numFmtId="0" fontId="13" fillId="6" borderId="1" xfId="0" applyFont="1" applyFill="1" applyBorder="1" applyAlignment="1" applyProtection="1">
      <alignment horizontal="justify" vertical="center" wrapText="1"/>
      <protection locked="0"/>
    </xf>
    <xf numFmtId="9" fontId="13" fillId="6" borderId="1" xfId="0" applyNumberFormat="1" applyFont="1" applyFill="1" applyBorder="1" applyAlignment="1" applyProtection="1">
      <alignment horizontal="center" vertical="center" wrapText="1"/>
      <protection locked="0"/>
    </xf>
    <xf numFmtId="0" fontId="16" fillId="6" borderId="0" xfId="0" applyFont="1" applyFill="1" applyBorder="1" applyAlignment="1">
      <alignment horizontal="center" vertical="center" wrapText="1"/>
    </xf>
    <xf numFmtId="0" fontId="1" fillId="6" borderId="1" xfId="0" applyFont="1" applyFill="1" applyBorder="1" applyAlignment="1">
      <alignment horizontal="center" vertical="center" wrapText="1"/>
    </xf>
    <xf numFmtId="0" fontId="1" fillId="6" borderId="1" xfId="0" applyFont="1" applyFill="1" applyBorder="1" applyAlignment="1">
      <alignment horizontal="center" wrapText="1"/>
    </xf>
    <xf numFmtId="0" fontId="1" fillId="6" borderId="5" xfId="0" applyFont="1" applyFill="1" applyBorder="1" applyAlignment="1">
      <alignment horizontal="center" wrapText="1"/>
    </xf>
    <xf numFmtId="0" fontId="14" fillId="6" borderId="0" xfId="0" applyFont="1" applyFill="1" applyAlignment="1">
      <alignment horizontal="center" vertical="center"/>
    </xf>
    <xf numFmtId="0" fontId="0" fillId="6" borderId="1" xfId="0" applyFill="1" applyBorder="1" applyAlignment="1"/>
    <xf numFmtId="0" fontId="0" fillId="6" borderId="1" xfId="0" applyFill="1" applyBorder="1"/>
    <xf numFmtId="0" fontId="0" fillId="6" borderId="1" xfId="0" applyFill="1" applyBorder="1" applyAlignment="1">
      <alignment horizontal="center"/>
    </xf>
    <xf numFmtId="0" fontId="0" fillId="6" borderId="5" xfId="0" applyFill="1" applyBorder="1" applyAlignment="1">
      <alignment horizontal="center"/>
    </xf>
    <xf numFmtId="0" fontId="0" fillId="6" borderId="5" xfId="0" applyFill="1" applyBorder="1" applyAlignment="1">
      <alignment vertical="center"/>
    </xf>
    <xf numFmtId="14" fontId="14" fillId="6" borderId="1" xfId="0" applyNumberFormat="1" applyFont="1" applyFill="1" applyBorder="1" applyAlignment="1">
      <alignment horizontal="center" vertical="center" wrapText="1"/>
    </xf>
    <xf numFmtId="0" fontId="26" fillId="6" borderId="1" xfId="0" applyFont="1" applyFill="1" applyBorder="1" applyAlignment="1">
      <alignment vertical="center" wrapText="1"/>
    </xf>
    <xf numFmtId="0" fontId="14" fillId="6" borderId="0" xfId="0" applyFont="1" applyFill="1" applyAlignment="1">
      <alignment vertical="center"/>
    </xf>
    <xf numFmtId="14" fontId="0" fillId="6" borderId="1" xfId="0" applyNumberFormat="1" applyFill="1" applyBorder="1" applyAlignment="1">
      <alignment horizontal="center" vertical="center"/>
    </xf>
    <xf numFmtId="14" fontId="27" fillId="6" borderId="1" xfId="0" applyNumberFormat="1" applyFont="1" applyFill="1" applyBorder="1" applyAlignment="1">
      <alignment vertical="center" wrapText="1"/>
    </xf>
    <xf numFmtId="0" fontId="27" fillId="6" borderId="1" xfId="0" applyFont="1" applyFill="1" applyBorder="1" applyAlignment="1">
      <alignment vertical="center" wrapText="1"/>
    </xf>
    <xf numFmtId="14" fontId="26" fillId="6" borderId="1" xfId="0" applyNumberFormat="1" applyFont="1" applyFill="1" applyBorder="1" applyAlignment="1">
      <alignment vertical="center" wrapText="1"/>
    </xf>
    <xf numFmtId="0" fontId="27" fillId="6" borderId="1" xfId="0" applyFont="1" applyFill="1" applyBorder="1" applyAlignment="1">
      <alignment wrapText="1"/>
    </xf>
    <xf numFmtId="0" fontId="0" fillId="6" borderId="0" xfId="0" applyFill="1" applyBorder="1" applyAlignment="1">
      <alignment wrapText="1"/>
    </xf>
    <xf numFmtId="0" fontId="14" fillId="6" borderId="0" xfId="0" applyFont="1" applyFill="1" applyBorder="1" applyAlignment="1">
      <alignment vertical="center" wrapText="1"/>
    </xf>
    <xf numFmtId="0" fontId="0" fillId="6" borderId="0" xfId="0" applyFill="1" applyBorder="1" applyAlignment="1"/>
    <xf numFmtId="0" fontId="0" fillId="6" borderId="0" xfId="0" applyFill="1" applyBorder="1"/>
    <xf numFmtId="14" fontId="13" fillId="6" borderId="1" xfId="0" applyNumberFormat="1" applyFont="1" applyFill="1" applyBorder="1" applyAlignment="1" applyProtection="1">
      <alignment horizontal="center" vertical="center" wrapText="1"/>
      <protection locked="0"/>
    </xf>
    <xf numFmtId="49" fontId="14" fillId="6" borderId="1" xfId="0" applyNumberFormat="1" applyFont="1" applyFill="1" applyBorder="1" applyAlignment="1" applyProtection="1">
      <alignment horizontal="left" vertical="center" wrapText="1"/>
      <protection locked="0"/>
    </xf>
    <xf numFmtId="49" fontId="18" fillId="6" borderId="1" xfId="0" applyNumberFormat="1" applyFont="1" applyFill="1" applyBorder="1" applyAlignment="1" applyProtection="1">
      <alignment horizontal="center" vertical="center" wrapText="1"/>
      <protection locked="0"/>
    </xf>
    <xf numFmtId="2" fontId="18" fillId="6" borderId="1" xfId="0" applyNumberFormat="1" applyFont="1" applyFill="1" applyBorder="1" applyAlignment="1" applyProtection="1">
      <alignment horizontal="center" vertical="center" wrapText="1"/>
      <protection locked="0"/>
    </xf>
    <xf numFmtId="0" fontId="14" fillId="6" borderId="1" xfId="0" applyFont="1" applyFill="1" applyBorder="1" applyAlignment="1">
      <alignment horizontal="left" vertical="center" wrapText="1"/>
    </xf>
    <xf numFmtId="14" fontId="14" fillId="6" borderId="1" xfId="0" applyNumberFormat="1" applyFont="1" applyFill="1" applyBorder="1" applyAlignment="1">
      <alignment horizontal="center" vertical="center"/>
    </xf>
    <xf numFmtId="0" fontId="26" fillId="6" borderId="1" xfId="0" applyFont="1" applyFill="1" applyBorder="1" applyAlignment="1">
      <alignment wrapText="1"/>
    </xf>
    <xf numFmtId="0" fontId="14" fillId="6" borderId="1" xfId="0" applyFont="1" applyFill="1" applyBorder="1" applyAlignment="1">
      <alignment vertical="center"/>
    </xf>
    <xf numFmtId="0" fontId="1" fillId="6" borderId="0" xfId="0" applyFont="1" applyFill="1" applyBorder="1" applyAlignment="1">
      <alignment horizontal="center" vertical="center" wrapText="1"/>
    </xf>
    <xf numFmtId="0" fontId="4" fillId="6" borderId="1" xfId="0" applyFont="1" applyFill="1" applyBorder="1" applyAlignment="1">
      <alignment horizontal="center" wrapText="1"/>
    </xf>
    <xf numFmtId="0" fontId="1" fillId="6" borderId="0" xfId="0" applyFont="1" applyFill="1" applyBorder="1" applyAlignment="1">
      <alignment horizontal="center" vertical="center"/>
    </xf>
    <xf numFmtId="0" fontId="0" fillId="6" borderId="1" xfId="0" applyFill="1" applyBorder="1" applyAlignment="1">
      <alignment horizontal="center" vertical="center" wrapText="1"/>
    </xf>
    <xf numFmtId="49" fontId="29" fillId="6" borderId="1" xfId="0" applyNumberFormat="1" applyFont="1" applyFill="1" applyBorder="1" applyAlignment="1" applyProtection="1">
      <alignment horizontal="left" vertical="center" wrapText="1"/>
      <protection locked="0"/>
    </xf>
    <xf numFmtId="0" fontId="29" fillId="6" borderId="1" xfId="0" applyFont="1" applyFill="1" applyBorder="1" applyAlignment="1" applyProtection="1">
      <alignment horizontal="center" vertical="center" wrapText="1"/>
      <protection locked="0"/>
    </xf>
    <xf numFmtId="49" fontId="29" fillId="6" borderId="1" xfId="0" applyNumberFormat="1" applyFont="1" applyFill="1" applyBorder="1" applyAlignment="1" applyProtection="1">
      <alignment horizontal="center" vertical="center" wrapText="1"/>
      <protection locked="0"/>
    </xf>
    <xf numFmtId="9" fontId="29" fillId="6" borderId="1" xfId="0" applyNumberFormat="1" applyFont="1" applyFill="1" applyBorder="1" applyAlignment="1" applyProtection="1">
      <alignment horizontal="center" vertical="center" wrapText="1"/>
      <protection locked="0"/>
    </xf>
    <xf numFmtId="15" fontId="29" fillId="6" borderId="1" xfId="0" applyNumberFormat="1" applyFont="1" applyFill="1" applyBorder="1" applyAlignment="1" applyProtection="1">
      <alignment horizontal="center" vertical="center" wrapText="1"/>
      <protection locked="0"/>
    </xf>
    <xf numFmtId="1" fontId="28" fillId="6" borderId="1" xfId="0" applyNumberFormat="1" applyFont="1" applyFill="1" applyBorder="1" applyAlignment="1" applyProtection="1">
      <alignment horizontal="center" vertical="center" wrapText="1"/>
      <protection locked="0"/>
    </xf>
    <xf numFmtId="49" fontId="28" fillId="6" borderId="1" xfId="0" applyNumberFormat="1" applyFont="1" applyFill="1" applyBorder="1" applyAlignment="1" applyProtection="1">
      <alignment horizontal="center" vertical="center" wrapText="1"/>
      <protection locked="0"/>
    </xf>
    <xf numFmtId="2" fontId="28" fillId="6" borderId="1" xfId="0" applyNumberFormat="1" applyFont="1" applyFill="1" applyBorder="1" applyAlignment="1" applyProtection="1">
      <alignment horizontal="center" vertical="center" wrapText="1"/>
      <protection locked="0"/>
    </xf>
    <xf numFmtId="169" fontId="28" fillId="6" borderId="1" xfId="1" applyNumberFormat="1" applyFont="1" applyFill="1" applyBorder="1" applyAlignment="1">
      <alignment horizontal="right" vertical="center" wrapText="1"/>
    </xf>
    <xf numFmtId="169" fontId="29" fillId="6" borderId="1" xfId="1" applyNumberFormat="1" applyFont="1" applyFill="1" applyBorder="1" applyAlignment="1">
      <alignment horizontal="right" vertical="center" wrapText="1"/>
    </xf>
    <xf numFmtId="0" fontId="29" fillId="6" borderId="1" xfId="0" applyFont="1" applyFill="1" applyBorder="1" applyAlignment="1">
      <alignment horizontal="left" vertical="center" wrapText="1"/>
    </xf>
    <xf numFmtId="1" fontId="0" fillId="6" borderId="1" xfId="0" applyNumberFormat="1" applyFill="1" applyBorder="1" applyAlignment="1">
      <alignment horizontal="center" vertical="center"/>
    </xf>
    <xf numFmtId="0" fontId="14" fillId="6" borderId="5" xfId="0" applyFont="1" applyFill="1" applyBorder="1" applyAlignment="1">
      <alignment vertical="center"/>
    </xf>
    <xf numFmtId="0" fontId="14" fillId="6" borderId="14" xfId="0" applyFont="1" applyFill="1" applyBorder="1" applyAlignment="1">
      <alignment vertical="center"/>
    </xf>
    <xf numFmtId="2" fontId="0" fillId="6" borderId="0" xfId="0" applyNumberFormat="1" applyFill="1" applyBorder="1" applyAlignment="1">
      <alignment vertical="center"/>
    </xf>
    <xf numFmtId="2" fontId="29" fillId="6" borderId="1" xfId="0" applyNumberFormat="1" applyFont="1" applyFill="1" applyBorder="1" applyAlignment="1" applyProtection="1">
      <alignment horizontal="center" vertical="center" wrapText="1"/>
      <protection locked="0"/>
    </xf>
    <xf numFmtId="0" fontId="29" fillId="6" borderId="0" xfId="0" applyFont="1" applyFill="1" applyAlignment="1">
      <alignment horizontal="left" vertical="center" wrapText="1"/>
    </xf>
    <xf numFmtId="49" fontId="14" fillId="6" borderId="0" xfId="0" applyNumberFormat="1" applyFont="1" applyFill="1" applyBorder="1" applyAlignment="1" applyProtection="1">
      <alignment horizontal="left" vertical="center" wrapText="1"/>
      <protection locked="0"/>
    </xf>
    <xf numFmtId="0" fontId="14" fillId="6" borderId="0" xfId="0" applyFont="1" applyFill="1" applyBorder="1" applyAlignment="1" applyProtection="1">
      <alignment horizontal="center" vertical="center" wrapText="1"/>
      <protection locked="0"/>
    </xf>
    <xf numFmtId="49" fontId="14" fillId="6" borderId="0" xfId="0" applyNumberFormat="1" applyFont="1" applyFill="1" applyBorder="1" applyAlignment="1" applyProtection="1">
      <alignment horizontal="center" vertical="center" wrapText="1"/>
      <protection locked="0"/>
    </xf>
    <xf numFmtId="9" fontId="13" fillId="6" borderId="0" xfId="0" applyNumberFormat="1" applyFont="1" applyFill="1" applyBorder="1" applyAlignment="1" applyProtection="1">
      <alignment horizontal="center" vertical="center" wrapText="1"/>
      <protection locked="0"/>
    </xf>
    <xf numFmtId="0" fontId="13" fillId="6" borderId="0" xfId="0" applyFont="1" applyFill="1" applyBorder="1" applyAlignment="1" applyProtection="1">
      <alignment horizontal="center" vertical="center" wrapText="1"/>
      <protection locked="0"/>
    </xf>
    <xf numFmtId="2" fontId="13" fillId="6" borderId="0" xfId="0" applyNumberFormat="1" applyFont="1" applyFill="1" applyBorder="1" applyAlignment="1" applyProtection="1">
      <alignment horizontal="center" vertical="center" wrapText="1"/>
      <protection locked="0"/>
    </xf>
    <xf numFmtId="15" fontId="13" fillId="6" borderId="0" xfId="0" applyNumberFormat="1" applyFont="1" applyFill="1" applyBorder="1" applyAlignment="1" applyProtection="1">
      <alignment horizontal="center" vertical="center" wrapText="1"/>
      <protection locked="0"/>
    </xf>
    <xf numFmtId="1" fontId="18" fillId="6" borderId="0" xfId="0" applyNumberFormat="1" applyFont="1" applyFill="1" applyBorder="1" applyAlignment="1" applyProtection="1">
      <alignment horizontal="center" vertical="center" wrapText="1"/>
      <protection locked="0"/>
    </xf>
    <xf numFmtId="49" fontId="18" fillId="6" borderId="0" xfId="0" applyNumberFormat="1" applyFont="1" applyFill="1" applyBorder="1" applyAlignment="1" applyProtection="1">
      <alignment horizontal="center" vertical="center" wrapText="1"/>
      <protection locked="0"/>
    </xf>
    <xf numFmtId="2" fontId="18" fillId="6" borderId="0" xfId="0" applyNumberFormat="1" applyFont="1" applyFill="1" applyBorder="1" applyAlignment="1" applyProtection="1">
      <alignment horizontal="center" vertical="center" wrapText="1"/>
      <protection locked="0"/>
    </xf>
    <xf numFmtId="169" fontId="13" fillId="6" borderId="0" xfId="1" applyNumberFormat="1" applyFont="1" applyFill="1" applyBorder="1" applyAlignment="1">
      <alignment horizontal="right" vertical="center" wrapText="1"/>
    </xf>
    <xf numFmtId="0" fontId="14" fillId="6" borderId="0" xfId="0" applyFont="1" applyFill="1" applyBorder="1" applyAlignment="1">
      <alignment horizontal="left" vertical="center" wrapText="1"/>
    </xf>
    <xf numFmtId="14" fontId="0" fillId="6" borderId="0" xfId="0" applyNumberFormat="1" applyFill="1" applyBorder="1" applyAlignment="1"/>
    <xf numFmtId="14" fontId="14" fillId="6" borderId="0" xfId="0" applyNumberFormat="1" applyFont="1" applyFill="1" applyBorder="1" applyAlignment="1">
      <alignment vertical="center" wrapText="1"/>
    </xf>
    <xf numFmtId="2" fontId="13" fillId="6" borderId="1" xfId="0" applyNumberFormat="1" applyFont="1" applyFill="1" applyBorder="1" applyAlignment="1" applyProtection="1">
      <alignment vertical="center" wrapText="1"/>
      <protection locked="0"/>
    </xf>
    <xf numFmtId="169" fontId="13" fillId="6" borderId="1" xfId="1" applyNumberFormat="1" applyFont="1" applyFill="1" applyBorder="1" applyAlignment="1">
      <alignment vertical="center" wrapText="1"/>
    </xf>
    <xf numFmtId="0" fontId="11" fillId="6" borderId="1" xfId="0" applyFont="1" applyFill="1" applyBorder="1" applyAlignment="1">
      <alignment vertical="center" wrapText="1"/>
    </xf>
    <xf numFmtId="169" fontId="28" fillId="6" borderId="0" xfId="1" applyNumberFormat="1" applyFont="1" applyFill="1" applyBorder="1" applyAlignment="1">
      <alignment horizontal="right" vertical="center" wrapText="1"/>
    </xf>
    <xf numFmtId="0" fontId="14" fillId="6" borderId="1" xfId="0" applyFont="1" applyFill="1" applyBorder="1" applyAlignment="1">
      <alignment horizontal="center" vertical="center" wrapText="1"/>
    </xf>
    <xf numFmtId="0" fontId="1" fillId="6" borderId="1" xfId="0" applyFont="1" applyFill="1" applyBorder="1" applyAlignment="1">
      <alignment horizontal="center" vertical="center" wrapText="1"/>
    </xf>
    <xf numFmtId="0" fontId="19" fillId="0" borderId="15" xfId="0" applyFont="1" applyBorder="1" applyAlignment="1">
      <alignment horizontal="center" vertical="center" wrapText="1"/>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1" xfId="0" applyFont="1" applyFill="1" applyBorder="1" applyAlignment="1">
      <alignment horizontal="center" vertical="center"/>
    </xf>
    <xf numFmtId="0" fontId="23" fillId="5" borderId="0" xfId="0" applyFont="1" applyFill="1" applyAlignment="1">
      <alignment horizont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0" fillId="0" borderId="13" xfId="0" applyBorder="1" applyAlignment="1">
      <alignment horizontal="center" vertical="center"/>
    </xf>
    <xf numFmtId="0" fontId="0" fillId="0" borderId="4" xfId="0" applyBorder="1" applyAlignment="1">
      <alignment horizontal="center" vertical="center"/>
    </xf>
    <xf numFmtId="0" fontId="1" fillId="6" borderId="5" xfId="0" applyFont="1" applyFill="1" applyBorder="1" applyAlignment="1">
      <alignment horizontal="center" vertical="center" wrapText="1"/>
    </xf>
    <xf numFmtId="0" fontId="1" fillId="6" borderId="14" xfId="0" applyFont="1" applyFill="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6" borderId="13" xfId="0" applyFont="1" applyFill="1" applyBorder="1" applyAlignment="1">
      <alignment horizontal="center" vertical="center"/>
    </xf>
    <xf numFmtId="0" fontId="1" fillId="6" borderId="4" xfId="0" applyFont="1" applyFill="1" applyBorder="1" applyAlignment="1">
      <alignment horizontal="center" vertical="center"/>
    </xf>
    <xf numFmtId="0" fontId="1" fillId="6" borderId="1" xfId="0" applyFont="1" applyFill="1" applyBorder="1" applyAlignment="1">
      <alignment horizontal="center" vertical="center"/>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4" fillId="6" borderId="5" xfId="0" applyFont="1" applyFill="1" applyBorder="1" applyAlignment="1">
      <alignment horizontal="center" vertical="center" wrapText="1"/>
    </xf>
    <xf numFmtId="0" fontId="14" fillId="6" borderId="14" xfId="0" applyFont="1" applyFill="1" applyBorder="1" applyAlignment="1">
      <alignment horizontal="center" vertical="center" wrapText="1"/>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6" borderId="16" xfId="0" applyFill="1" applyBorder="1" applyAlignment="1">
      <alignment horizontal="center" vertical="center"/>
    </xf>
    <xf numFmtId="0" fontId="0" fillId="6" borderId="12" xfId="0" applyFill="1" applyBorder="1" applyAlignment="1">
      <alignment horizontal="center" vertical="center"/>
    </xf>
    <xf numFmtId="0" fontId="0" fillId="6" borderId="17" xfId="0" applyFill="1" applyBorder="1" applyAlignment="1">
      <alignment horizontal="center" vertical="center"/>
    </xf>
    <xf numFmtId="0" fontId="0" fillId="6" borderId="1" xfId="0" applyFill="1" applyBorder="1" applyAlignment="1">
      <alignment horizontal="center" vertical="center"/>
    </xf>
    <xf numFmtId="0" fontId="7" fillId="6" borderId="10" xfId="0" applyFont="1" applyFill="1" applyBorder="1" applyAlignment="1">
      <alignment horizontal="center" vertical="center"/>
    </xf>
    <xf numFmtId="0" fontId="7" fillId="6" borderId="0" xfId="0" applyFont="1" applyFill="1" applyBorder="1" applyAlignment="1">
      <alignment horizontal="center" vertical="center"/>
    </xf>
    <xf numFmtId="0" fontId="7" fillId="6" borderId="7" xfId="0" applyFont="1" applyFill="1" applyBorder="1" applyAlignment="1">
      <alignment horizontal="center" vertical="center"/>
    </xf>
    <xf numFmtId="0" fontId="7" fillId="6" borderId="8" xfId="0" applyFont="1" applyFill="1" applyBorder="1" applyAlignment="1">
      <alignment horizontal="center" vertical="center"/>
    </xf>
    <xf numFmtId="0" fontId="7" fillId="6" borderId="9" xfId="0" applyFont="1" applyFill="1" applyBorder="1" applyAlignment="1">
      <alignment horizontal="center" vertical="center"/>
    </xf>
    <xf numFmtId="0" fontId="14" fillId="6" borderId="1" xfId="0" applyFont="1" applyFill="1" applyBorder="1" applyAlignment="1">
      <alignment horizontal="center" vertical="center" wrapText="1"/>
    </xf>
    <xf numFmtId="0" fontId="0" fillId="6" borderId="5" xfId="0" applyFill="1" applyBorder="1" applyAlignment="1">
      <alignment horizontal="left" vertical="center" wrapText="1"/>
    </xf>
    <xf numFmtId="0" fontId="0" fillId="6" borderId="14" xfId="0" applyFill="1" applyBorder="1" applyAlignment="1">
      <alignment horizontal="left" vertical="center" wrapText="1"/>
    </xf>
    <xf numFmtId="0" fontId="0" fillId="6" borderId="5" xfId="0" applyFill="1" applyBorder="1" applyAlignment="1">
      <alignment horizontal="center" vertical="center"/>
    </xf>
    <xf numFmtId="0" fontId="0" fillId="6" borderId="14" xfId="0" applyFill="1" applyBorder="1" applyAlignment="1">
      <alignment horizontal="center" vertical="center"/>
    </xf>
    <xf numFmtId="0" fontId="4" fillId="6" borderId="1" xfId="0" applyFont="1" applyFill="1" applyBorder="1" applyAlignment="1">
      <alignment horizontal="center" vertical="center" wrapText="1"/>
    </xf>
    <xf numFmtId="0" fontId="1" fillId="6" borderId="12" xfId="0" applyFont="1" applyFill="1" applyBorder="1" applyAlignment="1">
      <alignment horizontal="center" vertical="center"/>
    </xf>
    <xf numFmtId="0" fontId="1" fillId="2" borderId="18" xfId="0" applyFont="1" applyFill="1" applyBorder="1" applyAlignment="1">
      <alignment horizontal="center" vertical="center" wrapText="1"/>
    </xf>
    <xf numFmtId="0" fontId="0" fillId="6" borderId="13" xfId="0" applyFill="1" applyBorder="1" applyAlignment="1">
      <alignment horizontal="center" vertical="center"/>
    </xf>
    <xf numFmtId="0" fontId="0" fillId="6" borderId="4" xfId="0" applyFill="1" applyBorder="1" applyAlignment="1">
      <alignment horizontal="center" vertical="center"/>
    </xf>
    <xf numFmtId="0" fontId="1" fillId="2" borderId="19" xfId="0" applyFont="1" applyFill="1" applyBorder="1" applyAlignment="1">
      <alignment horizontal="center" vertical="center" wrapText="1"/>
    </xf>
    <xf numFmtId="0" fontId="1" fillId="2" borderId="20" xfId="0" applyFont="1" applyFill="1" applyBorder="1" applyAlignment="1">
      <alignment horizontal="center" vertical="center" wrapText="1"/>
    </xf>
    <xf numFmtId="0" fontId="1" fillId="2" borderId="21" xfId="0" applyFont="1" applyFill="1" applyBorder="1" applyAlignment="1">
      <alignment horizontal="center" vertical="center" wrapText="1"/>
    </xf>
    <xf numFmtId="0" fontId="1" fillId="2" borderId="22" xfId="0" applyFont="1" applyFill="1" applyBorder="1" applyAlignment="1">
      <alignment horizontal="center" vertical="center" wrapText="1"/>
    </xf>
    <xf numFmtId="0" fontId="14" fillId="6" borderId="5" xfId="0" applyFont="1" applyFill="1" applyBorder="1" applyAlignment="1">
      <alignment horizontal="center" vertical="center"/>
    </xf>
    <xf numFmtId="0" fontId="14" fillId="6" borderId="14" xfId="0" applyFont="1" applyFill="1" applyBorder="1" applyAlignment="1">
      <alignment horizontal="center" vertical="center"/>
    </xf>
    <xf numFmtId="0" fontId="14" fillId="6" borderId="5" xfId="0" applyFont="1" applyFill="1" applyBorder="1" applyAlignment="1">
      <alignment horizontal="left" vertical="center" wrapText="1"/>
    </xf>
    <xf numFmtId="0" fontId="14" fillId="6" borderId="14" xfId="0" applyFont="1" applyFill="1" applyBorder="1" applyAlignment="1">
      <alignment horizontal="left" vertical="center" wrapText="1"/>
    </xf>
    <xf numFmtId="0" fontId="19" fillId="6" borderId="15" xfId="0" applyFont="1" applyFill="1" applyBorder="1" applyAlignment="1">
      <alignment horizontal="center" vertical="center" wrapText="1"/>
    </xf>
    <xf numFmtId="0" fontId="17" fillId="6" borderId="0" xfId="0" applyFont="1" applyFill="1" applyAlignment="1">
      <alignment horizontal="left" vertical="center" wrapText="1"/>
    </xf>
    <xf numFmtId="0" fontId="7" fillId="6" borderId="6" xfId="0" applyFont="1" applyFill="1" applyBorder="1" applyAlignment="1">
      <alignment horizontal="center" vertical="center"/>
    </xf>
    <xf numFmtId="0" fontId="1" fillId="6" borderId="13" xfId="0" applyFont="1" applyFill="1" applyBorder="1" applyAlignment="1">
      <alignment horizontal="center" vertical="center" wrapText="1"/>
    </xf>
    <xf numFmtId="0" fontId="1" fillId="6" borderId="4" xfId="0" applyFont="1" applyFill="1" applyBorder="1" applyAlignment="1">
      <alignment horizontal="center" vertical="center" wrapText="1"/>
    </xf>
    <xf numFmtId="0" fontId="1" fillId="6" borderId="1" xfId="0" applyFont="1" applyFill="1" applyBorder="1" applyAlignment="1">
      <alignment horizontal="center" vertical="center" wrapText="1"/>
    </xf>
    <xf numFmtId="0" fontId="1" fillId="6" borderId="18" xfId="0" applyFont="1" applyFill="1" applyBorder="1" applyAlignment="1">
      <alignment horizontal="center" vertical="center" wrapText="1"/>
    </xf>
    <xf numFmtId="0" fontId="1" fillId="6" borderId="19" xfId="0" applyFont="1" applyFill="1" applyBorder="1" applyAlignment="1">
      <alignment horizontal="center" vertical="center" wrapText="1"/>
    </xf>
    <xf numFmtId="0" fontId="1" fillId="6" borderId="20" xfId="0" applyFont="1" applyFill="1" applyBorder="1" applyAlignment="1">
      <alignment horizontal="center" vertical="center" wrapText="1"/>
    </xf>
    <xf numFmtId="0" fontId="1" fillId="6" borderId="21" xfId="0" applyFont="1" applyFill="1" applyBorder="1" applyAlignment="1">
      <alignment horizontal="center" vertical="center" wrapText="1"/>
    </xf>
    <xf numFmtId="0" fontId="1" fillId="6" borderId="22" xfId="0" applyFont="1" applyFill="1" applyBorder="1" applyAlignment="1">
      <alignment horizontal="center" vertical="center" wrapText="1"/>
    </xf>
    <xf numFmtId="0" fontId="26" fillId="6" borderId="5" xfId="0" applyFont="1" applyFill="1" applyBorder="1" applyAlignment="1">
      <alignment horizontal="left" vertical="center" wrapText="1"/>
    </xf>
    <xf numFmtId="0" fontId="26" fillId="6" borderId="14" xfId="0" applyFont="1" applyFill="1" applyBorder="1" applyAlignment="1">
      <alignment horizontal="left" vertical="center" wrapText="1"/>
    </xf>
    <xf numFmtId="0" fontId="14" fillId="0" borderId="5" xfId="0" applyFont="1" applyBorder="1" applyAlignment="1">
      <alignment horizontal="center" vertical="center" wrapText="1"/>
    </xf>
    <xf numFmtId="0" fontId="14" fillId="0" borderId="14" xfId="0" applyFont="1" applyBorder="1" applyAlignment="1">
      <alignment horizontal="center" vertical="center" wrapText="1"/>
    </xf>
    <xf numFmtId="0" fontId="0" fillId="0" borderId="1" xfId="0" applyBorder="1" applyAlignment="1">
      <alignment horizontal="center" vertical="center"/>
    </xf>
    <xf numFmtId="0" fontId="30" fillId="6" borderId="5" xfId="0" applyFont="1" applyFill="1" applyBorder="1" applyAlignment="1">
      <alignment horizontal="center" vertical="center" wrapText="1"/>
    </xf>
    <xf numFmtId="0" fontId="30" fillId="6" borderId="14" xfId="0" applyFont="1" applyFill="1" applyBorder="1" applyAlignment="1">
      <alignment horizontal="center" vertical="center" wrapText="1"/>
    </xf>
    <xf numFmtId="0" fontId="30" fillId="6" borderId="1" xfId="0" applyFont="1" applyFill="1" applyBorder="1" applyAlignment="1">
      <alignment horizontal="center" vertical="center" wrapText="1"/>
    </xf>
    <xf numFmtId="0" fontId="30" fillId="0" borderId="5" xfId="0" applyFont="1" applyBorder="1" applyAlignment="1">
      <alignment horizontal="center" vertical="center" wrapText="1"/>
    </xf>
    <xf numFmtId="0" fontId="30" fillId="0" borderId="14" xfId="0" applyFont="1" applyBorder="1" applyAlignment="1">
      <alignment horizontal="center" vertical="center" wrapText="1"/>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6" borderId="5" xfId="0" applyFill="1" applyBorder="1" applyAlignment="1">
      <alignment horizontal="center" vertical="center" wrapText="1"/>
    </xf>
    <xf numFmtId="0" fontId="0" fillId="6" borderId="14" xfId="0" applyFill="1" applyBorder="1" applyAlignment="1">
      <alignment horizontal="center" vertical="center" wrapText="1"/>
    </xf>
    <xf numFmtId="172" fontId="14" fillId="6" borderId="1" xfId="0" applyNumberFormat="1" applyFont="1" applyFill="1" applyBorder="1" applyAlignment="1" applyProtection="1">
      <alignment horizontal="center" vertical="center" wrapText="1"/>
      <protection locked="0"/>
    </xf>
    <xf numFmtId="15" fontId="14" fillId="6" borderId="1" xfId="0" applyNumberFormat="1" applyFont="1" applyFill="1" applyBorder="1" applyAlignment="1" applyProtection="1">
      <alignment horizontal="center" vertical="center" wrapText="1"/>
      <protection locked="0"/>
    </xf>
    <xf numFmtId="165" fontId="14" fillId="6" borderId="1" xfId="1" applyNumberFormat="1" applyFont="1" applyFill="1" applyBorder="1" applyAlignment="1" applyProtection="1">
      <alignment horizontal="center" vertical="center" wrapText="1"/>
      <protection locked="0"/>
    </xf>
    <xf numFmtId="2" fontId="14" fillId="6" borderId="1" xfId="0" applyNumberFormat="1" applyFont="1" applyFill="1" applyBorder="1" applyAlignment="1" applyProtection="1">
      <alignment horizontal="center" vertical="center" wrapText="1"/>
      <protection locked="0"/>
    </xf>
    <xf numFmtId="1" fontId="14" fillId="6" borderId="1" xfId="0" applyNumberFormat="1" applyFont="1" applyFill="1" applyBorder="1" applyAlignment="1" applyProtection="1">
      <alignment horizontal="center" vertical="center" wrapText="1"/>
      <protection locked="0"/>
    </xf>
    <xf numFmtId="169" fontId="14" fillId="6" borderId="1" xfId="1" applyNumberFormat="1" applyFont="1" applyFill="1" applyBorder="1" applyAlignment="1">
      <alignment horizontal="right" vertical="center" wrapText="1"/>
    </xf>
    <xf numFmtId="2" fontId="14" fillId="6" borderId="1" xfId="0" applyNumberFormat="1" applyFont="1" applyFill="1" applyBorder="1" applyAlignment="1" applyProtection="1">
      <alignment horizontal="left" vertical="center" wrapText="1"/>
      <protection locked="0"/>
    </xf>
    <xf numFmtId="9" fontId="14" fillId="0" borderId="1" xfId="3" applyFont="1" applyFill="1" applyBorder="1" applyAlignment="1" applyProtection="1">
      <alignment horizontal="center" vertical="center" wrapText="1"/>
      <protection locked="0"/>
    </xf>
    <xf numFmtId="0" fontId="1" fillId="2" borderId="24" xfId="0" applyFont="1" applyFill="1" applyBorder="1" applyAlignment="1">
      <alignment horizontal="center" vertical="center" wrapText="1"/>
    </xf>
    <xf numFmtId="0" fontId="1" fillId="2" borderId="25" xfId="0" applyFont="1" applyFill="1" applyBorder="1" applyAlignment="1">
      <alignment horizontal="center" vertical="center" wrapText="1"/>
    </xf>
    <xf numFmtId="0" fontId="1" fillId="10" borderId="1" xfId="0" applyFont="1" applyFill="1" applyBorder="1" applyAlignment="1">
      <alignment horizontal="center" vertical="center" wrapText="1"/>
    </xf>
    <xf numFmtId="169" fontId="28" fillId="0" borderId="1" xfId="1" applyNumberFormat="1" applyFont="1" applyFill="1" applyBorder="1" applyAlignment="1">
      <alignment horizontal="right" vertical="top" wrapText="1"/>
    </xf>
    <xf numFmtId="0" fontId="28" fillId="0" borderId="1" xfId="0" applyFont="1" applyFill="1" applyBorder="1" applyAlignment="1">
      <alignment horizontal="center" vertical="top" wrapText="1"/>
    </xf>
    <xf numFmtId="49" fontId="28" fillId="0" borderId="1" xfId="0" applyNumberFormat="1" applyFont="1" applyFill="1" applyBorder="1" applyAlignment="1" applyProtection="1">
      <alignment horizontal="left" vertical="top" wrapText="1"/>
      <protection locked="0"/>
    </xf>
    <xf numFmtId="0" fontId="28" fillId="6" borderId="1" xfId="0" applyFont="1" applyFill="1" applyBorder="1" applyAlignment="1" applyProtection="1">
      <alignment horizontal="center" vertical="top" wrapText="1"/>
      <protection locked="0"/>
    </xf>
    <xf numFmtId="49" fontId="28" fillId="6" borderId="1" xfId="0" applyNumberFormat="1" applyFont="1" applyFill="1" applyBorder="1" applyAlignment="1" applyProtection="1">
      <alignment horizontal="center" vertical="top" wrapText="1"/>
      <protection locked="0"/>
    </xf>
    <xf numFmtId="9" fontId="28" fillId="6" borderId="1" xfId="0" applyNumberFormat="1" applyFont="1" applyFill="1" applyBorder="1" applyAlignment="1" applyProtection="1">
      <alignment horizontal="center" vertical="top" wrapText="1"/>
      <protection locked="0"/>
    </xf>
    <xf numFmtId="15" fontId="28" fillId="6" borderId="1" xfId="0" applyNumberFormat="1" applyFont="1" applyFill="1" applyBorder="1" applyAlignment="1" applyProtection="1">
      <alignment horizontal="center" vertical="top" wrapText="1"/>
      <protection locked="0"/>
    </xf>
    <xf numFmtId="0" fontId="28" fillId="0" borderId="1" xfId="0" applyFont="1" applyFill="1" applyBorder="1" applyAlignment="1">
      <alignment horizontal="left" vertical="top" wrapText="1"/>
    </xf>
    <xf numFmtId="0" fontId="28" fillId="0" borderId="0" xfId="0" applyFont="1" applyFill="1" applyAlignment="1">
      <alignment horizontal="left" vertical="top" wrapText="1"/>
    </xf>
    <xf numFmtId="174" fontId="28" fillId="6" borderId="1" xfId="0" applyNumberFormat="1" applyFont="1" applyFill="1" applyBorder="1" applyAlignment="1" applyProtection="1">
      <alignment horizontal="center" vertical="top" wrapText="1"/>
      <protection locked="0"/>
    </xf>
    <xf numFmtId="1" fontId="28" fillId="0" borderId="1" xfId="0" applyNumberFormat="1" applyFont="1" applyFill="1" applyBorder="1" applyAlignment="1" applyProtection="1">
      <alignment horizontal="center" vertical="top" wrapText="1"/>
      <protection locked="0"/>
    </xf>
    <xf numFmtId="0" fontId="1" fillId="6" borderId="24" xfId="0" applyFont="1" applyFill="1" applyBorder="1" applyAlignment="1">
      <alignment horizontal="center" vertical="center" wrapText="1"/>
    </xf>
    <xf numFmtId="0" fontId="1" fillId="6" borderId="25" xfId="0" applyFont="1" applyFill="1" applyBorder="1" applyAlignment="1">
      <alignment horizontal="center" vertical="center" wrapText="1"/>
    </xf>
    <xf numFmtId="174" fontId="28" fillId="6" borderId="1" xfId="0" applyNumberFormat="1" applyFont="1" applyFill="1" applyBorder="1" applyAlignment="1" applyProtection="1">
      <alignment horizontal="center" vertical="center" wrapText="1"/>
      <protection locked="0"/>
    </xf>
    <xf numFmtId="172" fontId="14" fillId="0" borderId="1" xfId="0" applyNumberFormat="1" applyFont="1" applyFill="1" applyBorder="1" applyAlignment="1" applyProtection="1">
      <alignment horizontal="center" vertical="center" wrapText="1"/>
      <protection locked="0"/>
    </xf>
    <xf numFmtId="15" fontId="14" fillId="0" borderId="1" xfId="0" applyNumberFormat="1" applyFont="1" applyFill="1" applyBorder="1" applyAlignment="1" applyProtection="1">
      <alignment horizontal="center" vertical="center" wrapText="1"/>
      <protection locked="0"/>
    </xf>
    <xf numFmtId="165" fontId="14" fillId="0" borderId="1" xfId="1" applyNumberFormat="1" applyFont="1" applyFill="1" applyBorder="1" applyAlignment="1" applyProtection="1">
      <alignment horizontal="center" vertical="center" wrapText="1"/>
      <protection locked="0"/>
    </xf>
    <xf numFmtId="2" fontId="14" fillId="0" borderId="1" xfId="0" applyNumberFormat="1" applyFont="1" applyFill="1" applyBorder="1" applyAlignment="1" applyProtection="1">
      <alignment horizontal="center" vertical="center" wrapText="1"/>
      <protection locked="0"/>
    </xf>
    <xf numFmtId="1" fontId="14" fillId="0" borderId="1" xfId="0" applyNumberFormat="1" applyFont="1" applyFill="1" applyBorder="1" applyAlignment="1" applyProtection="1">
      <alignment horizontal="center" vertical="center" wrapText="1"/>
      <protection locked="0"/>
    </xf>
    <xf numFmtId="169" fontId="14" fillId="0" borderId="1" xfId="1" applyNumberFormat="1" applyFont="1" applyFill="1" applyBorder="1" applyAlignment="1">
      <alignment horizontal="right" vertical="center" wrapText="1"/>
    </xf>
    <xf numFmtId="2" fontId="14" fillId="0" borderId="1" xfId="0" applyNumberFormat="1" applyFont="1" applyFill="1" applyBorder="1" applyAlignment="1" applyProtection="1">
      <alignment horizontal="left" vertical="center" wrapText="1"/>
      <protection locked="0"/>
    </xf>
    <xf numFmtId="0" fontId="14" fillId="0" borderId="0" xfId="0" applyFont="1" applyFill="1" applyAlignment="1">
      <alignment horizontal="center" vertical="center" wrapText="1"/>
    </xf>
    <xf numFmtId="49" fontId="28" fillId="6" borderId="1" xfId="0" applyNumberFormat="1" applyFont="1" applyFill="1" applyBorder="1" applyAlignment="1" applyProtection="1">
      <alignment horizontal="left" vertical="center" wrapText="1"/>
      <protection locked="0"/>
    </xf>
    <xf numFmtId="0" fontId="9" fillId="0" borderId="23" xfId="0" applyFont="1" applyFill="1" applyBorder="1" applyAlignment="1">
      <alignment horizontal="center" vertical="center" wrapText="1"/>
    </xf>
  </cellXfs>
  <cellStyles count="6">
    <cellStyle name="Millares" xfId="1" builtinId="3"/>
    <cellStyle name="Millares 2" xfId="4"/>
    <cellStyle name="Moneda 2" xfId="5"/>
    <cellStyle name="Normal" xfId="0" builtinId="0"/>
    <cellStyle name="Normal 5" xfId="2"/>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0"/>
  <sheetViews>
    <sheetView tabSelected="1" zoomScale="80" zoomScaleNormal="80" workbookViewId="0"/>
  </sheetViews>
  <sheetFormatPr baseColWidth="10" defaultRowHeight="15" x14ac:dyDescent="0.25"/>
  <cols>
    <col min="1" max="1" width="3.140625" style="5" bestFit="1" customWidth="1"/>
    <col min="2" max="2" width="58.85546875" style="5" customWidth="1"/>
    <col min="3" max="3" width="41.5703125" style="5" customWidth="1"/>
    <col min="4" max="4" width="26.7109375" style="5" customWidth="1"/>
    <col min="5" max="5" width="25" style="5" customWidth="1"/>
    <col min="6" max="7" width="29.7109375" style="5" customWidth="1"/>
    <col min="8" max="8" width="23" style="5" customWidth="1"/>
    <col min="9" max="9" width="27.28515625" style="5" customWidth="1"/>
    <col min="10" max="10" width="19.85546875" style="5" customWidth="1"/>
    <col min="11" max="11" width="14.7109375" style="5" customWidth="1"/>
    <col min="12" max="12" width="51.140625" style="5" customWidth="1"/>
    <col min="13" max="13" width="26.28515625" style="5" customWidth="1"/>
    <col min="14" max="14" width="22.140625" style="5" customWidth="1"/>
    <col min="15" max="15" width="26.140625" style="5" customWidth="1"/>
    <col min="16" max="16" width="31.7109375" style="5" customWidth="1"/>
    <col min="17" max="17" width="18.140625" style="5" customWidth="1"/>
    <col min="18" max="18" width="42.140625" style="5" customWidth="1"/>
    <col min="19" max="19" width="19.140625" style="5" customWidth="1"/>
    <col min="20" max="22" width="6.42578125" style="5" customWidth="1"/>
    <col min="23" max="251" width="11.42578125" style="5"/>
    <col min="252" max="252" width="1" style="5" customWidth="1"/>
    <col min="253" max="253" width="4.28515625" style="5" customWidth="1"/>
    <col min="254" max="254" width="34.7109375" style="5" customWidth="1"/>
    <col min="255" max="255" width="0" style="5" hidden="1" customWidth="1"/>
    <col min="256" max="256" width="20" style="5" customWidth="1"/>
    <col min="257" max="257" width="20.85546875" style="5" customWidth="1"/>
    <col min="258" max="258" width="25" style="5" customWidth="1"/>
    <col min="259" max="259" width="18.7109375" style="5" customWidth="1"/>
    <col min="260" max="260" width="29.7109375" style="5" customWidth="1"/>
    <col min="261" max="261" width="13.42578125" style="5" customWidth="1"/>
    <col min="262" max="262" width="13.85546875" style="5" customWidth="1"/>
    <col min="263" max="267" width="16.5703125" style="5" customWidth="1"/>
    <col min="268" max="268" width="20.5703125" style="5" customWidth="1"/>
    <col min="269" max="269" width="21.140625" style="5" customWidth="1"/>
    <col min="270" max="270" width="9.5703125" style="5" customWidth="1"/>
    <col min="271" max="271" width="0.42578125" style="5" customWidth="1"/>
    <col min="272" max="278" width="6.42578125" style="5" customWidth="1"/>
    <col min="279" max="507" width="11.42578125" style="5"/>
    <col min="508" max="508" width="1" style="5" customWidth="1"/>
    <col min="509" max="509" width="4.28515625" style="5" customWidth="1"/>
    <col min="510" max="510" width="34.7109375" style="5" customWidth="1"/>
    <col min="511" max="511" width="0" style="5" hidden="1" customWidth="1"/>
    <col min="512" max="512" width="20" style="5" customWidth="1"/>
    <col min="513" max="513" width="20.85546875" style="5" customWidth="1"/>
    <col min="514" max="514" width="25" style="5" customWidth="1"/>
    <col min="515" max="515" width="18.7109375" style="5" customWidth="1"/>
    <col min="516" max="516" width="29.7109375" style="5" customWidth="1"/>
    <col min="517" max="517" width="13.42578125" style="5" customWidth="1"/>
    <col min="518" max="518" width="13.85546875" style="5" customWidth="1"/>
    <col min="519" max="523" width="16.5703125" style="5" customWidth="1"/>
    <col min="524" max="524" width="20.5703125" style="5" customWidth="1"/>
    <col min="525" max="525" width="21.140625" style="5" customWidth="1"/>
    <col min="526" max="526" width="9.5703125" style="5" customWidth="1"/>
    <col min="527" max="527" width="0.42578125" style="5" customWidth="1"/>
    <col min="528" max="534" width="6.42578125" style="5" customWidth="1"/>
    <col min="535" max="763" width="11.42578125" style="5"/>
    <col min="764" max="764" width="1" style="5" customWidth="1"/>
    <col min="765" max="765" width="4.28515625" style="5" customWidth="1"/>
    <col min="766" max="766" width="34.7109375" style="5" customWidth="1"/>
    <col min="767" max="767" width="0" style="5" hidden="1" customWidth="1"/>
    <col min="768" max="768" width="20" style="5" customWidth="1"/>
    <col min="769" max="769" width="20.85546875" style="5" customWidth="1"/>
    <col min="770" max="770" width="25" style="5" customWidth="1"/>
    <col min="771" max="771" width="18.7109375" style="5" customWidth="1"/>
    <col min="772" max="772" width="29.7109375" style="5" customWidth="1"/>
    <col min="773" max="773" width="13.42578125" style="5" customWidth="1"/>
    <col min="774" max="774" width="13.85546875" style="5" customWidth="1"/>
    <col min="775" max="779" width="16.5703125" style="5" customWidth="1"/>
    <col min="780" max="780" width="20.5703125" style="5" customWidth="1"/>
    <col min="781" max="781" width="21.140625" style="5" customWidth="1"/>
    <col min="782" max="782" width="9.5703125" style="5" customWidth="1"/>
    <col min="783" max="783" width="0.42578125" style="5" customWidth="1"/>
    <col min="784" max="790" width="6.42578125" style="5" customWidth="1"/>
    <col min="791" max="1019" width="11.42578125" style="5"/>
    <col min="1020" max="1020" width="1" style="5" customWidth="1"/>
    <col min="1021" max="1021" width="4.28515625" style="5" customWidth="1"/>
    <col min="1022" max="1022" width="34.7109375" style="5" customWidth="1"/>
    <col min="1023" max="1023" width="0" style="5" hidden="1" customWidth="1"/>
    <col min="1024" max="1024" width="20" style="5" customWidth="1"/>
    <col min="1025" max="1025" width="20.85546875" style="5" customWidth="1"/>
    <col min="1026" max="1026" width="25" style="5" customWidth="1"/>
    <col min="1027" max="1027" width="18.7109375" style="5" customWidth="1"/>
    <col min="1028" max="1028" width="29.7109375" style="5" customWidth="1"/>
    <col min="1029" max="1029" width="13.42578125" style="5" customWidth="1"/>
    <col min="1030" max="1030" width="13.85546875" style="5" customWidth="1"/>
    <col min="1031" max="1035" width="16.5703125" style="5" customWidth="1"/>
    <col min="1036" max="1036" width="20.5703125" style="5" customWidth="1"/>
    <col min="1037" max="1037" width="21.140625" style="5" customWidth="1"/>
    <col min="1038" max="1038" width="9.5703125" style="5" customWidth="1"/>
    <col min="1039" max="1039" width="0.42578125" style="5" customWidth="1"/>
    <col min="1040" max="1046" width="6.42578125" style="5" customWidth="1"/>
    <col min="1047" max="1275" width="11.42578125" style="5"/>
    <col min="1276" max="1276" width="1" style="5" customWidth="1"/>
    <col min="1277" max="1277" width="4.28515625" style="5" customWidth="1"/>
    <col min="1278" max="1278" width="34.7109375" style="5" customWidth="1"/>
    <col min="1279" max="1279" width="0" style="5" hidden="1" customWidth="1"/>
    <col min="1280" max="1280" width="20" style="5" customWidth="1"/>
    <col min="1281" max="1281" width="20.85546875" style="5" customWidth="1"/>
    <col min="1282" max="1282" width="25" style="5" customWidth="1"/>
    <col min="1283" max="1283" width="18.7109375" style="5" customWidth="1"/>
    <col min="1284" max="1284" width="29.7109375" style="5" customWidth="1"/>
    <col min="1285" max="1285" width="13.42578125" style="5" customWidth="1"/>
    <col min="1286" max="1286" width="13.85546875" style="5" customWidth="1"/>
    <col min="1287" max="1291" width="16.5703125" style="5" customWidth="1"/>
    <col min="1292" max="1292" width="20.5703125" style="5" customWidth="1"/>
    <col min="1293" max="1293" width="21.140625" style="5" customWidth="1"/>
    <col min="1294" max="1294" width="9.5703125" style="5" customWidth="1"/>
    <col min="1295" max="1295" width="0.42578125" style="5" customWidth="1"/>
    <col min="1296" max="1302" width="6.42578125" style="5" customWidth="1"/>
    <col min="1303" max="1531" width="11.42578125" style="5"/>
    <col min="1532" max="1532" width="1" style="5" customWidth="1"/>
    <col min="1533" max="1533" width="4.28515625" style="5" customWidth="1"/>
    <col min="1534" max="1534" width="34.7109375" style="5" customWidth="1"/>
    <col min="1535" max="1535" width="0" style="5" hidden="1" customWidth="1"/>
    <col min="1536" max="1536" width="20" style="5" customWidth="1"/>
    <col min="1537" max="1537" width="20.85546875" style="5" customWidth="1"/>
    <col min="1538" max="1538" width="25" style="5" customWidth="1"/>
    <col min="1539" max="1539" width="18.7109375" style="5" customWidth="1"/>
    <col min="1540" max="1540" width="29.7109375" style="5" customWidth="1"/>
    <col min="1541" max="1541" width="13.42578125" style="5" customWidth="1"/>
    <col min="1542" max="1542" width="13.85546875" style="5" customWidth="1"/>
    <col min="1543" max="1547" width="16.5703125" style="5" customWidth="1"/>
    <col min="1548" max="1548" width="20.5703125" style="5" customWidth="1"/>
    <col min="1549" max="1549" width="21.140625" style="5" customWidth="1"/>
    <col min="1550" max="1550" width="9.5703125" style="5" customWidth="1"/>
    <col min="1551" max="1551" width="0.42578125" style="5" customWidth="1"/>
    <col min="1552" max="1558" width="6.42578125" style="5" customWidth="1"/>
    <col min="1559" max="1787" width="11.42578125" style="5"/>
    <col min="1788" max="1788" width="1" style="5" customWidth="1"/>
    <col min="1789" max="1789" width="4.28515625" style="5" customWidth="1"/>
    <col min="1790" max="1790" width="34.7109375" style="5" customWidth="1"/>
    <col min="1791" max="1791" width="0" style="5" hidden="1" customWidth="1"/>
    <col min="1792" max="1792" width="20" style="5" customWidth="1"/>
    <col min="1793" max="1793" width="20.85546875" style="5" customWidth="1"/>
    <col min="1794" max="1794" width="25" style="5" customWidth="1"/>
    <col min="1795" max="1795" width="18.7109375" style="5" customWidth="1"/>
    <col min="1796" max="1796" width="29.7109375" style="5" customWidth="1"/>
    <col min="1797" max="1797" width="13.42578125" style="5" customWidth="1"/>
    <col min="1798" max="1798" width="13.85546875" style="5" customWidth="1"/>
    <col min="1799" max="1803" width="16.5703125" style="5" customWidth="1"/>
    <col min="1804" max="1804" width="20.5703125" style="5" customWidth="1"/>
    <col min="1805" max="1805" width="21.140625" style="5" customWidth="1"/>
    <col min="1806" max="1806" width="9.5703125" style="5" customWidth="1"/>
    <col min="1807" max="1807" width="0.42578125" style="5" customWidth="1"/>
    <col min="1808" max="1814" width="6.42578125" style="5" customWidth="1"/>
    <col min="1815" max="2043" width="11.42578125" style="5"/>
    <col min="2044" max="2044" width="1" style="5" customWidth="1"/>
    <col min="2045" max="2045" width="4.28515625" style="5" customWidth="1"/>
    <col min="2046" max="2046" width="34.7109375" style="5" customWidth="1"/>
    <col min="2047" max="2047" width="0" style="5" hidden="1" customWidth="1"/>
    <col min="2048" max="2048" width="20" style="5" customWidth="1"/>
    <col min="2049" max="2049" width="20.85546875" style="5" customWidth="1"/>
    <col min="2050" max="2050" width="25" style="5" customWidth="1"/>
    <col min="2051" max="2051" width="18.7109375" style="5" customWidth="1"/>
    <col min="2052" max="2052" width="29.7109375" style="5" customWidth="1"/>
    <col min="2053" max="2053" width="13.42578125" style="5" customWidth="1"/>
    <col min="2054" max="2054" width="13.85546875" style="5" customWidth="1"/>
    <col min="2055" max="2059" width="16.5703125" style="5" customWidth="1"/>
    <col min="2060" max="2060" width="20.5703125" style="5" customWidth="1"/>
    <col min="2061" max="2061" width="21.140625" style="5" customWidth="1"/>
    <col min="2062" max="2062" width="9.5703125" style="5" customWidth="1"/>
    <col min="2063" max="2063" width="0.42578125" style="5" customWidth="1"/>
    <col min="2064" max="2070" width="6.42578125" style="5" customWidth="1"/>
    <col min="2071" max="2299" width="11.42578125" style="5"/>
    <col min="2300" max="2300" width="1" style="5" customWidth="1"/>
    <col min="2301" max="2301" width="4.28515625" style="5" customWidth="1"/>
    <col min="2302" max="2302" width="34.7109375" style="5" customWidth="1"/>
    <col min="2303" max="2303" width="0" style="5" hidden="1" customWidth="1"/>
    <col min="2304" max="2304" width="20" style="5" customWidth="1"/>
    <col min="2305" max="2305" width="20.85546875" style="5" customWidth="1"/>
    <col min="2306" max="2306" width="25" style="5" customWidth="1"/>
    <col min="2307" max="2307" width="18.7109375" style="5" customWidth="1"/>
    <col min="2308" max="2308" width="29.7109375" style="5" customWidth="1"/>
    <col min="2309" max="2309" width="13.42578125" style="5" customWidth="1"/>
    <col min="2310" max="2310" width="13.85546875" style="5" customWidth="1"/>
    <col min="2311" max="2315" width="16.5703125" style="5" customWidth="1"/>
    <col min="2316" max="2316" width="20.5703125" style="5" customWidth="1"/>
    <col min="2317" max="2317" width="21.140625" style="5" customWidth="1"/>
    <col min="2318" max="2318" width="9.5703125" style="5" customWidth="1"/>
    <col min="2319" max="2319" width="0.42578125" style="5" customWidth="1"/>
    <col min="2320" max="2326" width="6.42578125" style="5" customWidth="1"/>
    <col min="2327" max="2555" width="11.42578125" style="5"/>
    <col min="2556" max="2556" width="1" style="5" customWidth="1"/>
    <col min="2557" max="2557" width="4.28515625" style="5" customWidth="1"/>
    <col min="2558" max="2558" width="34.7109375" style="5" customWidth="1"/>
    <col min="2559" max="2559" width="0" style="5" hidden="1" customWidth="1"/>
    <col min="2560" max="2560" width="20" style="5" customWidth="1"/>
    <col min="2561" max="2561" width="20.85546875" style="5" customWidth="1"/>
    <col min="2562" max="2562" width="25" style="5" customWidth="1"/>
    <col min="2563" max="2563" width="18.7109375" style="5" customWidth="1"/>
    <col min="2564" max="2564" width="29.7109375" style="5" customWidth="1"/>
    <col min="2565" max="2565" width="13.42578125" style="5" customWidth="1"/>
    <col min="2566" max="2566" width="13.85546875" style="5" customWidth="1"/>
    <col min="2567" max="2571" width="16.5703125" style="5" customWidth="1"/>
    <col min="2572" max="2572" width="20.5703125" style="5" customWidth="1"/>
    <col min="2573" max="2573" width="21.140625" style="5" customWidth="1"/>
    <col min="2574" max="2574" width="9.5703125" style="5" customWidth="1"/>
    <col min="2575" max="2575" width="0.42578125" style="5" customWidth="1"/>
    <col min="2576" max="2582" width="6.42578125" style="5" customWidth="1"/>
    <col min="2583" max="2811" width="11.42578125" style="5"/>
    <col min="2812" max="2812" width="1" style="5" customWidth="1"/>
    <col min="2813" max="2813" width="4.28515625" style="5" customWidth="1"/>
    <col min="2814" max="2814" width="34.7109375" style="5" customWidth="1"/>
    <col min="2815" max="2815" width="0" style="5" hidden="1" customWidth="1"/>
    <col min="2816" max="2816" width="20" style="5" customWidth="1"/>
    <col min="2817" max="2817" width="20.85546875" style="5" customWidth="1"/>
    <col min="2818" max="2818" width="25" style="5" customWidth="1"/>
    <col min="2819" max="2819" width="18.7109375" style="5" customWidth="1"/>
    <col min="2820" max="2820" width="29.7109375" style="5" customWidth="1"/>
    <col min="2821" max="2821" width="13.42578125" style="5" customWidth="1"/>
    <col min="2822" max="2822" width="13.85546875" style="5" customWidth="1"/>
    <col min="2823" max="2827" width="16.5703125" style="5" customWidth="1"/>
    <col min="2828" max="2828" width="20.5703125" style="5" customWidth="1"/>
    <col min="2829" max="2829" width="21.140625" style="5" customWidth="1"/>
    <col min="2830" max="2830" width="9.5703125" style="5" customWidth="1"/>
    <col min="2831" max="2831" width="0.42578125" style="5" customWidth="1"/>
    <col min="2832" max="2838" width="6.42578125" style="5" customWidth="1"/>
    <col min="2839" max="3067" width="11.42578125" style="5"/>
    <col min="3068" max="3068" width="1" style="5" customWidth="1"/>
    <col min="3069" max="3069" width="4.28515625" style="5" customWidth="1"/>
    <col min="3070" max="3070" width="34.7109375" style="5" customWidth="1"/>
    <col min="3071" max="3071" width="0" style="5" hidden="1" customWidth="1"/>
    <col min="3072" max="3072" width="20" style="5" customWidth="1"/>
    <col min="3073" max="3073" width="20.85546875" style="5" customWidth="1"/>
    <col min="3074" max="3074" width="25" style="5" customWidth="1"/>
    <col min="3075" max="3075" width="18.7109375" style="5" customWidth="1"/>
    <col min="3076" max="3076" width="29.7109375" style="5" customWidth="1"/>
    <col min="3077" max="3077" width="13.42578125" style="5" customWidth="1"/>
    <col min="3078" max="3078" width="13.85546875" style="5" customWidth="1"/>
    <col min="3079" max="3083" width="16.5703125" style="5" customWidth="1"/>
    <col min="3084" max="3084" width="20.5703125" style="5" customWidth="1"/>
    <col min="3085" max="3085" width="21.140625" style="5" customWidth="1"/>
    <col min="3086" max="3086" width="9.5703125" style="5" customWidth="1"/>
    <col min="3087" max="3087" width="0.42578125" style="5" customWidth="1"/>
    <col min="3088" max="3094" width="6.42578125" style="5" customWidth="1"/>
    <col min="3095" max="3323" width="11.42578125" style="5"/>
    <col min="3324" max="3324" width="1" style="5" customWidth="1"/>
    <col min="3325" max="3325" width="4.28515625" style="5" customWidth="1"/>
    <col min="3326" max="3326" width="34.7109375" style="5" customWidth="1"/>
    <col min="3327" max="3327" width="0" style="5" hidden="1" customWidth="1"/>
    <col min="3328" max="3328" width="20" style="5" customWidth="1"/>
    <col min="3329" max="3329" width="20.85546875" style="5" customWidth="1"/>
    <col min="3330" max="3330" width="25" style="5" customWidth="1"/>
    <col min="3331" max="3331" width="18.7109375" style="5" customWidth="1"/>
    <col min="3332" max="3332" width="29.7109375" style="5" customWidth="1"/>
    <col min="3333" max="3333" width="13.42578125" style="5" customWidth="1"/>
    <col min="3334" max="3334" width="13.85546875" style="5" customWidth="1"/>
    <col min="3335" max="3339" width="16.5703125" style="5" customWidth="1"/>
    <col min="3340" max="3340" width="20.5703125" style="5" customWidth="1"/>
    <col min="3341" max="3341" width="21.140625" style="5" customWidth="1"/>
    <col min="3342" max="3342" width="9.5703125" style="5" customWidth="1"/>
    <col min="3343" max="3343" width="0.42578125" style="5" customWidth="1"/>
    <col min="3344" max="3350" width="6.42578125" style="5" customWidth="1"/>
    <col min="3351" max="3579" width="11.42578125" style="5"/>
    <col min="3580" max="3580" width="1" style="5" customWidth="1"/>
    <col min="3581" max="3581" width="4.28515625" style="5" customWidth="1"/>
    <col min="3582" max="3582" width="34.7109375" style="5" customWidth="1"/>
    <col min="3583" max="3583" width="0" style="5" hidden="1" customWidth="1"/>
    <col min="3584" max="3584" width="20" style="5" customWidth="1"/>
    <col min="3585" max="3585" width="20.85546875" style="5" customWidth="1"/>
    <col min="3586" max="3586" width="25" style="5" customWidth="1"/>
    <col min="3587" max="3587" width="18.7109375" style="5" customWidth="1"/>
    <col min="3588" max="3588" width="29.7109375" style="5" customWidth="1"/>
    <col min="3589" max="3589" width="13.42578125" style="5" customWidth="1"/>
    <col min="3590" max="3590" width="13.85546875" style="5" customWidth="1"/>
    <col min="3591" max="3595" width="16.5703125" style="5" customWidth="1"/>
    <col min="3596" max="3596" width="20.5703125" style="5" customWidth="1"/>
    <col min="3597" max="3597" width="21.140625" style="5" customWidth="1"/>
    <col min="3598" max="3598" width="9.5703125" style="5" customWidth="1"/>
    <col min="3599" max="3599" width="0.42578125" style="5" customWidth="1"/>
    <col min="3600" max="3606" width="6.42578125" style="5" customWidth="1"/>
    <col min="3607" max="3835" width="11.42578125" style="5"/>
    <col min="3836" max="3836" width="1" style="5" customWidth="1"/>
    <col min="3837" max="3837" width="4.28515625" style="5" customWidth="1"/>
    <col min="3838" max="3838" width="34.7109375" style="5" customWidth="1"/>
    <col min="3839" max="3839" width="0" style="5" hidden="1" customWidth="1"/>
    <col min="3840" max="3840" width="20" style="5" customWidth="1"/>
    <col min="3841" max="3841" width="20.85546875" style="5" customWidth="1"/>
    <col min="3842" max="3842" width="25" style="5" customWidth="1"/>
    <col min="3843" max="3843" width="18.7109375" style="5" customWidth="1"/>
    <col min="3844" max="3844" width="29.7109375" style="5" customWidth="1"/>
    <col min="3845" max="3845" width="13.42578125" style="5" customWidth="1"/>
    <col min="3846" max="3846" width="13.85546875" style="5" customWidth="1"/>
    <col min="3847" max="3851" width="16.5703125" style="5" customWidth="1"/>
    <col min="3852" max="3852" width="20.5703125" style="5" customWidth="1"/>
    <col min="3853" max="3853" width="21.140625" style="5" customWidth="1"/>
    <col min="3854" max="3854" width="9.5703125" style="5" customWidth="1"/>
    <col min="3855" max="3855" width="0.42578125" style="5" customWidth="1"/>
    <col min="3856" max="3862" width="6.42578125" style="5" customWidth="1"/>
    <col min="3863" max="4091" width="11.42578125" style="5"/>
    <col min="4092" max="4092" width="1" style="5" customWidth="1"/>
    <col min="4093" max="4093" width="4.28515625" style="5" customWidth="1"/>
    <col min="4094" max="4094" width="34.7109375" style="5" customWidth="1"/>
    <col min="4095" max="4095" width="0" style="5" hidden="1" customWidth="1"/>
    <col min="4096" max="4096" width="20" style="5" customWidth="1"/>
    <col min="4097" max="4097" width="20.85546875" style="5" customWidth="1"/>
    <col min="4098" max="4098" width="25" style="5" customWidth="1"/>
    <col min="4099" max="4099" width="18.7109375" style="5" customWidth="1"/>
    <col min="4100" max="4100" width="29.7109375" style="5" customWidth="1"/>
    <col min="4101" max="4101" width="13.42578125" style="5" customWidth="1"/>
    <col min="4102" max="4102" width="13.85546875" style="5" customWidth="1"/>
    <col min="4103" max="4107" width="16.5703125" style="5" customWidth="1"/>
    <col min="4108" max="4108" width="20.5703125" style="5" customWidth="1"/>
    <col min="4109" max="4109" width="21.140625" style="5" customWidth="1"/>
    <col min="4110" max="4110" width="9.5703125" style="5" customWidth="1"/>
    <col min="4111" max="4111" width="0.42578125" style="5" customWidth="1"/>
    <col min="4112" max="4118" width="6.42578125" style="5" customWidth="1"/>
    <col min="4119" max="4347" width="11.42578125" style="5"/>
    <col min="4348" max="4348" width="1" style="5" customWidth="1"/>
    <col min="4349" max="4349" width="4.28515625" style="5" customWidth="1"/>
    <col min="4350" max="4350" width="34.7109375" style="5" customWidth="1"/>
    <col min="4351" max="4351" width="0" style="5" hidden="1" customWidth="1"/>
    <col min="4352" max="4352" width="20" style="5" customWidth="1"/>
    <col min="4353" max="4353" width="20.85546875" style="5" customWidth="1"/>
    <col min="4354" max="4354" width="25" style="5" customWidth="1"/>
    <col min="4355" max="4355" width="18.7109375" style="5" customWidth="1"/>
    <col min="4356" max="4356" width="29.7109375" style="5" customWidth="1"/>
    <col min="4357" max="4357" width="13.42578125" style="5" customWidth="1"/>
    <col min="4358" max="4358" width="13.85546875" style="5" customWidth="1"/>
    <col min="4359" max="4363" width="16.5703125" style="5" customWidth="1"/>
    <col min="4364" max="4364" width="20.5703125" style="5" customWidth="1"/>
    <col min="4365" max="4365" width="21.140625" style="5" customWidth="1"/>
    <col min="4366" max="4366" width="9.5703125" style="5" customWidth="1"/>
    <col min="4367" max="4367" width="0.42578125" style="5" customWidth="1"/>
    <col min="4368" max="4374" width="6.42578125" style="5" customWidth="1"/>
    <col min="4375" max="4603" width="11.42578125" style="5"/>
    <col min="4604" max="4604" width="1" style="5" customWidth="1"/>
    <col min="4605" max="4605" width="4.28515625" style="5" customWidth="1"/>
    <col min="4606" max="4606" width="34.7109375" style="5" customWidth="1"/>
    <col min="4607" max="4607" width="0" style="5" hidden="1" customWidth="1"/>
    <col min="4608" max="4608" width="20" style="5" customWidth="1"/>
    <col min="4609" max="4609" width="20.85546875" style="5" customWidth="1"/>
    <col min="4610" max="4610" width="25" style="5" customWidth="1"/>
    <col min="4611" max="4611" width="18.7109375" style="5" customWidth="1"/>
    <col min="4612" max="4612" width="29.7109375" style="5" customWidth="1"/>
    <col min="4613" max="4613" width="13.42578125" style="5" customWidth="1"/>
    <col min="4614" max="4614" width="13.85546875" style="5" customWidth="1"/>
    <col min="4615" max="4619" width="16.5703125" style="5" customWidth="1"/>
    <col min="4620" max="4620" width="20.5703125" style="5" customWidth="1"/>
    <col min="4621" max="4621" width="21.140625" style="5" customWidth="1"/>
    <col min="4622" max="4622" width="9.5703125" style="5" customWidth="1"/>
    <col min="4623" max="4623" width="0.42578125" style="5" customWidth="1"/>
    <col min="4624" max="4630" width="6.42578125" style="5" customWidth="1"/>
    <col min="4631" max="4859" width="11.42578125" style="5"/>
    <col min="4860" max="4860" width="1" style="5" customWidth="1"/>
    <col min="4861" max="4861" width="4.28515625" style="5" customWidth="1"/>
    <col min="4862" max="4862" width="34.7109375" style="5" customWidth="1"/>
    <col min="4863" max="4863" width="0" style="5" hidden="1" customWidth="1"/>
    <col min="4864" max="4864" width="20" style="5" customWidth="1"/>
    <col min="4865" max="4865" width="20.85546875" style="5" customWidth="1"/>
    <col min="4866" max="4866" width="25" style="5" customWidth="1"/>
    <col min="4867" max="4867" width="18.7109375" style="5" customWidth="1"/>
    <col min="4868" max="4868" width="29.7109375" style="5" customWidth="1"/>
    <col min="4869" max="4869" width="13.42578125" style="5" customWidth="1"/>
    <col min="4870" max="4870" width="13.85546875" style="5" customWidth="1"/>
    <col min="4871" max="4875" width="16.5703125" style="5" customWidth="1"/>
    <col min="4876" max="4876" width="20.5703125" style="5" customWidth="1"/>
    <col min="4877" max="4877" width="21.140625" style="5" customWidth="1"/>
    <col min="4878" max="4878" width="9.5703125" style="5" customWidth="1"/>
    <col min="4879" max="4879" width="0.42578125" style="5" customWidth="1"/>
    <col min="4880" max="4886" width="6.42578125" style="5" customWidth="1"/>
    <col min="4887" max="5115" width="11.42578125" style="5"/>
    <col min="5116" max="5116" width="1" style="5" customWidth="1"/>
    <col min="5117" max="5117" width="4.28515625" style="5" customWidth="1"/>
    <col min="5118" max="5118" width="34.7109375" style="5" customWidth="1"/>
    <col min="5119" max="5119" width="0" style="5" hidden="1" customWidth="1"/>
    <col min="5120" max="5120" width="20" style="5" customWidth="1"/>
    <col min="5121" max="5121" width="20.85546875" style="5" customWidth="1"/>
    <col min="5122" max="5122" width="25" style="5" customWidth="1"/>
    <col min="5123" max="5123" width="18.7109375" style="5" customWidth="1"/>
    <col min="5124" max="5124" width="29.7109375" style="5" customWidth="1"/>
    <col min="5125" max="5125" width="13.42578125" style="5" customWidth="1"/>
    <col min="5126" max="5126" width="13.85546875" style="5" customWidth="1"/>
    <col min="5127" max="5131" width="16.5703125" style="5" customWidth="1"/>
    <col min="5132" max="5132" width="20.5703125" style="5" customWidth="1"/>
    <col min="5133" max="5133" width="21.140625" style="5" customWidth="1"/>
    <col min="5134" max="5134" width="9.5703125" style="5" customWidth="1"/>
    <col min="5135" max="5135" width="0.42578125" style="5" customWidth="1"/>
    <col min="5136" max="5142" width="6.42578125" style="5" customWidth="1"/>
    <col min="5143" max="5371" width="11.42578125" style="5"/>
    <col min="5372" max="5372" width="1" style="5" customWidth="1"/>
    <col min="5373" max="5373" width="4.28515625" style="5" customWidth="1"/>
    <col min="5374" max="5374" width="34.7109375" style="5" customWidth="1"/>
    <col min="5375" max="5375" width="0" style="5" hidden="1" customWidth="1"/>
    <col min="5376" max="5376" width="20" style="5" customWidth="1"/>
    <col min="5377" max="5377" width="20.85546875" style="5" customWidth="1"/>
    <col min="5378" max="5378" width="25" style="5" customWidth="1"/>
    <col min="5379" max="5379" width="18.7109375" style="5" customWidth="1"/>
    <col min="5380" max="5380" width="29.7109375" style="5" customWidth="1"/>
    <col min="5381" max="5381" width="13.42578125" style="5" customWidth="1"/>
    <col min="5382" max="5382" width="13.85546875" style="5" customWidth="1"/>
    <col min="5383" max="5387" width="16.5703125" style="5" customWidth="1"/>
    <col min="5388" max="5388" width="20.5703125" style="5" customWidth="1"/>
    <col min="5389" max="5389" width="21.140625" style="5" customWidth="1"/>
    <col min="5390" max="5390" width="9.5703125" style="5" customWidth="1"/>
    <col min="5391" max="5391" width="0.42578125" style="5" customWidth="1"/>
    <col min="5392" max="5398" width="6.42578125" style="5" customWidth="1"/>
    <col min="5399" max="5627" width="11.42578125" style="5"/>
    <col min="5628" max="5628" width="1" style="5" customWidth="1"/>
    <col min="5629" max="5629" width="4.28515625" style="5" customWidth="1"/>
    <col min="5630" max="5630" width="34.7109375" style="5" customWidth="1"/>
    <col min="5631" max="5631" width="0" style="5" hidden="1" customWidth="1"/>
    <col min="5632" max="5632" width="20" style="5" customWidth="1"/>
    <col min="5633" max="5633" width="20.85546875" style="5" customWidth="1"/>
    <col min="5634" max="5634" width="25" style="5" customWidth="1"/>
    <col min="5635" max="5635" width="18.7109375" style="5" customWidth="1"/>
    <col min="5636" max="5636" width="29.7109375" style="5" customWidth="1"/>
    <col min="5637" max="5637" width="13.42578125" style="5" customWidth="1"/>
    <col min="5638" max="5638" width="13.85546875" style="5" customWidth="1"/>
    <col min="5639" max="5643" width="16.5703125" style="5" customWidth="1"/>
    <col min="5644" max="5644" width="20.5703125" style="5" customWidth="1"/>
    <col min="5645" max="5645" width="21.140625" style="5" customWidth="1"/>
    <col min="5646" max="5646" width="9.5703125" style="5" customWidth="1"/>
    <col min="5647" max="5647" width="0.42578125" style="5" customWidth="1"/>
    <col min="5648" max="5654" width="6.42578125" style="5" customWidth="1"/>
    <col min="5655" max="5883" width="11.42578125" style="5"/>
    <col min="5884" max="5884" width="1" style="5" customWidth="1"/>
    <col min="5885" max="5885" width="4.28515625" style="5" customWidth="1"/>
    <col min="5886" max="5886" width="34.7109375" style="5" customWidth="1"/>
    <col min="5887" max="5887" width="0" style="5" hidden="1" customWidth="1"/>
    <col min="5888" max="5888" width="20" style="5" customWidth="1"/>
    <col min="5889" max="5889" width="20.85546875" style="5" customWidth="1"/>
    <col min="5890" max="5890" width="25" style="5" customWidth="1"/>
    <col min="5891" max="5891" width="18.7109375" style="5" customWidth="1"/>
    <col min="5892" max="5892" width="29.7109375" style="5" customWidth="1"/>
    <col min="5893" max="5893" width="13.42578125" style="5" customWidth="1"/>
    <col min="5894" max="5894" width="13.85546875" style="5" customWidth="1"/>
    <col min="5895" max="5899" width="16.5703125" style="5" customWidth="1"/>
    <col min="5900" max="5900" width="20.5703125" style="5" customWidth="1"/>
    <col min="5901" max="5901" width="21.140625" style="5" customWidth="1"/>
    <col min="5902" max="5902" width="9.5703125" style="5" customWidth="1"/>
    <col min="5903" max="5903" width="0.42578125" style="5" customWidth="1"/>
    <col min="5904" max="5910" width="6.42578125" style="5" customWidth="1"/>
    <col min="5911" max="6139" width="11.42578125" style="5"/>
    <col min="6140" max="6140" width="1" style="5" customWidth="1"/>
    <col min="6141" max="6141" width="4.28515625" style="5" customWidth="1"/>
    <col min="6142" max="6142" width="34.7109375" style="5" customWidth="1"/>
    <col min="6143" max="6143" width="0" style="5" hidden="1" customWidth="1"/>
    <col min="6144" max="6144" width="20" style="5" customWidth="1"/>
    <col min="6145" max="6145" width="20.85546875" style="5" customWidth="1"/>
    <col min="6146" max="6146" width="25" style="5" customWidth="1"/>
    <col min="6147" max="6147" width="18.7109375" style="5" customWidth="1"/>
    <col min="6148" max="6148" width="29.7109375" style="5" customWidth="1"/>
    <col min="6149" max="6149" width="13.42578125" style="5" customWidth="1"/>
    <col min="6150" max="6150" width="13.85546875" style="5" customWidth="1"/>
    <col min="6151" max="6155" width="16.5703125" style="5" customWidth="1"/>
    <col min="6156" max="6156" width="20.5703125" style="5" customWidth="1"/>
    <col min="6157" max="6157" width="21.140625" style="5" customWidth="1"/>
    <col min="6158" max="6158" width="9.5703125" style="5" customWidth="1"/>
    <col min="6159" max="6159" width="0.42578125" style="5" customWidth="1"/>
    <col min="6160" max="6166" width="6.42578125" style="5" customWidth="1"/>
    <col min="6167" max="6395" width="11.42578125" style="5"/>
    <col min="6396" max="6396" width="1" style="5" customWidth="1"/>
    <col min="6397" max="6397" width="4.28515625" style="5" customWidth="1"/>
    <col min="6398" max="6398" width="34.7109375" style="5" customWidth="1"/>
    <col min="6399" max="6399" width="0" style="5" hidden="1" customWidth="1"/>
    <col min="6400" max="6400" width="20" style="5" customWidth="1"/>
    <col min="6401" max="6401" width="20.85546875" style="5" customWidth="1"/>
    <col min="6402" max="6402" width="25" style="5" customWidth="1"/>
    <col min="6403" max="6403" width="18.7109375" style="5" customWidth="1"/>
    <col min="6404" max="6404" width="29.7109375" style="5" customWidth="1"/>
    <col min="6405" max="6405" width="13.42578125" style="5" customWidth="1"/>
    <col min="6406" max="6406" width="13.85546875" style="5" customWidth="1"/>
    <col min="6407" max="6411" width="16.5703125" style="5" customWidth="1"/>
    <col min="6412" max="6412" width="20.5703125" style="5" customWidth="1"/>
    <col min="6413" max="6413" width="21.140625" style="5" customWidth="1"/>
    <col min="6414" max="6414" width="9.5703125" style="5" customWidth="1"/>
    <col min="6415" max="6415" width="0.42578125" style="5" customWidth="1"/>
    <col min="6416" max="6422" width="6.42578125" style="5" customWidth="1"/>
    <col min="6423" max="6651" width="11.42578125" style="5"/>
    <col min="6652" max="6652" width="1" style="5" customWidth="1"/>
    <col min="6653" max="6653" width="4.28515625" style="5" customWidth="1"/>
    <col min="6654" max="6654" width="34.7109375" style="5" customWidth="1"/>
    <col min="6655" max="6655" width="0" style="5" hidden="1" customWidth="1"/>
    <col min="6656" max="6656" width="20" style="5" customWidth="1"/>
    <col min="6657" max="6657" width="20.85546875" style="5" customWidth="1"/>
    <col min="6658" max="6658" width="25" style="5" customWidth="1"/>
    <col min="6659" max="6659" width="18.7109375" style="5" customWidth="1"/>
    <col min="6660" max="6660" width="29.7109375" style="5" customWidth="1"/>
    <col min="6661" max="6661" width="13.42578125" style="5" customWidth="1"/>
    <col min="6662" max="6662" width="13.85546875" style="5" customWidth="1"/>
    <col min="6663" max="6667" width="16.5703125" style="5" customWidth="1"/>
    <col min="6668" max="6668" width="20.5703125" style="5" customWidth="1"/>
    <col min="6669" max="6669" width="21.140625" style="5" customWidth="1"/>
    <col min="6670" max="6670" width="9.5703125" style="5" customWidth="1"/>
    <col min="6671" max="6671" width="0.42578125" style="5" customWidth="1"/>
    <col min="6672" max="6678" width="6.42578125" style="5" customWidth="1"/>
    <col min="6679" max="6907" width="11.42578125" style="5"/>
    <col min="6908" max="6908" width="1" style="5" customWidth="1"/>
    <col min="6909" max="6909" width="4.28515625" style="5" customWidth="1"/>
    <col min="6910" max="6910" width="34.7109375" style="5" customWidth="1"/>
    <col min="6911" max="6911" width="0" style="5" hidden="1" customWidth="1"/>
    <col min="6912" max="6912" width="20" style="5" customWidth="1"/>
    <col min="6913" max="6913" width="20.85546875" style="5" customWidth="1"/>
    <col min="6914" max="6914" width="25" style="5" customWidth="1"/>
    <col min="6915" max="6915" width="18.7109375" style="5" customWidth="1"/>
    <col min="6916" max="6916" width="29.7109375" style="5" customWidth="1"/>
    <col min="6917" max="6917" width="13.42578125" style="5" customWidth="1"/>
    <col min="6918" max="6918" width="13.85546875" style="5" customWidth="1"/>
    <col min="6919" max="6923" width="16.5703125" style="5" customWidth="1"/>
    <col min="6924" max="6924" width="20.5703125" style="5" customWidth="1"/>
    <col min="6925" max="6925" width="21.140625" style="5" customWidth="1"/>
    <col min="6926" max="6926" width="9.5703125" style="5" customWidth="1"/>
    <col min="6927" max="6927" width="0.42578125" style="5" customWidth="1"/>
    <col min="6928" max="6934" width="6.42578125" style="5" customWidth="1"/>
    <col min="6935" max="7163" width="11.42578125" style="5"/>
    <col min="7164" max="7164" width="1" style="5" customWidth="1"/>
    <col min="7165" max="7165" width="4.28515625" style="5" customWidth="1"/>
    <col min="7166" max="7166" width="34.7109375" style="5" customWidth="1"/>
    <col min="7167" max="7167" width="0" style="5" hidden="1" customWidth="1"/>
    <col min="7168" max="7168" width="20" style="5" customWidth="1"/>
    <col min="7169" max="7169" width="20.85546875" style="5" customWidth="1"/>
    <col min="7170" max="7170" width="25" style="5" customWidth="1"/>
    <col min="7171" max="7171" width="18.7109375" style="5" customWidth="1"/>
    <col min="7172" max="7172" width="29.7109375" style="5" customWidth="1"/>
    <col min="7173" max="7173" width="13.42578125" style="5" customWidth="1"/>
    <col min="7174" max="7174" width="13.85546875" style="5" customWidth="1"/>
    <col min="7175" max="7179" width="16.5703125" style="5" customWidth="1"/>
    <col min="7180" max="7180" width="20.5703125" style="5" customWidth="1"/>
    <col min="7181" max="7181" width="21.140625" style="5" customWidth="1"/>
    <col min="7182" max="7182" width="9.5703125" style="5" customWidth="1"/>
    <col min="7183" max="7183" width="0.42578125" style="5" customWidth="1"/>
    <col min="7184" max="7190" width="6.42578125" style="5" customWidth="1"/>
    <col min="7191" max="7419" width="11.42578125" style="5"/>
    <col min="7420" max="7420" width="1" style="5" customWidth="1"/>
    <col min="7421" max="7421" width="4.28515625" style="5" customWidth="1"/>
    <col min="7422" max="7422" width="34.7109375" style="5" customWidth="1"/>
    <col min="7423" max="7423" width="0" style="5" hidden="1" customWidth="1"/>
    <col min="7424" max="7424" width="20" style="5" customWidth="1"/>
    <col min="7425" max="7425" width="20.85546875" style="5" customWidth="1"/>
    <col min="7426" max="7426" width="25" style="5" customWidth="1"/>
    <col min="7427" max="7427" width="18.7109375" style="5" customWidth="1"/>
    <col min="7428" max="7428" width="29.7109375" style="5" customWidth="1"/>
    <col min="7429" max="7429" width="13.42578125" style="5" customWidth="1"/>
    <col min="7430" max="7430" width="13.85546875" style="5" customWidth="1"/>
    <col min="7431" max="7435" width="16.5703125" style="5" customWidth="1"/>
    <col min="7436" max="7436" width="20.5703125" style="5" customWidth="1"/>
    <col min="7437" max="7437" width="21.140625" style="5" customWidth="1"/>
    <col min="7438" max="7438" width="9.5703125" style="5" customWidth="1"/>
    <col min="7439" max="7439" width="0.42578125" style="5" customWidth="1"/>
    <col min="7440" max="7446" width="6.42578125" style="5" customWidth="1"/>
    <col min="7447" max="7675" width="11.42578125" style="5"/>
    <col min="7676" max="7676" width="1" style="5" customWidth="1"/>
    <col min="7677" max="7677" width="4.28515625" style="5" customWidth="1"/>
    <col min="7678" max="7678" width="34.7109375" style="5" customWidth="1"/>
    <col min="7679" max="7679" width="0" style="5" hidden="1" customWidth="1"/>
    <col min="7680" max="7680" width="20" style="5" customWidth="1"/>
    <col min="7681" max="7681" width="20.85546875" style="5" customWidth="1"/>
    <col min="7682" max="7682" width="25" style="5" customWidth="1"/>
    <col min="7683" max="7683" width="18.7109375" style="5" customWidth="1"/>
    <col min="7684" max="7684" width="29.7109375" style="5" customWidth="1"/>
    <col min="7685" max="7685" width="13.42578125" style="5" customWidth="1"/>
    <col min="7686" max="7686" width="13.85546875" style="5" customWidth="1"/>
    <col min="7687" max="7691" width="16.5703125" style="5" customWidth="1"/>
    <col min="7692" max="7692" width="20.5703125" style="5" customWidth="1"/>
    <col min="7693" max="7693" width="21.140625" style="5" customWidth="1"/>
    <col min="7694" max="7694" width="9.5703125" style="5" customWidth="1"/>
    <col min="7695" max="7695" width="0.42578125" style="5" customWidth="1"/>
    <col min="7696" max="7702" width="6.42578125" style="5" customWidth="1"/>
    <col min="7703" max="7931" width="11.42578125" style="5"/>
    <col min="7932" max="7932" width="1" style="5" customWidth="1"/>
    <col min="7933" max="7933" width="4.28515625" style="5" customWidth="1"/>
    <col min="7934" max="7934" width="34.7109375" style="5" customWidth="1"/>
    <col min="7935" max="7935" width="0" style="5" hidden="1" customWidth="1"/>
    <col min="7936" max="7936" width="20" style="5" customWidth="1"/>
    <col min="7937" max="7937" width="20.85546875" style="5" customWidth="1"/>
    <col min="7938" max="7938" width="25" style="5" customWidth="1"/>
    <col min="7939" max="7939" width="18.7109375" style="5" customWidth="1"/>
    <col min="7940" max="7940" width="29.7109375" style="5" customWidth="1"/>
    <col min="7941" max="7941" width="13.42578125" style="5" customWidth="1"/>
    <col min="7942" max="7942" width="13.85546875" style="5" customWidth="1"/>
    <col min="7943" max="7947" width="16.5703125" style="5" customWidth="1"/>
    <col min="7948" max="7948" width="20.5703125" style="5" customWidth="1"/>
    <col min="7949" max="7949" width="21.140625" style="5" customWidth="1"/>
    <col min="7950" max="7950" width="9.5703125" style="5" customWidth="1"/>
    <col min="7951" max="7951" width="0.42578125" style="5" customWidth="1"/>
    <col min="7952" max="7958" width="6.42578125" style="5" customWidth="1"/>
    <col min="7959" max="8187" width="11.42578125" style="5"/>
    <col min="8188" max="8188" width="1" style="5" customWidth="1"/>
    <col min="8189" max="8189" width="4.28515625" style="5" customWidth="1"/>
    <col min="8190" max="8190" width="34.7109375" style="5" customWidth="1"/>
    <col min="8191" max="8191" width="0" style="5" hidden="1" customWidth="1"/>
    <col min="8192" max="8192" width="20" style="5" customWidth="1"/>
    <col min="8193" max="8193" width="20.85546875" style="5" customWidth="1"/>
    <col min="8194" max="8194" width="25" style="5" customWidth="1"/>
    <col min="8195" max="8195" width="18.7109375" style="5" customWidth="1"/>
    <col min="8196" max="8196" width="29.7109375" style="5" customWidth="1"/>
    <col min="8197" max="8197" width="13.42578125" style="5" customWidth="1"/>
    <col min="8198" max="8198" width="13.85546875" style="5" customWidth="1"/>
    <col min="8199" max="8203" width="16.5703125" style="5" customWidth="1"/>
    <col min="8204" max="8204" width="20.5703125" style="5" customWidth="1"/>
    <col min="8205" max="8205" width="21.140625" style="5" customWidth="1"/>
    <col min="8206" max="8206" width="9.5703125" style="5" customWidth="1"/>
    <col min="8207" max="8207" width="0.42578125" style="5" customWidth="1"/>
    <col min="8208" max="8214" width="6.42578125" style="5" customWidth="1"/>
    <col min="8215" max="8443" width="11.42578125" style="5"/>
    <col min="8444" max="8444" width="1" style="5" customWidth="1"/>
    <col min="8445" max="8445" width="4.28515625" style="5" customWidth="1"/>
    <col min="8446" max="8446" width="34.7109375" style="5" customWidth="1"/>
    <col min="8447" max="8447" width="0" style="5" hidden="1" customWidth="1"/>
    <col min="8448" max="8448" width="20" style="5" customWidth="1"/>
    <col min="8449" max="8449" width="20.85546875" style="5" customWidth="1"/>
    <col min="8450" max="8450" width="25" style="5" customWidth="1"/>
    <col min="8451" max="8451" width="18.7109375" style="5" customWidth="1"/>
    <col min="8452" max="8452" width="29.7109375" style="5" customWidth="1"/>
    <col min="8453" max="8453" width="13.42578125" style="5" customWidth="1"/>
    <col min="8454" max="8454" width="13.85546875" style="5" customWidth="1"/>
    <col min="8455" max="8459" width="16.5703125" style="5" customWidth="1"/>
    <col min="8460" max="8460" width="20.5703125" style="5" customWidth="1"/>
    <col min="8461" max="8461" width="21.140625" style="5" customWidth="1"/>
    <col min="8462" max="8462" width="9.5703125" style="5" customWidth="1"/>
    <col min="8463" max="8463" width="0.42578125" style="5" customWidth="1"/>
    <col min="8464" max="8470" width="6.42578125" style="5" customWidth="1"/>
    <col min="8471" max="8699" width="11.42578125" style="5"/>
    <col min="8700" max="8700" width="1" style="5" customWidth="1"/>
    <col min="8701" max="8701" width="4.28515625" style="5" customWidth="1"/>
    <col min="8702" max="8702" width="34.7109375" style="5" customWidth="1"/>
    <col min="8703" max="8703" width="0" style="5" hidden="1" customWidth="1"/>
    <col min="8704" max="8704" width="20" style="5" customWidth="1"/>
    <col min="8705" max="8705" width="20.85546875" style="5" customWidth="1"/>
    <col min="8706" max="8706" width="25" style="5" customWidth="1"/>
    <col min="8707" max="8707" width="18.7109375" style="5" customWidth="1"/>
    <col min="8708" max="8708" width="29.7109375" style="5" customWidth="1"/>
    <col min="8709" max="8709" width="13.42578125" style="5" customWidth="1"/>
    <col min="8710" max="8710" width="13.85546875" style="5" customWidth="1"/>
    <col min="8711" max="8715" width="16.5703125" style="5" customWidth="1"/>
    <col min="8716" max="8716" width="20.5703125" style="5" customWidth="1"/>
    <col min="8717" max="8717" width="21.140625" style="5" customWidth="1"/>
    <col min="8718" max="8718" width="9.5703125" style="5" customWidth="1"/>
    <col min="8719" max="8719" width="0.42578125" style="5" customWidth="1"/>
    <col min="8720" max="8726" width="6.42578125" style="5" customWidth="1"/>
    <col min="8727" max="8955" width="11.42578125" style="5"/>
    <col min="8956" max="8956" width="1" style="5" customWidth="1"/>
    <col min="8957" max="8957" width="4.28515625" style="5" customWidth="1"/>
    <col min="8958" max="8958" width="34.7109375" style="5" customWidth="1"/>
    <col min="8959" max="8959" width="0" style="5" hidden="1" customWidth="1"/>
    <col min="8960" max="8960" width="20" style="5" customWidth="1"/>
    <col min="8961" max="8961" width="20.85546875" style="5" customWidth="1"/>
    <col min="8962" max="8962" width="25" style="5" customWidth="1"/>
    <col min="8963" max="8963" width="18.7109375" style="5" customWidth="1"/>
    <col min="8964" max="8964" width="29.7109375" style="5" customWidth="1"/>
    <col min="8965" max="8965" width="13.42578125" style="5" customWidth="1"/>
    <col min="8966" max="8966" width="13.85546875" style="5" customWidth="1"/>
    <col min="8967" max="8971" width="16.5703125" style="5" customWidth="1"/>
    <col min="8972" max="8972" width="20.5703125" style="5" customWidth="1"/>
    <col min="8973" max="8973" width="21.140625" style="5" customWidth="1"/>
    <col min="8974" max="8974" width="9.5703125" style="5" customWidth="1"/>
    <col min="8975" max="8975" width="0.42578125" style="5" customWidth="1"/>
    <col min="8976" max="8982" width="6.42578125" style="5" customWidth="1"/>
    <col min="8983" max="9211" width="11.42578125" style="5"/>
    <col min="9212" max="9212" width="1" style="5" customWidth="1"/>
    <col min="9213" max="9213" width="4.28515625" style="5" customWidth="1"/>
    <col min="9214" max="9214" width="34.7109375" style="5" customWidth="1"/>
    <col min="9215" max="9215" width="0" style="5" hidden="1" customWidth="1"/>
    <col min="9216" max="9216" width="20" style="5" customWidth="1"/>
    <col min="9217" max="9217" width="20.85546875" style="5" customWidth="1"/>
    <col min="9218" max="9218" width="25" style="5" customWidth="1"/>
    <col min="9219" max="9219" width="18.7109375" style="5" customWidth="1"/>
    <col min="9220" max="9220" width="29.7109375" style="5" customWidth="1"/>
    <col min="9221" max="9221" width="13.42578125" style="5" customWidth="1"/>
    <col min="9222" max="9222" width="13.85546875" style="5" customWidth="1"/>
    <col min="9223" max="9227" width="16.5703125" style="5" customWidth="1"/>
    <col min="9228" max="9228" width="20.5703125" style="5" customWidth="1"/>
    <col min="9229" max="9229" width="21.140625" style="5" customWidth="1"/>
    <col min="9230" max="9230" width="9.5703125" style="5" customWidth="1"/>
    <col min="9231" max="9231" width="0.42578125" style="5" customWidth="1"/>
    <col min="9232" max="9238" width="6.42578125" style="5" customWidth="1"/>
    <col min="9239" max="9467" width="11.42578125" style="5"/>
    <col min="9468" max="9468" width="1" style="5" customWidth="1"/>
    <col min="9469" max="9469" width="4.28515625" style="5" customWidth="1"/>
    <col min="9470" max="9470" width="34.7109375" style="5" customWidth="1"/>
    <col min="9471" max="9471" width="0" style="5" hidden="1" customWidth="1"/>
    <col min="9472" max="9472" width="20" style="5" customWidth="1"/>
    <col min="9473" max="9473" width="20.85546875" style="5" customWidth="1"/>
    <col min="9474" max="9474" width="25" style="5" customWidth="1"/>
    <col min="9475" max="9475" width="18.7109375" style="5" customWidth="1"/>
    <col min="9476" max="9476" width="29.7109375" style="5" customWidth="1"/>
    <col min="9477" max="9477" width="13.42578125" style="5" customWidth="1"/>
    <col min="9478" max="9478" width="13.85546875" style="5" customWidth="1"/>
    <col min="9479" max="9483" width="16.5703125" style="5" customWidth="1"/>
    <col min="9484" max="9484" width="20.5703125" style="5" customWidth="1"/>
    <col min="9485" max="9485" width="21.140625" style="5" customWidth="1"/>
    <col min="9486" max="9486" width="9.5703125" style="5" customWidth="1"/>
    <col min="9487" max="9487" width="0.42578125" style="5" customWidth="1"/>
    <col min="9488" max="9494" width="6.42578125" style="5" customWidth="1"/>
    <col min="9495" max="9723" width="11.42578125" style="5"/>
    <col min="9724" max="9724" width="1" style="5" customWidth="1"/>
    <col min="9725" max="9725" width="4.28515625" style="5" customWidth="1"/>
    <col min="9726" max="9726" width="34.7109375" style="5" customWidth="1"/>
    <col min="9727" max="9727" width="0" style="5" hidden="1" customWidth="1"/>
    <col min="9728" max="9728" width="20" style="5" customWidth="1"/>
    <col min="9729" max="9729" width="20.85546875" style="5" customWidth="1"/>
    <col min="9730" max="9730" width="25" style="5" customWidth="1"/>
    <col min="9731" max="9731" width="18.7109375" style="5" customWidth="1"/>
    <col min="9732" max="9732" width="29.7109375" style="5" customWidth="1"/>
    <col min="9733" max="9733" width="13.42578125" style="5" customWidth="1"/>
    <col min="9734" max="9734" width="13.85546875" style="5" customWidth="1"/>
    <col min="9735" max="9739" width="16.5703125" style="5" customWidth="1"/>
    <col min="9740" max="9740" width="20.5703125" style="5" customWidth="1"/>
    <col min="9741" max="9741" width="21.140625" style="5" customWidth="1"/>
    <col min="9742" max="9742" width="9.5703125" style="5" customWidth="1"/>
    <col min="9743" max="9743" width="0.42578125" style="5" customWidth="1"/>
    <col min="9744" max="9750" width="6.42578125" style="5" customWidth="1"/>
    <col min="9751" max="9979" width="11.42578125" style="5"/>
    <col min="9980" max="9980" width="1" style="5" customWidth="1"/>
    <col min="9981" max="9981" width="4.28515625" style="5" customWidth="1"/>
    <col min="9982" max="9982" width="34.7109375" style="5" customWidth="1"/>
    <col min="9983" max="9983" width="0" style="5" hidden="1" customWidth="1"/>
    <col min="9984" max="9984" width="20" style="5" customWidth="1"/>
    <col min="9985" max="9985" width="20.85546875" style="5" customWidth="1"/>
    <col min="9986" max="9986" width="25" style="5" customWidth="1"/>
    <col min="9987" max="9987" width="18.7109375" style="5" customWidth="1"/>
    <col min="9988" max="9988" width="29.7109375" style="5" customWidth="1"/>
    <col min="9989" max="9989" width="13.42578125" style="5" customWidth="1"/>
    <col min="9990" max="9990" width="13.85546875" style="5" customWidth="1"/>
    <col min="9991" max="9995" width="16.5703125" style="5" customWidth="1"/>
    <col min="9996" max="9996" width="20.5703125" style="5" customWidth="1"/>
    <col min="9997" max="9997" width="21.140625" style="5" customWidth="1"/>
    <col min="9998" max="9998" width="9.5703125" style="5" customWidth="1"/>
    <col min="9999" max="9999" width="0.42578125" style="5" customWidth="1"/>
    <col min="10000" max="10006" width="6.42578125" style="5" customWidth="1"/>
    <col min="10007" max="10235" width="11.42578125" style="5"/>
    <col min="10236" max="10236" width="1" style="5" customWidth="1"/>
    <col min="10237" max="10237" width="4.28515625" style="5" customWidth="1"/>
    <col min="10238" max="10238" width="34.7109375" style="5" customWidth="1"/>
    <col min="10239" max="10239" width="0" style="5" hidden="1" customWidth="1"/>
    <col min="10240" max="10240" width="20" style="5" customWidth="1"/>
    <col min="10241" max="10241" width="20.85546875" style="5" customWidth="1"/>
    <col min="10242" max="10242" width="25" style="5" customWidth="1"/>
    <col min="10243" max="10243" width="18.7109375" style="5" customWidth="1"/>
    <col min="10244" max="10244" width="29.7109375" style="5" customWidth="1"/>
    <col min="10245" max="10245" width="13.42578125" style="5" customWidth="1"/>
    <col min="10246" max="10246" width="13.85546875" style="5" customWidth="1"/>
    <col min="10247" max="10251" width="16.5703125" style="5" customWidth="1"/>
    <col min="10252" max="10252" width="20.5703125" style="5" customWidth="1"/>
    <col min="10253" max="10253" width="21.140625" style="5" customWidth="1"/>
    <col min="10254" max="10254" width="9.5703125" style="5" customWidth="1"/>
    <col min="10255" max="10255" width="0.42578125" style="5" customWidth="1"/>
    <col min="10256" max="10262" width="6.42578125" style="5" customWidth="1"/>
    <col min="10263" max="10491" width="11.42578125" style="5"/>
    <col min="10492" max="10492" width="1" style="5" customWidth="1"/>
    <col min="10493" max="10493" width="4.28515625" style="5" customWidth="1"/>
    <col min="10494" max="10494" width="34.7109375" style="5" customWidth="1"/>
    <col min="10495" max="10495" width="0" style="5" hidden="1" customWidth="1"/>
    <col min="10496" max="10496" width="20" style="5" customWidth="1"/>
    <col min="10497" max="10497" width="20.85546875" style="5" customWidth="1"/>
    <col min="10498" max="10498" width="25" style="5" customWidth="1"/>
    <col min="10499" max="10499" width="18.7109375" style="5" customWidth="1"/>
    <col min="10500" max="10500" width="29.7109375" style="5" customWidth="1"/>
    <col min="10501" max="10501" width="13.42578125" style="5" customWidth="1"/>
    <col min="10502" max="10502" width="13.85546875" style="5" customWidth="1"/>
    <col min="10503" max="10507" width="16.5703125" style="5" customWidth="1"/>
    <col min="10508" max="10508" width="20.5703125" style="5" customWidth="1"/>
    <col min="10509" max="10509" width="21.140625" style="5" customWidth="1"/>
    <col min="10510" max="10510" width="9.5703125" style="5" customWidth="1"/>
    <col min="10511" max="10511" width="0.42578125" style="5" customWidth="1"/>
    <col min="10512" max="10518" width="6.42578125" style="5" customWidth="1"/>
    <col min="10519" max="10747" width="11.42578125" style="5"/>
    <col min="10748" max="10748" width="1" style="5" customWidth="1"/>
    <col min="10749" max="10749" width="4.28515625" style="5" customWidth="1"/>
    <col min="10750" max="10750" width="34.7109375" style="5" customWidth="1"/>
    <col min="10751" max="10751" width="0" style="5" hidden="1" customWidth="1"/>
    <col min="10752" max="10752" width="20" style="5" customWidth="1"/>
    <col min="10753" max="10753" width="20.85546875" style="5" customWidth="1"/>
    <col min="10754" max="10754" width="25" style="5" customWidth="1"/>
    <col min="10755" max="10755" width="18.7109375" style="5" customWidth="1"/>
    <col min="10756" max="10756" width="29.7109375" style="5" customWidth="1"/>
    <col min="10757" max="10757" width="13.42578125" style="5" customWidth="1"/>
    <col min="10758" max="10758" width="13.85546875" style="5" customWidth="1"/>
    <col min="10759" max="10763" width="16.5703125" style="5" customWidth="1"/>
    <col min="10764" max="10764" width="20.5703125" style="5" customWidth="1"/>
    <col min="10765" max="10765" width="21.140625" style="5" customWidth="1"/>
    <col min="10766" max="10766" width="9.5703125" style="5" customWidth="1"/>
    <col min="10767" max="10767" width="0.42578125" style="5" customWidth="1"/>
    <col min="10768" max="10774" width="6.42578125" style="5" customWidth="1"/>
    <col min="10775" max="11003" width="11.42578125" style="5"/>
    <col min="11004" max="11004" width="1" style="5" customWidth="1"/>
    <col min="11005" max="11005" width="4.28515625" style="5" customWidth="1"/>
    <col min="11006" max="11006" width="34.7109375" style="5" customWidth="1"/>
    <col min="11007" max="11007" width="0" style="5" hidden="1" customWidth="1"/>
    <col min="11008" max="11008" width="20" style="5" customWidth="1"/>
    <col min="11009" max="11009" width="20.85546875" style="5" customWidth="1"/>
    <col min="11010" max="11010" width="25" style="5" customWidth="1"/>
    <col min="11011" max="11011" width="18.7109375" style="5" customWidth="1"/>
    <col min="11012" max="11012" width="29.7109375" style="5" customWidth="1"/>
    <col min="11013" max="11013" width="13.42578125" style="5" customWidth="1"/>
    <col min="11014" max="11014" width="13.85546875" style="5" customWidth="1"/>
    <col min="11015" max="11019" width="16.5703125" style="5" customWidth="1"/>
    <col min="11020" max="11020" width="20.5703125" style="5" customWidth="1"/>
    <col min="11021" max="11021" width="21.140625" style="5" customWidth="1"/>
    <col min="11022" max="11022" width="9.5703125" style="5" customWidth="1"/>
    <col min="11023" max="11023" width="0.42578125" style="5" customWidth="1"/>
    <col min="11024" max="11030" width="6.42578125" style="5" customWidth="1"/>
    <col min="11031" max="11259" width="11.42578125" style="5"/>
    <col min="11260" max="11260" width="1" style="5" customWidth="1"/>
    <col min="11261" max="11261" width="4.28515625" style="5" customWidth="1"/>
    <col min="11262" max="11262" width="34.7109375" style="5" customWidth="1"/>
    <col min="11263" max="11263" width="0" style="5" hidden="1" customWidth="1"/>
    <col min="11264" max="11264" width="20" style="5" customWidth="1"/>
    <col min="11265" max="11265" width="20.85546875" style="5" customWidth="1"/>
    <col min="11266" max="11266" width="25" style="5" customWidth="1"/>
    <col min="11267" max="11267" width="18.7109375" style="5" customWidth="1"/>
    <col min="11268" max="11268" width="29.7109375" style="5" customWidth="1"/>
    <col min="11269" max="11269" width="13.42578125" style="5" customWidth="1"/>
    <col min="11270" max="11270" width="13.85546875" style="5" customWidth="1"/>
    <col min="11271" max="11275" width="16.5703125" style="5" customWidth="1"/>
    <col min="11276" max="11276" width="20.5703125" style="5" customWidth="1"/>
    <col min="11277" max="11277" width="21.140625" style="5" customWidth="1"/>
    <col min="11278" max="11278" width="9.5703125" style="5" customWidth="1"/>
    <col min="11279" max="11279" width="0.42578125" style="5" customWidth="1"/>
    <col min="11280" max="11286" width="6.42578125" style="5" customWidth="1"/>
    <col min="11287" max="11515" width="11.42578125" style="5"/>
    <col min="11516" max="11516" width="1" style="5" customWidth="1"/>
    <col min="11517" max="11517" width="4.28515625" style="5" customWidth="1"/>
    <col min="11518" max="11518" width="34.7109375" style="5" customWidth="1"/>
    <col min="11519" max="11519" width="0" style="5" hidden="1" customWidth="1"/>
    <col min="11520" max="11520" width="20" style="5" customWidth="1"/>
    <col min="11521" max="11521" width="20.85546875" style="5" customWidth="1"/>
    <col min="11522" max="11522" width="25" style="5" customWidth="1"/>
    <col min="11523" max="11523" width="18.7109375" style="5" customWidth="1"/>
    <col min="11524" max="11524" width="29.7109375" style="5" customWidth="1"/>
    <col min="11525" max="11525" width="13.42578125" style="5" customWidth="1"/>
    <col min="11526" max="11526" width="13.85546875" style="5" customWidth="1"/>
    <col min="11527" max="11531" width="16.5703125" style="5" customWidth="1"/>
    <col min="11532" max="11532" width="20.5703125" style="5" customWidth="1"/>
    <col min="11533" max="11533" width="21.140625" style="5" customWidth="1"/>
    <col min="11534" max="11534" width="9.5703125" style="5" customWidth="1"/>
    <col min="11535" max="11535" width="0.42578125" style="5" customWidth="1"/>
    <col min="11536" max="11542" width="6.42578125" style="5" customWidth="1"/>
    <col min="11543" max="11771" width="11.42578125" style="5"/>
    <col min="11772" max="11772" width="1" style="5" customWidth="1"/>
    <col min="11773" max="11773" width="4.28515625" style="5" customWidth="1"/>
    <col min="11774" max="11774" width="34.7109375" style="5" customWidth="1"/>
    <col min="11775" max="11775" width="0" style="5" hidden="1" customWidth="1"/>
    <col min="11776" max="11776" width="20" style="5" customWidth="1"/>
    <col min="11777" max="11777" width="20.85546875" style="5" customWidth="1"/>
    <col min="11778" max="11778" width="25" style="5" customWidth="1"/>
    <col min="11779" max="11779" width="18.7109375" style="5" customWidth="1"/>
    <col min="11780" max="11780" width="29.7109375" style="5" customWidth="1"/>
    <col min="11781" max="11781" width="13.42578125" style="5" customWidth="1"/>
    <col min="11782" max="11782" width="13.85546875" style="5" customWidth="1"/>
    <col min="11783" max="11787" width="16.5703125" style="5" customWidth="1"/>
    <col min="11788" max="11788" width="20.5703125" style="5" customWidth="1"/>
    <col min="11789" max="11789" width="21.140625" style="5" customWidth="1"/>
    <col min="11790" max="11790" width="9.5703125" style="5" customWidth="1"/>
    <col min="11791" max="11791" width="0.42578125" style="5" customWidth="1"/>
    <col min="11792" max="11798" width="6.42578125" style="5" customWidth="1"/>
    <col min="11799" max="12027" width="11.42578125" style="5"/>
    <col min="12028" max="12028" width="1" style="5" customWidth="1"/>
    <col min="12029" max="12029" width="4.28515625" style="5" customWidth="1"/>
    <col min="12030" max="12030" width="34.7109375" style="5" customWidth="1"/>
    <col min="12031" max="12031" width="0" style="5" hidden="1" customWidth="1"/>
    <col min="12032" max="12032" width="20" style="5" customWidth="1"/>
    <col min="12033" max="12033" width="20.85546875" style="5" customWidth="1"/>
    <col min="12034" max="12034" width="25" style="5" customWidth="1"/>
    <col min="12035" max="12035" width="18.7109375" style="5" customWidth="1"/>
    <col min="12036" max="12036" width="29.7109375" style="5" customWidth="1"/>
    <col min="12037" max="12037" width="13.42578125" style="5" customWidth="1"/>
    <col min="12038" max="12038" width="13.85546875" style="5" customWidth="1"/>
    <col min="12039" max="12043" width="16.5703125" style="5" customWidth="1"/>
    <col min="12044" max="12044" width="20.5703125" style="5" customWidth="1"/>
    <col min="12045" max="12045" width="21.140625" style="5" customWidth="1"/>
    <col min="12046" max="12046" width="9.5703125" style="5" customWidth="1"/>
    <col min="12047" max="12047" width="0.42578125" style="5" customWidth="1"/>
    <col min="12048" max="12054" width="6.42578125" style="5" customWidth="1"/>
    <col min="12055" max="12283" width="11.42578125" style="5"/>
    <col min="12284" max="12284" width="1" style="5" customWidth="1"/>
    <col min="12285" max="12285" width="4.28515625" style="5" customWidth="1"/>
    <col min="12286" max="12286" width="34.7109375" style="5" customWidth="1"/>
    <col min="12287" max="12287" width="0" style="5" hidden="1" customWidth="1"/>
    <col min="12288" max="12288" width="20" style="5" customWidth="1"/>
    <col min="12289" max="12289" width="20.85546875" style="5" customWidth="1"/>
    <col min="12290" max="12290" width="25" style="5" customWidth="1"/>
    <col min="12291" max="12291" width="18.7109375" style="5" customWidth="1"/>
    <col min="12292" max="12292" width="29.7109375" style="5" customWidth="1"/>
    <col min="12293" max="12293" width="13.42578125" style="5" customWidth="1"/>
    <col min="12294" max="12294" width="13.85546875" style="5" customWidth="1"/>
    <col min="12295" max="12299" width="16.5703125" style="5" customWidth="1"/>
    <col min="12300" max="12300" width="20.5703125" style="5" customWidth="1"/>
    <col min="12301" max="12301" width="21.140625" style="5" customWidth="1"/>
    <col min="12302" max="12302" width="9.5703125" style="5" customWidth="1"/>
    <col min="12303" max="12303" width="0.42578125" style="5" customWidth="1"/>
    <col min="12304" max="12310" width="6.42578125" style="5" customWidth="1"/>
    <col min="12311" max="12539" width="11.42578125" style="5"/>
    <col min="12540" max="12540" width="1" style="5" customWidth="1"/>
    <col min="12541" max="12541" width="4.28515625" style="5" customWidth="1"/>
    <col min="12542" max="12542" width="34.7109375" style="5" customWidth="1"/>
    <col min="12543" max="12543" width="0" style="5" hidden="1" customWidth="1"/>
    <col min="12544" max="12544" width="20" style="5" customWidth="1"/>
    <col min="12545" max="12545" width="20.85546875" style="5" customWidth="1"/>
    <col min="12546" max="12546" width="25" style="5" customWidth="1"/>
    <col min="12547" max="12547" width="18.7109375" style="5" customWidth="1"/>
    <col min="12548" max="12548" width="29.7109375" style="5" customWidth="1"/>
    <col min="12549" max="12549" width="13.42578125" style="5" customWidth="1"/>
    <col min="12550" max="12550" width="13.85546875" style="5" customWidth="1"/>
    <col min="12551" max="12555" width="16.5703125" style="5" customWidth="1"/>
    <col min="12556" max="12556" width="20.5703125" style="5" customWidth="1"/>
    <col min="12557" max="12557" width="21.140625" style="5" customWidth="1"/>
    <col min="12558" max="12558" width="9.5703125" style="5" customWidth="1"/>
    <col min="12559" max="12559" width="0.42578125" style="5" customWidth="1"/>
    <col min="12560" max="12566" width="6.42578125" style="5" customWidth="1"/>
    <col min="12567" max="12795" width="11.42578125" style="5"/>
    <col min="12796" max="12796" width="1" style="5" customWidth="1"/>
    <col min="12797" max="12797" width="4.28515625" style="5" customWidth="1"/>
    <col min="12798" max="12798" width="34.7109375" style="5" customWidth="1"/>
    <col min="12799" max="12799" width="0" style="5" hidden="1" customWidth="1"/>
    <col min="12800" max="12800" width="20" style="5" customWidth="1"/>
    <col min="12801" max="12801" width="20.85546875" style="5" customWidth="1"/>
    <col min="12802" max="12802" width="25" style="5" customWidth="1"/>
    <col min="12803" max="12803" width="18.7109375" style="5" customWidth="1"/>
    <col min="12804" max="12804" width="29.7109375" style="5" customWidth="1"/>
    <col min="12805" max="12805" width="13.42578125" style="5" customWidth="1"/>
    <col min="12806" max="12806" width="13.85546875" style="5" customWidth="1"/>
    <col min="12807" max="12811" width="16.5703125" style="5" customWidth="1"/>
    <col min="12812" max="12812" width="20.5703125" style="5" customWidth="1"/>
    <col min="12813" max="12813" width="21.140625" style="5" customWidth="1"/>
    <col min="12814" max="12814" width="9.5703125" style="5" customWidth="1"/>
    <col min="12815" max="12815" width="0.42578125" style="5" customWidth="1"/>
    <col min="12816" max="12822" width="6.42578125" style="5" customWidth="1"/>
    <col min="12823" max="13051" width="11.42578125" style="5"/>
    <col min="13052" max="13052" width="1" style="5" customWidth="1"/>
    <col min="13053" max="13053" width="4.28515625" style="5" customWidth="1"/>
    <col min="13054" max="13054" width="34.7109375" style="5" customWidth="1"/>
    <col min="13055" max="13055" width="0" style="5" hidden="1" customWidth="1"/>
    <col min="13056" max="13056" width="20" style="5" customWidth="1"/>
    <col min="13057" max="13057" width="20.85546875" style="5" customWidth="1"/>
    <col min="13058" max="13058" width="25" style="5" customWidth="1"/>
    <col min="13059" max="13059" width="18.7109375" style="5" customWidth="1"/>
    <col min="13060" max="13060" width="29.7109375" style="5" customWidth="1"/>
    <col min="13061" max="13061" width="13.42578125" style="5" customWidth="1"/>
    <col min="13062" max="13062" width="13.85546875" style="5" customWidth="1"/>
    <col min="13063" max="13067" width="16.5703125" style="5" customWidth="1"/>
    <col min="13068" max="13068" width="20.5703125" style="5" customWidth="1"/>
    <col min="13069" max="13069" width="21.140625" style="5" customWidth="1"/>
    <col min="13070" max="13070" width="9.5703125" style="5" customWidth="1"/>
    <col min="13071" max="13071" width="0.42578125" style="5" customWidth="1"/>
    <col min="13072" max="13078" width="6.42578125" style="5" customWidth="1"/>
    <col min="13079" max="13307" width="11.42578125" style="5"/>
    <col min="13308" max="13308" width="1" style="5" customWidth="1"/>
    <col min="13309" max="13309" width="4.28515625" style="5" customWidth="1"/>
    <col min="13310" max="13310" width="34.7109375" style="5" customWidth="1"/>
    <col min="13311" max="13311" width="0" style="5" hidden="1" customWidth="1"/>
    <col min="13312" max="13312" width="20" style="5" customWidth="1"/>
    <col min="13313" max="13313" width="20.85546875" style="5" customWidth="1"/>
    <col min="13314" max="13314" width="25" style="5" customWidth="1"/>
    <col min="13315" max="13315" width="18.7109375" style="5" customWidth="1"/>
    <col min="13316" max="13316" width="29.7109375" style="5" customWidth="1"/>
    <col min="13317" max="13317" width="13.42578125" style="5" customWidth="1"/>
    <col min="13318" max="13318" width="13.85546875" style="5" customWidth="1"/>
    <col min="13319" max="13323" width="16.5703125" style="5" customWidth="1"/>
    <col min="13324" max="13324" width="20.5703125" style="5" customWidth="1"/>
    <col min="13325" max="13325" width="21.140625" style="5" customWidth="1"/>
    <col min="13326" max="13326" width="9.5703125" style="5" customWidth="1"/>
    <col min="13327" max="13327" width="0.42578125" style="5" customWidth="1"/>
    <col min="13328" max="13334" width="6.42578125" style="5" customWidth="1"/>
    <col min="13335" max="13563" width="11.42578125" style="5"/>
    <col min="13564" max="13564" width="1" style="5" customWidth="1"/>
    <col min="13565" max="13565" width="4.28515625" style="5" customWidth="1"/>
    <col min="13566" max="13566" width="34.7109375" style="5" customWidth="1"/>
    <col min="13567" max="13567" width="0" style="5" hidden="1" customWidth="1"/>
    <col min="13568" max="13568" width="20" style="5" customWidth="1"/>
    <col min="13569" max="13569" width="20.85546875" style="5" customWidth="1"/>
    <col min="13570" max="13570" width="25" style="5" customWidth="1"/>
    <col min="13571" max="13571" width="18.7109375" style="5" customWidth="1"/>
    <col min="13572" max="13572" width="29.7109375" style="5" customWidth="1"/>
    <col min="13573" max="13573" width="13.42578125" style="5" customWidth="1"/>
    <col min="13574" max="13574" width="13.85546875" style="5" customWidth="1"/>
    <col min="13575" max="13579" width="16.5703125" style="5" customWidth="1"/>
    <col min="13580" max="13580" width="20.5703125" style="5" customWidth="1"/>
    <col min="13581" max="13581" width="21.140625" style="5" customWidth="1"/>
    <col min="13582" max="13582" width="9.5703125" style="5" customWidth="1"/>
    <col min="13583" max="13583" width="0.42578125" style="5" customWidth="1"/>
    <col min="13584" max="13590" width="6.42578125" style="5" customWidth="1"/>
    <col min="13591" max="13819" width="11.42578125" style="5"/>
    <col min="13820" max="13820" width="1" style="5" customWidth="1"/>
    <col min="13821" max="13821" width="4.28515625" style="5" customWidth="1"/>
    <col min="13822" max="13822" width="34.7109375" style="5" customWidth="1"/>
    <col min="13823" max="13823" width="0" style="5" hidden="1" customWidth="1"/>
    <col min="13824" max="13824" width="20" style="5" customWidth="1"/>
    <col min="13825" max="13825" width="20.85546875" style="5" customWidth="1"/>
    <col min="13826" max="13826" width="25" style="5" customWidth="1"/>
    <col min="13827" max="13827" width="18.7109375" style="5" customWidth="1"/>
    <col min="13828" max="13828" width="29.7109375" style="5" customWidth="1"/>
    <col min="13829" max="13829" width="13.42578125" style="5" customWidth="1"/>
    <col min="13830" max="13830" width="13.85546875" style="5" customWidth="1"/>
    <col min="13831" max="13835" width="16.5703125" style="5" customWidth="1"/>
    <col min="13836" max="13836" width="20.5703125" style="5" customWidth="1"/>
    <col min="13837" max="13837" width="21.140625" style="5" customWidth="1"/>
    <col min="13838" max="13838" width="9.5703125" style="5" customWidth="1"/>
    <col min="13839" max="13839" width="0.42578125" style="5" customWidth="1"/>
    <col min="13840" max="13846" width="6.42578125" style="5" customWidth="1"/>
    <col min="13847" max="14075" width="11.42578125" style="5"/>
    <col min="14076" max="14076" width="1" style="5" customWidth="1"/>
    <col min="14077" max="14077" width="4.28515625" style="5" customWidth="1"/>
    <col min="14078" max="14078" width="34.7109375" style="5" customWidth="1"/>
    <col min="14079" max="14079" width="0" style="5" hidden="1" customWidth="1"/>
    <col min="14080" max="14080" width="20" style="5" customWidth="1"/>
    <col min="14081" max="14081" width="20.85546875" style="5" customWidth="1"/>
    <col min="14082" max="14082" width="25" style="5" customWidth="1"/>
    <col min="14083" max="14083" width="18.7109375" style="5" customWidth="1"/>
    <col min="14084" max="14084" width="29.7109375" style="5" customWidth="1"/>
    <col min="14085" max="14085" width="13.42578125" style="5" customWidth="1"/>
    <col min="14086" max="14086" width="13.85546875" style="5" customWidth="1"/>
    <col min="14087" max="14091" width="16.5703125" style="5" customWidth="1"/>
    <col min="14092" max="14092" width="20.5703125" style="5" customWidth="1"/>
    <col min="14093" max="14093" width="21.140625" style="5" customWidth="1"/>
    <col min="14094" max="14094" width="9.5703125" style="5" customWidth="1"/>
    <col min="14095" max="14095" width="0.42578125" style="5" customWidth="1"/>
    <col min="14096" max="14102" width="6.42578125" style="5" customWidth="1"/>
    <col min="14103" max="14331" width="11.42578125" style="5"/>
    <col min="14332" max="14332" width="1" style="5" customWidth="1"/>
    <col min="14333" max="14333" width="4.28515625" style="5" customWidth="1"/>
    <col min="14334" max="14334" width="34.7109375" style="5" customWidth="1"/>
    <col min="14335" max="14335" width="0" style="5" hidden="1" customWidth="1"/>
    <col min="14336" max="14336" width="20" style="5" customWidth="1"/>
    <col min="14337" max="14337" width="20.85546875" style="5" customWidth="1"/>
    <col min="14338" max="14338" width="25" style="5" customWidth="1"/>
    <col min="14339" max="14339" width="18.7109375" style="5" customWidth="1"/>
    <col min="14340" max="14340" width="29.7109375" style="5" customWidth="1"/>
    <col min="14341" max="14341" width="13.42578125" style="5" customWidth="1"/>
    <col min="14342" max="14342" width="13.85546875" style="5" customWidth="1"/>
    <col min="14343" max="14347" width="16.5703125" style="5" customWidth="1"/>
    <col min="14348" max="14348" width="20.5703125" style="5" customWidth="1"/>
    <col min="14349" max="14349" width="21.140625" style="5" customWidth="1"/>
    <col min="14350" max="14350" width="9.5703125" style="5" customWidth="1"/>
    <col min="14351" max="14351" width="0.42578125" style="5" customWidth="1"/>
    <col min="14352" max="14358" width="6.42578125" style="5" customWidth="1"/>
    <col min="14359" max="14587" width="11.42578125" style="5"/>
    <col min="14588" max="14588" width="1" style="5" customWidth="1"/>
    <col min="14589" max="14589" width="4.28515625" style="5" customWidth="1"/>
    <col min="14590" max="14590" width="34.7109375" style="5" customWidth="1"/>
    <col min="14591" max="14591" width="0" style="5" hidden="1" customWidth="1"/>
    <col min="14592" max="14592" width="20" style="5" customWidth="1"/>
    <col min="14593" max="14593" width="20.85546875" style="5" customWidth="1"/>
    <col min="14594" max="14594" width="25" style="5" customWidth="1"/>
    <col min="14595" max="14595" width="18.7109375" style="5" customWidth="1"/>
    <col min="14596" max="14596" width="29.7109375" style="5" customWidth="1"/>
    <col min="14597" max="14597" width="13.42578125" style="5" customWidth="1"/>
    <col min="14598" max="14598" width="13.85546875" style="5" customWidth="1"/>
    <col min="14599" max="14603" width="16.5703125" style="5" customWidth="1"/>
    <col min="14604" max="14604" width="20.5703125" style="5" customWidth="1"/>
    <col min="14605" max="14605" width="21.140625" style="5" customWidth="1"/>
    <col min="14606" max="14606" width="9.5703125" style="5" customWidth="1"/>
    <col min="14607" max="14607" width="0.42578125" style="5" customWidth="1"/>
    <col min="14608" max="14614" width="6.42578125" style="5" customWidth="1"/>
    <col min="14615" max="14843" width="11.42578125" style="5"/>
    <col min="14844" max="14844" width="1" style="5" customWidth="1"/>
    <col min="14845" max="14845" width="4.28515625" style="5" customWidth="1"/>
    <col min="14846" max="14846" width="34.7109375" style="5" customWidth="1"/>
    <col min="14847" max="14847" width="0" style="5" hidden="1" customWidth="1"/>
    <col min="14848" max="14848" width="20" style="5" customWidth="1"/>
    <col min="14849" max="14849" width="20.85546875" style="5" customWidth="1"/>
    <col min="14850" max="14850" width="25" style="5" customWidth="1"/>
    <col min="14851" max="14851" width="18.7109375" style="5" customWidth="1"/>
    <col min="14852" max="14852" width="29.7109375" style="5" customWidth="1"/>
    <col min="14853" max="14853" width="13.42578125" style="5" customWidth="1"/>
    <col min="14854" max="14854" width="13.85546875" style="5" customWidth="1"/>
    <col min="14855" max="14859" width="16.5703125" style="5" customWidth="1"/>
    <col min="14860" max="14860" width="20.5703125" style="5" customWidth="1"/>
    <col min="14861" max="14861" width="21.140625" style="5" customWidth="1"/>
    <col min="14862" max="14862" width="9.5703125" style="5" customWidth="1"/>
    <col min="14863" max="14863" width="0.42578125" style="5" customWidth="1"/>
    <col min="14864" max="14870" width="6.42578125" style="5" customWidth="1"/>
    <col min="14871" max="15099" width="11.42578125" style="5"/>
    <col min="15100" max="15100" width="1" style="5" customWidth="1"/>
    <col min="15101" max="15101" width="4.28515625" style="5" customWidth="1"/>
    <col min="15102" max="15102" width="34.7109375" style="5" customWidth="1"/>
    <col min="15103" max="15103" width="0" style="5" hidden="1" customWidth="1"/>
    <col min="15104" max="15104" width="20" style="5" customWidth="1"/>
    <col min="15105" max="15105" width="20.85546875" style="5" customWidth="1"/>
    <col min="15106" max="15106" width="25" style="5" customWidth="1"/>
    <col min="15107" max="15107" width="18.7109375" style="5" customWidth="1"/>
    <col min="15108" max="15108" width="29.7109375" style="5" customWidth="1"/>
    <col min="15109" max="15109" width="13.42578125" style="5" customWidth="1"/>
    <col min="15110" max="15110" width="13.85546875" style="5" customWidth="1"/>
    <col min="15111" max="15115" width="16.5703125" style="5" customWidth="1"/>
    <col min="15116" max="15116" width="20.5703125" style="5" customWidth="1"/>
    <col min="15117" max="15117" width="21.140625" style="5" customWidth="1"/>
    <col min="15118" max="15118" width="9.5703125" style="5" customWidth="1"/>
    <col min="15119" max="15119" width="0.42578125" style="5" customWidth="1"/>
    <col min="15120" max="15126" width="6.42578125" style="5" customWidth="1"/>
    <col min="15127" max="15355" width="11.42578125" style="5"/>
    <col min="15356" max="15356" width="1" style="5" customWidth="1"/>
    <col min="15357" max="15357" width="4.28515625" style="5" customWidth="1"/>
    <col min="15358" max="15358" width="34.7109375" style="5" customWidth="1"/>
    <col min="15359" max="15359" width="0" style="5" hidden="1" customWidth="1"/>
    <col min="15360" max="15360" width="20" style="5" customWidth="1"/>
    <col min="15361" max="15361" width="20.85546875" style="5" customWidth="1"/>
    <col min="15362" max="15362" width="25" style="5" customWidth="1"/>
    <col min="15363" max="15363" width="18.7109375" style="5" customWidth="1"/>
    <col min="15364" max="15364" width="29.7109375" style="5" customWidth="1"/>
    <col min="15365" max="15365" width="13.42578125" style="5" customWidth="1"/>
    <col min="15366" max="15366" width="13.85546875" style="5" customWidth="1"/>
    <col min="15367" max="15371" width="16.5703125" style="5" customWidth="1"/>
    <col min="15372" max="15372" width="20.5703125" style="5" customWidth="1"/>
    <col min="15373" max="15373" width="21.140625" style="5" customWidth="1"/>
    <col min="15374" max="15374" width="9.5703125" style="5" customWidth="1"/>
    <col min="15375" max="15375" width="0.42578125" style="5" customWidth="1"/>
    <col min="15376" max="15382" width="6.42578125" style="5" customWidth="1"/>
    <col min="15383" max="15611" width="11.42578125" style="5"/>
    <col min="15612" max="15612" width="1" style="5" customWidth="1"/>
    <col min="15613" max="15613" width="4.28515625" style="5" customWidth="1"/>
    <col min="15614" max="15614" width="34.7109375" style="5" customWidth="1"/>
    <col min="15615" max="15615" width="0" style="5" hidden="1" customWidth="1"/>
    <col min="15616" max="15616" width="20" style="5" customWidth="1"/>
    <col min="15617" max="15617" width="20.85546875" style="5" customWidth="1"/>
    <col min="15618" max="15618" width="25" style="5" customWidth="1"/>
    <col min="15619" max="15619" width="18.7109375" style="5" customWidth="1"/>
    <col min="15620" max="15620" width="29.7109375" style="5" customWidth="1"/>
    <col min="15621" max="15621" width="13.42578125" style="5" customWidth="1"/>
    <col min="15622" max="15622" width="13.85546875" style="5" customWidth="1"/>
    <col min="15623" max="15627" width="16.5703125" style="5" customWidth="1"/>
    <col min="15628" max="15628" width="20.5703125" style="5" customWidth="1"/>
    <col min="15629" max="15629" width="21.140625" style="5" customWidth="1"/>
    <col min="15630" max="15630" width="9.5703125" style="5" customWidth="1"/>
    <col min="15631" max="15631" width="0.42578125" style="5" customWidth="1"/>
    <col min="15632" max="15638" width="6.42578125" style="5" customWidth="1"/>
    <col min="15639" max="15867" width="11.42578125" style="5"/>
    <col min="15868" max="15868" width="1" style="5" customWidth="1"/>
    <col min="15869" max="15869" width="4.28515625" style="5" customWidth="1"/>
    <col min="15870" max="15870" width="34.7109375" style="5" customWidth="1"/>
    <col min="15871" max="15871" width="0" style="5" hidden="1" customWidth="1"/>
    <col min="15872" max="15872" width="20" style="5" customWidth="1"/>
    <col min="15873" max="15873" width="20.85546875" style="5" customWidth="1"/>
    <col min="15874" max="15874" width="25" style="5" customWidth="1"/>
    <col min="15875" max="15875" width="18.7109375" style="5" customWidth="1"/>
    <col min="15876" max="15876" width="29.7109375" style="5" customWidth="1"/>
    <col min="15877" max="15877" width="13.42578125" style="5" customWidth="1"/>
    <col min="15878" max="15878" width="13.85546875" style="5" customWidth="1"/>
    <col min="15879" max="15883" width="16.5703125" style="5" customWidth="1"/>
    <col min="15884" max="15884" width="20.5703125" style="5" customWidth="1"/>
    <col min="15885" max="15885" width="21.140625" style="5" customWidth="1"/>
    <col min="15886" max="15886" width="9.5703125" style="5" customWidth="1"/>
    <col min="15887" max="15887" width="0.42578125" style="5" customWidth="1"/>
    <col min="15888" max="15894" width="6.42578125" style="5" customWidth="1"/>
    <col min="15895" max="16123" width="11.42578125" style="5"/>
    <col min="16124" max="16124" width="1" style="5" customWidth="1"/>
    <col min="16125" max="16125" width="4.28515625" style="5" customWidth="1"/>
    <col min="16126" max="16126" width="34.7109375" style="5" customWidth="1"/>
    <col min="16127" max="16127" width="0" style="5" hidden="1" customWidth="1"/>
    <col min="16128" max="16128" width="20" style="5" customWidth="1"/>
    <col min="16129" max="16129" width="20.85546875" style="5" customWidth="1"/>
    <col min="16130" max="16130" width="25" style="5" customWidth="1"/>
    <col min="16131" max="16131" width="18.7109375" style="5" customWidth="1"/>
    <col min="16132" max="16132" width="29.7109375" style="5" customWidth="1"/>
    <col min="16133" max="16133" width="13.42578125" style="5" customWidth="1"/>
    <col min="16134" max="16134" width="13.85546875" style="5" customWidth="1"/>
    <col min="16135" max="16139" width="16.5703125" style="5" customWidth="1"/>
    <col min="16140" max="16140" width="20.5703125" style="5" customWidth="1"/>
    <col min="16141" max="16141" width="21.140625" style="5" customWidth="1"/>
    <col min="16142" max="16142" width="9.5703125" style="5" customWidth="1"/>
    <col min="16143" max="16143" width="0.42578125" style="5" customWidth="1"/>
    <col min="16144" max="16150" width="6.42578125" style="5" customWidth="1"/>
    <col min="16151" max="16371" width="11.42578125" style="5"/>
    <col min="16372" max="16384" width="11.42578125" style="5" customWidth="1"/>
  </cols>
  <sheetData>
    <row r="2" spans="1:16" ht="26.25" x14ac:dyDescent="0.25">
      <c r="B2" s="273" t="s">
        <v>60</v>
      </c>
      <c r="C2" s="274"/>
      <c r="D2" s="274"/>
      <c r="E2" s="274"/>
      <c r="F2" s="274"/>
      <c r="G2" s="274"/>
      <c r="H2" s="274"/>
      <c r="I2" s="274"/>
      <c r="J2" s="274"/>
      <c r="K2" s="274"/>
      <c r="L2" s="274"/>
      <c r="M2" s="274"/>
      <c r="N2" s="274"/>
      <c r="O2" s="274"/>
      <c r="P2" s="274"/>
    </row>
    <row r="4" spans="1:16" ht="26.25" x14ac:dyDescent="0.25">
      <c r="B4" s="275" t="s">
        <v>46</v>
      </c>
      <c r="C4" s="275"/>
      <c r="D4" s="275"/>
      <c r="E4" s="275"/>
      <c r="F4" s="275"/>
      <c r="G4" s="275"/>
      <c r="H4" s="275"/>
      <c r="I4" s="275"/>
      <c r="J4" s="275"/>
      <c r="K4" s="275"/>
      <c r="L4" s="275"/>
      <c r="M4" s="275"/>
      <c r="N4" s="275"/>
      <c r="O4" s="275"/>
      <c r="P4" s="275"/>
    </row>
    <row r="5" spans="1:16" s="54" customFormat="1" ht="39.75" customHeight="1" x14ac:dyDescent="0.35">
      <c r="A5" s="276" t="s">
        <v>112</v>
      </c>
      <c r="B5" s="276"/>
      <c r="C5" s="276"/>
      <c r="D5" s="276"/>
      <c r="E5" s="276"/>
      <c r="F5" s="276"/>
      <c r="G5" s="276"/>
      <c r="H5" s="276"/>
      <c r="I5" s="276"/>
      <c r="J5" s="276"/>
      <c r="K5" s="276"/>
      <c r="L5" s="276"/>
    </row>
    <row r="6" spans="1:16" ht="15.75" thickBot="1" x14ac:dyDescent="0.3"/>
    <row r="7" spans="1:16" ht="21.75" thickBot="1" x14ac:dyDescent="0.3">
      <c r="B7" s="7" t="s">
        <v>4</v>
      </c>
      <c r="C7" s="277" t="s">
        <v>142</v>
      </c>
      <c r="D7" s="277"/>
      <c r="E7" s="277"/>
      <c r="F7" s="277"/>
      <c r="G7" s="277"/>
      <c r="H7" s="277"/>
      <c r="I7" s="277"/>
      <c r="J7" s="277"/>
      <c r="K7" s="277"/>
      <c r="L7" s="277"/>
      <c r="M7" s="277"/>
      <c r="N7" s="278"/>
    </row>
    <row r="8" spans="1:16" ht="16.5" thickBot="1" x14ac:dyDescent="0.3">
      <c r="B8" s="8" t="s">
        <v>5</v>
      </c>
      <c r="C8" s="277" t="s">
        <v>114</v>
      </c>
      <c r="D8" s="277"/>
      <c r="E8" s="277"/>
      <c r="F8" s="277"/>
      <c r="G8" s="277"/>
      <c r="H8" s="277"/>
      <c r="I8" s="277"/>
      <c r="J8" s="277"/>
      <c r="K8" s="277"/>
      <c r="L8" s="277"/>
      <c r="M8" s="277"/>
      <c r="N8" s="278"/>
    </row>
    <row r="9" spans="1:16" ht="16.5" thickBot="1" x14ac:dyDescent="0.3">
      <c r="B9" s="8" t="s">
        <v>6</v>
      </c>
      <c r="C9" s="277" t="s">
        <v>124</v>
      </c>
      <c r="D9" s="277"/>
      <c r="E9" s="277"/>
      <c r="F9" s="277"/>
      <c r="G9" s="277"/>
      <c r="H9" s="277"/>
      <c r="I9" s="277"/>
      <c r="J9" s="277"/>
      <c r="K9" s="277"/>
      <c r="L9" s="277"/>
      <c r="M9" s="277"/>
      <c r="N9" s="278"/>
    </row>
    <row r="10" spans="1:16" ht="16.5" thickBot="1" x14ac:dyDescent="0.3">
      <c r="B10" s="8" t="s">
        <v>7</v>
      </c>
      <c r="C10" s="277" t="s">
        <v>115</v>
      </c>
      <c r="D10" s="277"/>
      <c r="E10" s="277"/>
      <c r="F10" s="277"/>
      <c r="G10" s="277"/>
      <c r="H10" s="277"/>
      <c r="I10" s="277"/>
      <c r="J10" s="277"/>
      <c r="K10" s="277"/>
      <c r="L10" s="277"/>
      <c r="M10" s="277"/>
      <c r="N10" s="278"/>
    </row>
    <row r="11" spans="1:16" ht="16.5" thickBot="1" x14ac:dyDescent="0.3">
      <c r="B11" s="8" t="s">
        <v>8</v>
      </c>
      <c r="C11" s="279">
        <v>41</v>
      </c>
      <c r="D11" s="279"/>
      <c r="E11" s="280"/>
      <c r="F11" s="24"/>
      <c r="G11" s="24"/>
      <c r="H11" s="24"/>
      <c r="I11" s="24"/>
      <c r="J11" s="24"/>
      <c r="K11" s="24"/>
      <c r="L11" s="24"/>
      <c r="M11" s="24"/>
      <c r="N11" s="25"/>
    </row>
    <row r="12" spans="1:16" ht="16.5" thickBot="1" x14ac:dyDescent="0.3">
      <c r="B12" s="10" t="s">
        <v>113</v>
      </c>
      <c r="C12" s="11">
        <v>41979</v>
      </c>
      <c r="D12" s="12"/>
      <c r="E12" s="12"/>
      <c r="F12" s="12"/>
      <c r="G12" s="12"/>
      <c r="H12" s="12"/>
      <c r="I12" s="12"/>
      <c r="J12" s="12"/>
      <c r="K12" s="12"/>
      <c r="L12" s="12"/>
      <c r="M12" s="12"/>
      <c r="N12" s="13"/>
    </row>
    <row r="13" spans="1:16" ht="15.75" x14ac:dyDescent="0.25">
      <c r="B13" s="9"/>
      <c r="C13" s="14"/>
      <c r="D13" s="15"/>
      <c r="E13" s="15"/>
      <c r="F13" s="15"/>
      <c r="G13" s="15"/>
      <c r="H13" s="15"/>
      <c r="I13" s="56"/>
      <c r="J13" s="56"/>
      <c r="K13" s="56"/>
      <c r="L13" s="56"/>
      <c r="M13" s="56"/>
      <c r="N13" s="15"/>
    </row>
    <row r="14" spans="1:16" x14ac:dyDescent="0.25">
      <c r="I14" s="56"/>
      <c r="J14" s="56"/>
      <c r="K14" s="56"/>
      <c r="L14" s="56"/>
      <c r="M14" s="56"/>
      <c r="N14" s="57"/>
    </row>
    <row r="15" spans="1:16" ht="45.75" customHeight="1" x14ac:dyDescent="0.25">
      <c r="B15" s="281" t="s">
        <v>62</v>
      </c>
      <c r="C15" s="281"/>
      <c r="D15" s="89" t="s">
        <v>11</v>
      </c>
      <c r="E15" s="89" t="s">
        <v>12</v>
      </c>
      <c r="F15" s="89" t="s">
        <v>27</v>
      </c>
      <c r="G15" s="43"/>
      <c r="I15" s="26"/>
      <c r="J15" s="26"/>
      <c r="K15" s="26"/>
      <c r="L15" s="26"/>
      <c r="M15" s="26"/>
      <c r="N15" s="57"/>
    </row>
    <row r="16" spans="1:16" x14ac:dyDescent="0.25">
      <c r="B16" s="281"/>
      <c r="C16" s="281"/>
      <c r="D16" s="89">
        <v>41</v>
      </c>
      <c r="E16" s="75">
        <v>998198318</v>
      </c>
      <c r="F16" s="75">
        <v>478</v>
      </c>
      <c r="G16" s="44"/>
      <c r="I16" s="27"/>
      <c r="J16" s="27"/>
      <c r="K16" s="27"/>
      <c r="L16" s="27"/>
      <c r="M16" s="27"/>
      <c r="N16" s="57"/>
    </row>
    <row r="17" spans="1:14" x14ac:dyDescent="0.25">
      <c r="B17" s="281"/>
      <c r="C17" s="281"/>
      <c r="D17" s="89"/>
      <c r="E17" s="75"/>
      <c r="F17" s="75"/>
      <c r="G17" s="44"/>
      <c r="I17" s="27"/>
      <c r="J17" s="27"/>
      <c r="K17" s="27"/>
      <c r="L17" s="27"/>
      <c r="M17" s="27"/>
      <c r="N17" s="57"/>
    </row>
    <row r="18" spans="1:14" x14ac:dyDescent="0.25">
      <c r="B18" s="281"/>
      <c r="C18" s="281"/>
      <c r="D18" s="89"/>
      <c r="E18" s="75"/>
      <c r="F18" s="75"/>
      <c r="G18" s="44"/>
      <c r="I18" s="27"/>
      <c r="J18" s="27"/>
      <c r="K18" s="27"/>
      <c r="L18" s="27"/>
      <c r="M18" s="27"/>
      <c r="N18" s="57"/>
    </row>
    <row r="19" spans="1:14" x14ac:dyDescent="0.25">
      <c r="B19" s="281"/>
      <c r="C19" s="281"/>
      <c r="D19" s="89"/>
      <c r="E19" s="76"/>
      <c r="F19" s="75"/>
      <c r="G19" s="44"/>
      <c r="H19" s="17"/>
      <c r="I19" s="27"/>
      <c r="J19" s="27"/>
      <c r="K19" s="27"/>
      <c r="L19" s="27"/>
      <c r="M19" s="27"/>
      <c r="N19" s="16"/>
    </row>
    <row r="20" spans="1:14" x14ac:dyDescent="0.25">
      <c r="B20" s="281"/>
      <c r="C20" s="281"/>
      <c r="D20" s="89"/>
      <c r="E20" s="76"/>
      <c r="F20" s="75"/>
      <c r="G20" s="44"/>
      <c r="H20" s="17"/>
      <c r="I20" s="29"/>
      <c r="J20" s="29"/>
      <c r="K20" s="29"/>
      <c r="L20" s="29"/>
      <c r="M20" s="29"/>
      <c r="N20" s="16"/>
    </row>
    <row r="21" spans="1:14" x14ac:dyDescent="0.25">
      <c r="B21" s="281"/>
      <c r="C21" s="281"/>
      <c r="D21" s="89"/>
      <c r="E21" s="76"/>
      <c r="F21" s="75"/>
      <c r="G21" s="44"/>
      <c r="H21" s="17"/>
      <c r="I21" s="56"/>
      <c r="J21" s="56"/>
      <c r="K21" s="56"/>
      <c r="L21" s="56"/>
      <c r="M21" s="56"/>
      <c r="N21" s="16"/>
    </row>
    <row r="22" spans="1:14" x14ac:dyDescent="0.25">
      <c r="B22" s="281"/>
      <c r="C22" s="281"/>
      <c r="D22" s="89"/>
      <c r="E22" s="76"/>
      <c r="F22" s="75"/>
      <c r="G22" s="44"/>
      <c r="H22" s="17"/>
      <c r="I22" s="56"/>
      <c r="J22" s="56"/>
      <c r="K22" s="56"/>
      <c r="L22" s="56"/>
      <c r="M22" s="56"/>
      <c r="N22" s="16"/>
    </row>
    <row r="23" spans="1:14" ht="15.75" thickBot="1" x14ac:dyDescent="0.3">
      <c r="B23" s="282" t="s">
        <v>13</v>
      </c>
      <c r="C23" s="283"/>
      <c r="D23" s="89"/>
      <c r="E23" s="77">
        <f>SUM(E16:E22)</f>
        <v>998198318</v>
      </c>
      <c r="F23" s="75">
        <f>SUM(F16:F22)</f>
        <v>478</v>
      </c>
      <c r="G23" s="44"/>
      <c r="H23" s="17"/>
      <c r="I23" s="56"/>
      <c r="J23" s="56"/>
      <c r="K23" s="56"/>
      <c r="L23" s="56"/>
      <c r="M23" s="56"/>
      <c r="N23" s="16"/>
    </row>
    <row r="24" spans="1:14" ht="30.75" thickBot="1" x14ac:dyDescent="0.3">
      <c r="A24" s="31"/>
      <c r="B24" s="37" t="s">
        <v>14</v>
      </c>
      <c r="C24" s="37" t="s">
        <v>63</v>
      </c>
      <c r="E24" s="26"/>
      <c r="F24" s="26"/>
      <c r="G24" s="26"/>
      <c r="H24" s="26"/>
      <c r="I24" s="6"/>
      <c r="J24" s="6"/>
      <c r="K24" s="6"/>
      <c r="L24" s="6"/>
      <c r="M24" s="6"/>
    </row>
    <row r="25" spans="1:14" ht="15.75" thickBot="1" x14ac:dyDescent="0.3">
      <c r="A25" s="32">
        <v>1</v>
      </c>
      <c r="C25" s="34">
        <f>+F23*80%</f>
        <v>382.40000000000003</v>
      </c>
      <c r="D25" s="30"/>
      <c r="E25" s="33">
        <f>E23</f>
        <v>998198318</v>
      </c>
      <c r="F25" s="28"/>
      <c r="G25" s="28"/>
      <c r="H25" s="28"/>
      <c r="I25" s="18"/>
      <c r="J25" s="18"/>
      <c r="K25" s="18"/>
      <c r="L25" s="18"/>
      <c r="M25" s="18"/>
    </row>
    <row r="26" spans="1:14" x14ac:dyDescent="0.25">
      <c r="A26" s="49"/>
      <c r="C26" s="50"/>
      <c r="D26" s="27"/>
      <c r="E26" s="51"/>
      <c r="F26" s="28"/>
      <c r="G26" s="28"/>
      <c r="H26" s="28"/>
      <c r="I26" s="18"/>
      <c r="J26" s="18"/>
      <c r="K26" s="18"/>
      <c r="L26" s="18"/>
      <c r="M26" s="18"/>
    </row>
    <row r="27" spans="1:14" x14ac:dyDescent="0.25">
      <c r="A27" s="49"/>
      <c r="C27" s="50"/>
      <c r="D27" s="27"/>
      <c r="E27" s="51"/>
      <c r="F27" s="28"/>
      <c r="G27" s="28"/>
      <c r="H27" s="28"/>
      <c r="I27" s="18"/>
      <c r="J27" s="18"/>
      <c r="K27" s="18"/>
      <c r="L27" s="18"/>
      <c r="M27" s="18"/>
    </row>
    <row r="28" spans="1:14" x14ac:dyDescent="0.25">
      <c r="A28" s="49"/>
      <c r="B28" s="68" t="s">
        <v>94</v>
      </c>
      <c r="C28" s="54"/>
      <c r="D28" s="54"/>
      <c r="E28" s="54"/>
      <c r="F28" s="54"/>
      <c r="G28" s="54"/>
      <c r="H28" s="54"/>
      <c r="I28" s="56"/>
      <c r="J28" s="56"/>
      <c r="K28" s="56"/>
      <c r="L28" s="56"/>
      <c r="M28" s="56"/>
      <c r="N28" s="57"/>
    </row>
    <row r="29" spans="1:14" x14ac:dyDescent="0.25">
      <c r="A29" s="49"/>
      <c r="B29" s="54"/>
      <c r="C29" s="54"/>
      <c r="D29" s="54"/>
      <c r="E29" s="54"/>
      <c r="F29" s="54"/>
      <c r="G29" s="54"/>
      <c r="H29" s="54"/>
      <c r="I29" s="56"/>
      <c r="J29" s="56"/>
      <c r="K29" s="56"/>
      <c r="L29" s="56"/>
      <c r="M29" s="56"/>
      <c r="N29" s="57"/>
    </row>
    <row r="30" spans="1:14" x14ac:dyDescent="0.25">
      <c r="A30" s="49"/>
      <c r="B30" s="70" t="s">
        <v>31</v>
      </c>
      <c r="C30" s="70" t="s">
        <v>95</v>
      </c>
      <c r="D30" s="70" t="s">
        <v>96</v>
      </c>
      <c r="E30" s="54"/>
      <c r="F30" s="54"/>
      <c r="G30" s="54"/>
      <c r="H30" s="54"/>
      <c r="I30" s="56"/>
      <c r="J30" s="56"/>
      <c r="K30" s="56"/>
      <c r="L30" s="56"/>
      <c r="M30" s="56"/>
      <c r="N30" s="57"/>
    </row>
    <row r="31" spans="1:14" x14ac:dyDescent="0.25">
      <c r="A31" s="49"/>
      <c r="B31" s="67" t="s">
        <v>97</v>
      </c>
      <c r="C31" s="114" t="s">
        <v>95</v>
      </c>
      <c r="D31" s="128"/>
      <c r="E31" s="54"/>
      <c r="F31" s="54"/>
      <c r="G31" s="54"/>
      <c r="H31" s="54"/>
      <c r="I31" s="56"/>
      <c r="J31" s="56"/>
      <c r="K31" s="56"/>
      <c r="L31" s="56"/>
      <c r="M31" s="56"/>
      <c r="N31" s="57"/>
    </row>
    <row r="32" spans="1:14" x14ac:dyDescent="0.25">
      <c r="A32" s="49"/>
      <c r="B32" s="67" t="s">
        <v>98</v>
      </c>
      <c r="C32" s="114" t="s">
        <v>95</v>
      </c>
      <c r="D32" s="128"/>
      <c r="E32" s="54"/>
      <c r="F32" s="54"/>
      <c r="G32" s="54"/>
      <c r="H32" s="54"/>
      <c r="I32" s="56"/>
      <c r="J32" s="56"/>
      <c r="K32" s="56"/>
      <c r="L32" s="56"/>
      <c r="M32" s="56"/>
      <c r="N32" s="57"/>
    </row>
    <row r="33" spans="1:14" x14ac:dyDescent="0.25">
      <c r="A33" s="49"/>
      <c r="B33" s="67" t="s">
        <v>99</v>
      </c>
      <c r="C33" s="114" t="s">
        <v>95</v>
      </c>
      <c r="D33" s="128"/>
      <c r="E33" s="54"/>
      <c r="F33" s="54"/>
      <c r="G33" s="54"/>
      <c r="H33" s="54"/>
      <c r="I33" s="56"/>
      <c r="J33" s="56"/>
      <c r="K33" s="56"/>
      <c r="L33" s="56"/>
      <c r="M33" s="56"/>
      <c r="N33" s="57"/>
    </row>
    <row r="34" spans="1:14" x14ac:dyDescent="0.25">
      <c r="A34" s="49"/>
      <c r="B34" s="67" t="s">
        <v>100</v>
      </c>
      <c r="C34" s="114" t="s">
        <v>95</v>
      </c>
      <c r="D34" s="128"/>
      <c r="E34" s="54"/>
      <c r="F34" s="54"/>
      <c r="G34" s="54"/>
      <c r="H34" s="54"/>
      <c r="I34" s="56"/>
      <c r="J34" s="56"/>
      <c r="K34" s="56"/>
      <c r="L34" s="56"/>
      <c r="M34" s="56"/>
      <c r="N34" s="57"/>
    </row>
    <row r="35" spans="1:14" x14ac:dyDescent="0.25">
      <c r="A35" s="49"/>
      <c r="B35" s="54"/>
      <c r="C35" s="165"/>
      <c r="D35" s="165"/>
      <c r="E35" s="54"/>
      <c r="F35" s="54"/>
      <c r="G35" s="54"/>
      <c r="H35" s="54"/>
      <c r="I35" s="56"/>
      <c r="J35" s="56"/>
      <c r="K35" s="56"/>
      <c r="L35" s="56"/>
      <c r="M35" s="56"/>
      <c r="N35" s="57"/>
    </row>
    <row r="36" spans="1:14" x14ac:dyDescent="0.25">
      <c r="A36" s="49"/>
      <c r="B36" s="54"/>
      <c r="C36" s="165"/>
      <c r="D36" s="165"/>
      <c r="E36" s="54"/>
      <c r="F36" s="54"/>
      <c r="G36" s="54"/>
      <c r="H36" s="54"/>
      <c r="I36" s="56"/>
      <c r="J36" s="56"/>
      <c r="K36" s="56"/>
      <c r="L36" s="56"/>
      <c r="M36" s="56"/>
      <c r="N36" s="57"/>
    </row>
    <row r="37" spans="1:14" x14ac:dyDescent="0.25">
      <c r="A37" s="49"/>
      <c r="B37" s="68" t="s">
        <v>101</v>
      </c>
      <c r="C37" s="165"/>
      <c r="D37" s="165"/>
      <c r="E37" s="54"/>
      <c r="F37" s="54"/>
      <c r="G37" s="54"/>
      <c r="H37" s="54"/>
      <c r="I37" s="56"/>
      <c r="J37" s="56"/>
      <c r="K37" s="56"/>
      <c r="L37" s="56"/>
      <c r="M37" s="56"/>
      <c r="N37" s="57"/>
    </row>
    <row r="38" spans="1:14" x14ac:dyDescent="0.25">
      <c r="A38" s="49"/>
      <c r="B38" s="54"/>
      <c r="C38" s="165"/>
      <c r="D38" s="165"/>
      <c r="E38" s="54"/>
      <c r="F38" s="54"/>
      <c r="G38" s="54"/>
      <c r="H38" s="54"/>
      <c r="I38" s="56"/>
      <c r="J38" s="56"/>
      <c r="K38" s="56"/>
      <c r="L38" s="56"/>
      <c r="M38" s="56"/>
      <c r="N38" s="57"/>
    </row>
    <row r="39" spans="1:14" x14ac:dyDescent="0.25">
      <c r="A39" s="49"/>
      <c r="B39" s="54"/>
      <c r="C39" s="165"/>
      <c r="D39" s="165"/>
      <c r="E39" s="54"/>
      <c r="F39" s="54"/>
      <c r="G39" s="54"/>
      <c r="H39" s="54"/>
      <c r="I39" s="56"/>
      <c r="J39" s="56"/>
      <c r="K39" s="56"/>
      <c r="L39" s="56"/>
      <c r="M39" s="56"/>
      <c r="N39" s="57"/>
    </row>
    <row r="40" spans="1:14" x14ac:dyDescent="0.25">
      <c r="A40" s="49"/>
      <c r="B40" s="70" t="s">
        <v>31</v>
      </c>
      <c r="C40" s="117" t="s">
        <v>56</v>
      </c>
      <c r="D40" s="174" t="s">
        <v>49</v>
      </c>
      <c r="E40" s="69" t="s">
        <v>15</v>
      </c>
      <c r="F40" s="54"/>
      <c r="G40" s="54"/>
      <c r="H40" s="54"/>
      <c r="I40" s="56"/>
      <c r="J40" s="56"/>
      <c r="K40" s="56"/>
      <c r="L40" s="56"/>
      <c r="M40" s="56"/>
      <c r="N40" s="57"/>
    </row>
    <row r="41" spans="1:14" ht="42.75" x14ac:dyDescent="0.25">
      <c r="A41" s="49"/>
      <c r="B41" s="55" t="s">
        <v>102</v>
      </c>
      <c r="C41" s="115">
        <v>40</v>
      </c>
      <c r="D41" s="114">
        <v>40</v>
      </c>
      <c r="E41" s="284">
        <f>+D41+D42</f>
        <v>100</v>
      </c>
      <c r="F41" s="54"/>
      <c r="G41" s="54"/>
      <c r="H41" s="54"/>
      <c r="I41" s="56"/>
      <c r="J41" s="56"/>
      <c r="K41" s="56"/>
      <c r="L41" s="56"/>
      <c r="M41" s="56"/>
      <c r="N41" s="57"/>
    </row>
    <row r="42" spans="1:14" ht="71.25" x14ac:dyDescent="0.25">
      <c r="A42" s="49"/>
      <c r="B42" s="55" t="s">
        <v>103</v>
      </c>
      <c r="C42" s="115">
        <v>60</v>
      </c>
      <c r="D42" s="114">
        <v>60</v>
      </c>
      <c r="E42" s="285"/>
      <c r="F42" s="54"/>
      <c r="G42" s="54"/>
      <c r="H42" s="54"/>
      <c r="I42" s="56"/>
      <c r="J42" s="56"/>
      <c r="K42" s="56"/>
      <c r="L42" s="56"/>
      <c r="M42" s="56"/>
      <c r="N42" s="57"/>
    </row>
    <row r="43" spans="1:14" x14ac:dyDescent="0.25">
      <c r="A43" s="49"/>
      <c r="C43" s="50"/>
      <c r="D43" s="27"/>
      <c r="E43" s="51"/>
      <c r="F43" s="28"/>
      <c r="G43" s="28"/>
      <c r="H43" s="28"/>
      <c r="I43" s="18"/>
      <c r="J43" s="18"/>
      <c r="K43" s="18"/>
      <c r="L43" s="18"/>
      <c r="M43" s="18"/>
    </row>
    <row r="44" spans="1:14" x14ac:dyDescent="0.25">
      <c r="A44" s="49"/>
      <c r="C44" s="50"/>
      <c r="D44" s="27"/>
      <c r="E44" s="51"/>
      <c r="F44" s="28"/>
      <c r="G44" s="28"/>
      <c r="H44" s="28"/>
      <c r="I44" s="18"/>
      <c r="J44" s="18"/>
      <c r="K44" s="18"/>
      <c r="L44" s="18"/>
      <c r="M44" s="18"/>
    </row>
    <row r="45" spans="1:14" x14ac:dyDescent="0.25">
      <c r="A45" s="49"/>
      <c r="C45" s="50"/>
      <c r="D45" s="27"/>
      <c r="E45" s="51"/>
      <c r="F45" s="28"/>
      <c r="G45" s="28"/>
      <c r="H45" s="28"/>
      <c r="I45" s="18"/>
      <c r="J45" s="18"/>
      <c r="K45" s="18"/>
      <c r="L45" s="18"/>
      <c r="M45" s="18"/>
    </row>
    <row r="46" spans="1:14" ht="15.75" thickBot="1" x14ac:dyDescent="0.3">
      <c r="M46" s="272" t="s">
        <v>33</v>
      </c>
      <c r="N46" s="272"/>
    </row>
    <row r="47" spans="1:14" x14ac:dyDescent="0.25">
      <c r="B47" s="78" t="s">
        <v>28</v>
      </c>
      <c r="M47" s="39"/>
      <c r="N47" s="39"/>
    </row>
    <row r="48" spans="1:14" ht="15.75" thickBot="1" x14ac:dyDescent="0.3">
      <c r="I48" s="5" t="s">
        <v>143</v>
      </c>
      <c r="M48" s="39"/>
      <c r="N48" s="39"/>
    </row>
    <row r="49" spans="1:26" s="56" customFormat="1" ht="109.5" customHeight="1" x14ac:dyDescent="0.25">
      <c r="B49" s="66" t="s">
        <v>104</v>
      </c>
      <c r="C49" s="66" t="s">
        <v>105</v>
      </c>
      <c r="D49" s="66" t="s">
        <v>106</v>
      </c>
      <c r="E49" s="66" t="s">
        <v>43</v>
      </c>
      <c r="F49" s="66" t="s">
        <v>21</v>
      </c>
      <c r="G49" s="66" t="s">
        <v>64</v>
      </c>
      <c r="H49" s="66" t="s">
        <v>16</v>
      </c>
      <c r="I49" s="66" t="s">
        <v>9</v>
      </c>
      <c r="J49" s="66" t="s">
        <v>29</v>
      </c>
      <c r="K49" s="66" t="s">
        <v>59</v>
      </c>
      <c r="L49" s="66" t="s">
        <v>19</v>
      </c>
      <c r="M49" s="53" t="s">
        <v>25</v>
      </c>
      <c r="N49" s="367" t="s">
        <v>107</v>
      </c>
      <c r="O49" s="369" t="s">
        <v>116</v>
      </c>
      <c r="P49" s="368" t="s">
        <v>34</v>
      </c>
      <c r="Q49" s="87" t="s">
        <v>10</v>
      </c>
      <c r="R49" s="87" t="s">
        <v>18</v>
      </c>
    </row>
    <row r="50" spans="1:26" s="62" customFormat="1" x14ac:dyDescent="0.25">
      <c r="A50" s="35">
        <v>1</v>
      </c>
      <c r="B50" s="63" t="s">
        <v>142</v>
      </c>
      <c r="C50" s="64" t="s">
        <v>114</v>
      </c>
      <c r="D50" s="63" t="s">
        <v>133</v>
      </c>
      <c r="E50" s="63" t="s">
        <v>144</v>
      </c>
      <c r="F50" s="64" t="s">
        <v>95</v>
      </c>
      <c r="G50" s="366" t="s">
        <v>115</v>
      </c>
      <c r="H50" s="384">
        <v>41653</v>
      </c>
      <c r="I50" s="384">
        <v>41943</v>
      </c>
      <c r="J50" s="385" t="s">
        <v>96</v>
      </c>
      <c r="K50" s="386">
        <f t="shared" ref="K50:K53" si="0">(I50-H50)/30</f>
        <v>9.6666666666666661</v>
      </c>
      <c r="L50" s="387">
        <v>0</v>
      </c>
      <c r="M50" s="388">
        <v>200</v>
      </c>
      <c r="N50" s="387" t="s">
        <v>115</v>
      </c>
      <c r="O50" s="387">
        <v>200</v>
      </c>
      <c r="P50" s="389">
        <v>30000000</v>
      </c>
      <c r="Q50" s="389">
        <v>76</v>
      </c>
      <c r="R50" s="390"/>
      <c r="S50" s="61"/>
      <c r="T50" s="61"/>
      <c r="U50" s="61"/>
      <c r="V50" s="61"/>
      <c r="W50" s="61"/>
      <c r="X50" s="61"/>
      <c r="Y50" s="61"/>
      <c r="Z50" s="61"/>
    </row>
    <row r="51" spans="1:26" s="62" customFormat="1" ht="30" x14ac:dyDescent="0.25">
      <c r="A51" s="35">
        <f>+A50+1</f>
        <v>2</v>
      </c>
      <c r="B51" s="63" t="s">
        <v>142</v>
      </c>
      <c r="C51" s="64" t="s">
        <v>114</v>
      </c>
      <c r="D51" s="63" t="s">
        <v>145</v>
      </c>
      <c r="E51" s="63" t="s">
        <v>146</v>
      </c>
      <c r="F51" s="64" t="s">
        <v>95</v>
      </c>
      <c r="G51" s="366" t="s">
        <v>115</v>
      </c>
      <c r="H51" s="384">
        <v>41317</v>
      </c>
      <c r="I51" s="384">
        <v>41618</v>
      </c>
      <c r="J51" s="385" t="s">
        <v>96</v>
      </c>
      <c r="K51" s="386">
        <f t="shared" si="0"/>
        <v>10.033333333333333</v>
      </c>
      <c r="L51" s="387">
        <v>0</v>
      </c>
      <c r="M51" s="388">
        <v>100</v>
      </c>
      <c r="N51" s="387" t="s">
        <v>115</v>
      </c>
      <c r="O51" s="387">
        <v>0</v>
      </c>
      <c r="P51" s="389">
        <v>18500000</v>
      </c>
      <c r="Q51" s="389">
        <v>77</v>
      </c>
      <c r="R51" s="390"/>
      <c r="S51" s="61"/>
      <c r="T51" s="61"/>
      <c r="U51" s="61"/>
      <c r="V51" s="61"/>
      <c r="W51" s="61"/>
      <c r="X51" s="61"/>
      <c r="Y51" s="61"/>
      <c r="Z51" s="61"/>
    </row>
    <row r="52" spans="1:26" s="62" customFormat="1" ht="30" x14ac:dyDescent="0.25">
      <c r="A52" s="35">
        <f t="shared" ref="A52:A57" si="1">+A51+1</f>
        <v>3</v>
      </c>
      <c r="B52" s="63" t="s">
        <v>142</v>
      </c>
      <c r="C52" s="64" t="s">
        <v>124</v>
      </c>
      <c r="D52" s="63" t="s">
        <v>147</v>
      </c>
      <c r="E52" s="63" t="s">
        <v>148</v>
      </c>
      <c r="F52" s="64" t="s">
        <v>95</v>
      </c>
      <c r="G52" s="366" t="s">
        <v>115</v>
      </c>
      <c r="H52" s="384">
        <v>40946</v>
      </c>
      <c r="I52" s="384">
        <v>41271</v>
      </c>
      <c r="J52" s="385" t="s">
        <v>96</v>
      </c>
      <c r="K52" s="386">
        <f t="shared" si="0"/>
        <v>10.833333333333334</v>
      </c>
      <c r="L52" s="387">
        <v>0</v>
      </c>
      <c r="M52" s="388">
        <v>200</v>
      </c>
      <c r="N52" s="387" t="s">
        <v>115</v>
      </c>
      <c r="O52" s="387">
        <v>200</v>
      </c>
      <c r="P52" s="389">
        <v>11250000</v>
      </c>
      <c r="Q52" s="389">
        <v>80</v>
      </c>
      <c r="R52" s="390"/>
      <c r="S52" s="61"/>
      <c r="T52" s="61"/>
      <c r="U52" s="61"/>
      <c r="V52" s="61"/>
      <c r="W52" s="61"/>
      <c r="X52" s="61"/>
      <c r="Y52" s="61"/>
      <c r="Z52" s="61"/>
    </row>
    <row r="53" spans="1:26" s="62" customFormat="1" x14ac:dyDescent="0.25">
      <c r="A53" s="35">
        <f t="shared" si="1"/>
        <v>4</v>
      </c>
      <c r="B53" s="63" t="s">
        <v>142</v>
      </c>
      <c r="C53" s="64" t="s">
        <v>124</v>
      </c>
      <c r="D53" s="63" t="s">
        <v>124</v>
      </c>
      <c r="E53" s="63" t="s">
        <v>149</v>
      </c>
      <c r="F53" s="64" t="s">
        <v>95</v>
      </c>
      <c r="G53" s="366" t="s">
        <v>115</v>
      </c>
      <c r="H53" s="384">
        <v>41306</v>
      </c>
      <c r="I53" s="384">
        <v>41488</v>
      </c>
      <c r="J53" s="385" t="s">
        <v>96</v>
      </c>
      <c r="K53" s="386">
        <f t="shared" si="0"/>
        <v>6.0666666666666664</v>
      </c>
      <c r="L53" s="387">
        <v>0</v>
      </c>
      <c r="M53" s="388">
        <v>70</v>
      </c>
      <c r="N53" s="387" t="s">
        <v>115</v>
      </c>
      <c r="O53" s="391">
        <v>0</v>
      </c>
      <c r="P53" s="389">
        <v>8000000</v>
      </c>
      <c r="Q53" s="389">
        <v>82</v>
      </c>
      <c r="R53" s="390"/>
      <c r="S53" s="61"/>
      <c r="T53" s="61"/>
      <c r="U53" s="61"/>
      <c r="V53" s="61"/>
      <c r="W53" s="61"/>
      <c r="X53" s="61"/>
      <c r="Y53" s="61"/>
      <c r="Z53" s="61"/>
    </row>
    <row r="54" spans="1:26" s="62" customFormat="1" x14ac:dyDescent="0.25">
      <c r="A54" s="35"/>
      <c r="B54" s="63"/>
      <c r="C54" s="64"/>
      <c r="D54" s="63"/>
      <c r="E54" s="63"/>
      <c r="F54" s="93"/>
      <c r="G54" s="72"/>
      <c r="H54" s="79"/>
      <c r="I54" s="79"/>
      <c r="J54" s="60"/>
      <c r="K54" s="94"/>
      <c r="L54" s="60"/>
      <c r="M54" s="81"/>
      <c r="N54" s="52"/>
      <c r="O54" s="19"/>
      <c r="P54" s="19"/>
      <c r="Q54" s="73"/>
      <c r="R54" s="61"/>
      <c r="S54" s="61"/>
      <c r="T54" s="61"/>
      <c r="U54" s="61"/>
      <c r="V54" s="61"/>
      <c r="W54" s="61"/>
      <c r="X54" s="61"/>
      <c r="Y54" s="61"/>
      <c r="Z54" s="61"/>
    </row>
    <row r="55" spans="1:26" s="62" customFormat="1" x14ac:dyDescent="0.25">
      <c r="A55" s="35"/>
      <c r="B55" s="63"/>
      <c r="C55" s="64"/>
      <c r="D55" s="63"/>
      <c r="E55" s="58"/>
      <c r="F55" s="59"/>
      <c r="G55" s="59"/>
      <c r="H55" s="79"/>
      <c r="I55" s="79"/>
      <c r="J55" s="60"/>
      <c r="K55" s="60"/>
      <c r="L55" s="60"/>
      <c r="M55" s="52"/>
      <c r="N55" s="52"/>
      <c r="O55" s="19"/>
      <c r="P55" s="19"/>
      <c r="Q55" s="73"/>
      <c r="R55" s="61"/>
      <c r="S55" s="61"/>
      <c r="T55" s="61"/>
      <c r="U55" s="61"/>
      <c r="V55" s="61"/>
      <c r="W55" s="61"/>
      <c r="X55" s="61"/>
      <c r="Y55" s="61"/>
      <c r="Z55" s="61"/>
    </row>
    <row r="56" spans="1:26" s="62" customFormat="1" x14ac:dyDescent="0.25">
      <c r="A56" s="35"/>
      <c r="B56" s="63"/>
      <c r="C56" s="64"/>
      <c r="D56" s="63"/>
      <c r="E56" s="58"/>
      <c r="F56" s="59"/>
      <c r="G56" s="59"/>
      <c r="H56" s="79"/>
      <c r="I56" s="79"/>
      <c r="J56" s="60"/>
      <c r="K56" s="60"/>
      <c r="L56" s="60"/>
      <c r="M56" s="52"/>
      <c r="N56" s="52"/>
      <c r="O56" s="19"/>
      <c r="P56" s="19"/>
      <c r="Q56" s="73"/>
      <c r="R56" s="61"/>
      <c r="S56" s="61"/>
      <c r="T56" s="61"/>
      <c r="U56" s="61"/>
      <c r="V56" s="61"/>
      <c r="W56" s="61"/>
      <c r="X56" s="61"/>
      <c r="Y56" s="61"/>
      <c r="Z56" s="61"/>
    </row>
    <row r="57" spans="1:26" s="62" customFormat="1" x14ac:dyDescent="0.25">
      <c r="A57" s="35"/>
      <c r="B57" s="63"/>
      <c r="C57" s="64"/>
      <c r="D57" s="63"/>
      <c r="E57" s="58"/>
      <c r="F57" s="59"/>
      <c r="G57" s="59"/>
      <c r="H57" s="79"/>
      <c r="I57" s="79"/>
      <c r="J57" s="60"/>
      <c r="K57" s="60"/>
      <c r="L57" s="60"/>
      <c r="M57" s="52"/>
      <c r="N57" s="52"/>
      <c r="O57" s="19"/>
      <c r="P57" s="19"/>
      <c r="Q57" s="73"/>
      <c r="R57" s="61"/>
      <c r="S57" s="61"/>
      <c r="T57" s="61"/>
      <c r="U57" s="61"/>
      <c r="V57" s="61"/>
      <c r="W57" s="61"/>
      <c r="X57" s="61"/>
      <c r="Y57" s="61"/>
      <c r="Z57" s="61"/>
    </row>
    <row r="58" spans="1:26" s="378" customFormat="1" ht="18.75" x14ac:dyDescent="0.25">
      <c r="A58" s="371"/>
      <c r="B58" s="372" t="s">
        <v>15</v>
      </c>
      <c r="C58" s="373"/>
      <c r="D58" s="374"/>
      <c r="E58" s="375"/>
      <c r="F58" s="373"/>
      <c r="G58" s="373"/>
      <c r="H58" s="373"/>
      <c r="I58" s="376"/>
      <c r="J58" s="376"/>
      <c r="K58" s="379">
        <f>+SUM(K50:K53)</f>
        <v>36.599999999999994</v>
      </c>
      <c r="L58" s="379">
        <f>+SUM(L50:L53)</f>
        <v>0</v>
      </c>
      <c r="M58" s="380">
        <f>SUM(M50:M57)</f>
        <v>570</v>
      </c>
      <c r="N58" s="112"/>
      <c r="O58" s="370">
        <f>+O50+O52</f>
        <v>400</v>
      </c>
      <c r="P58" s="370"/>
      <c r="Q58" s="377"/>
    </row>
    <row r="59" spans="1:26" s="20" customFormat="1" x14ac:dyDescent="0.25">
      <c r="C59" s="118"/>
      <c r="D59" s="118"/>
      <c r="E59" s="179"/>
      <c r="F59" s="118"/>
      <c r="G59" s="118"/>
      <c r="H59" s="118"/>
      <c r="I59" s="118"/>
      <c r="J59" s="118"/>
      <c r="K59" s="180"/>
    </row>
    <row r="60" spans="1:26" s="20" customFormat="1" x14ac:dyDescent="0.25">
      <c r="B60" s="288" t="s">
        <v>26</v>
      </c>
      <c r="C60" s="290" t="s">
        <v>109</v>
      </c>
      <c r="D60" s="292" t="s">
        <v>32</v>
      </c>
      <c r="E60" s="292"/>
      <c r="F60" s="118"/>
      <c r="G60" s="118"/>
      <c r="H60" s="118"/>
      <c r="I60" s="118"/>
      <c r="J60" s="118"/>
      <c r="K60" s="118"/>
    </row>
    <row r="61" spans="1:26" s="20" customFormat="1" x14ac:dyDescent="0.25">
      <c r="B61" s="289"/>
      <c r="C61" s="291"/>
      <c r="D61" s="174" t="s">
        <v>22</v>
      </c>
      <c r="E61" s="155" t="s">
        <v>23</v>
      </c>
      <c r="F61" s="118"/>
      <c r="G61" s="181"/>
      <c r="H61" s="181"/>
      <c r="I61" s="118"/>
      <c r="J61" s="118"/>
      <c r="K61" s="118"/>
    </row>
    <row r="62" spans="1:26" s="20" customFormat="1" ht="30.6" customHeight="1" x14ac:dyDescent="0.25">
      <c r="B62" s="38" t="s">
        <v>20</v>
      </c>
      <c r="C62" s="153">
        <f>+K58</f>
        <v>36.599999999999994</v>
      </c>
      <c r="D62" s="114" t="s">
        <v>95</v>
      </c>
      <c r="E62" s="128"/>
      <c r="F62" s="182"/>
      <c r="G62" s="182"/>
      <c r="H62" s="182"/>
      <c r="I62" s="182"/>
      <c r="J62" s="182"/>
      <c r="K62" s="182">
        <f>381+239+150</f>
        <v>770</v>
      </c>
      <c r="L62" s="22"/>
      <c r="M62" s="22"/>
    </row>
    <row r="63" spans="1:26" s="20" customFormat="1" ht="30" customHeight="1" x14ac:dyDescent="0.25">
      <c r="B63" s="38" t="s">
        <v>24</v>
      </c>
      <c r="C63" s="153" t="s">
        <v>150</v>
      </c>
      <c r="D63" s="114" t="s">
        <v>95</v>
      </c>
      <c r="E63" s="128"/>
      <c r="F63" s="118"/>
      <c r="G63" s="118"/>
      <c r="H63" s="118"/>
      <c r="I63" s="118"/>
      <c r="J63" s="118"/>
      <c r="K63" s="118"/>
    </row>
    <row r="64" spans="1:26" s="20" customFormat="1" x14ac:dyDescent="0.25">
      <c r="B64" s="23"/>
      <c r="C64" s="293"/>
      <c r="D64" s="293"/>
      <c r="E64" s="293"/>
      <c r="F64" s="293"/>
      <c r="G64" s="293"/>
      <c r="H64" s="293"/>
      <c r="I64" s="293"/>
      <c r="J64" s="293"/>
      <c r="K64" s="293"/>
      <c r="L64" s="293"/>
      <c r="M64" s="293"/>
      <c r="N64" s="293"/>
    </row>
    <row r="65" spans="2:18" ht="28.15" customHeight="1" thickBot="1" x14ac:dyDescent="0.3"/>
    <row r="66" spans="2:18" ht="27" thickBot="1" x14ac:dyDescent="0.3">
      <c r="B66" s="294" t="s">
        <v>65</v>
      </c>
      <c r="C66" s="294"/>
      <c r="D66" s="294"/>
      <c r="E66" s="294"/>
      <c r="F66" s="294"/>
      <c r="G66" s="294"/>
      <c r="H66" s="294"/>
      <c r="I66" s="294"/>
      <c r="J66" s="294"/>
      <c r="K66" s="294"/>
      <c r="L66" s="294"/>
      <c r="M66" s="294"/>
      <c r="N66" s="294"/>
    </row>
    <row r="69" spans="2:18" ht="109.5" customHeight="1" x14ac:dyDescent="0.25">
      <c r="B69" s="88" t="s">
        <v>108</v>
      </c>
      <c r="C69" s="40" t="s">
        <v>2</v>
      </c>
      <c r="D69" s="40" t="s">
        <v>67</v>
      </c>
      <c r="E69" s="40" t="s">
        <v>66</v>
      </c>
      <c r="F69" s="40" t="s">
        <v>68</v>
      </c>
      <c r="G69" s="40" t="s">
        <v>69</v>
      </c>
      <c r="H69" s="40" t="s">
        <v>70</v>
      </c>
      <c r="I69" s="88" t="s">
        <v>110</v>
      </c>
      <c r="J69" s="40" t="s">
        <v>71</v>
      </c>
      <c r="K69" s="40" t="s">
        <v>72</v>
      </c>
      <c r="L69" s="40" t="s">
        <v>73</v>
      </c>
      <c r="M69" s="40" t="s">
        <v>74</v>
      </c>
      <c r="N69" s="47" t="s">
        <v>75</v>
      </c>
      <c r="O69" s="47" t="s">
        <v>76</v>
      </c>
      <c r="P69" s="295" t="s">
        <v>3</v>
      </c>
      <c r="Q69" s="296"/>
      <c r="R69" s="40" t="s">
        <v>17</v>
      </c>
    </row>
    <row r="70" spans="2:18" s="107" customFormat="1" x14ac:dyDescent="0.25">
      <c r="B70" s="183" t="s">
        <v>126</v>
      </c>
      <c r="C70" s="148" t="s">
        <v>126</v>
      </c>
      <c r="D70" s="148" t="s">
        <v>119</v>
      </c>
      <c r="E70" s="148" t="s">
        <v>119</v>
      </c>
      <c r="F70" s="148" t="s">
        <v>119</v>
      </c>
      <c r="G70" s="173" t="s">
        <v>119</v>
      </c>
      <c r="H70" s="148" t="s">
        <v>119</v>
      </c>
      <c r="I70" s="148" t="s">
        <v>119</v>
      </c>
      <c r="J70" s="148" t="s">
        <v>95</v>
      </c>
      <c r="K70" s="148" t="s">
        <v>119</v>
      </c>
      <c r="L70" s="148" t="s">
        <v>119</v>
      </c>
      <c r="M70" s="148" t="s">
        <v>119</v>
      </c>
      <c r="N70" s="148" t="s">
        <v>119</v>
      </c>
      <c r="O70" s="148" t="s">
        <v>95</v>
      </c>
      <c r="P70" s="297" t="s">
        <v>119</v>
      </c>
      <c r="Q70" s="298"/>
      <c r="R70" s="184" t="s">
        <v>95</v>
      </c>
    </row>
    <row r="71" spans="2:18" x14ac:dyDescent="0.25">
      <c r="B71" s="1"/>
      <c r="C71" s="1"/>
      <c r="D71" s="3"/>
      <c r="E71" s="3"/>
      <c r="F71" s="2"/>
      <c r="G71" s="82"/>
      <c r="H71" s="2"/>
      <c r="I71" s="67"/>
      <c r="J71" s="48"/>
      <c r="K71" s="48"/>
      <c r="L71" s="67"/>
      <c r="M71" s="67"/>
      <c r="N71" s="67"/>
      <c r="O71" s="67"/>
      <c r="P71" s="286"/>
      <c r="Q71" s="287"/>
      <c r="R71" s="67"/>
    </row>
    <row r="72" spans="2:18" x14ac:dyDescent="0.25">
      <c r="B72" s="1"/>
      <c r="C72" s="1"/>
      <c r="D72" s="3"/>
      <c r="E72" s="3"/>
      <c r="F72" s="2"/>
      <c r="G72" s="82"/>
      <c r="H72" s="2"/>
      <c r="I72" s="67"/>
      <c r="J72" s="48"/>
      <c r="K72" s="48"/>
      <c r="L72" s="67"/>
      <c r="M72" s="67"/>
      <c r="N72" s="67"/>
      <c r="O72" s="67"/>
      <c r="P72" s="286"/>
      <c r="Q72" s="287"/>
      <c r="R72" s="67"/>
    </row>
    <row r="73" spans="2:18" x14ac:dyDescent="0.25">
      <c r="B73" s="1"/>
      <c r="C73" s="1"/>
      <c r="D73" s="3"/>
      <c r="E73" s="3"/>
      <c r="F73" s="2"/>
      <c r="G73" s="82"/>
      <c r="H73" s="2"/>
      <c r="I73" s="67"/>
      <c r="J73" s="48"/>
      <c r="K73" s="48"/>
      <c r="L73" s="67"/>
      <c r="M73" s="67"/>
      <c r="N73" s="67"/>
      <c r="O73" s="67"/>
      <c r="P73" s="286"/>
      <c r="Q73" s="287"/>
      <c r="R73" s="67"/>
    </row>
    <row r="74" spans="2:18" x14ac:dyDescent="0.25">
      <c r="B74" s="1"/>
      <c r="C74" s="1"/>
      <c r="D74" s="3"/>
      <c r="E74" s="3"/>
      <c r="F74" s="2"/>
      <c r="G74" s="82"/>
      <c r="H74" s="2"/>
      <c r="I74" s="67"/>
      <c r="J74" s="48"/>
      <c r="K74" s="48"/>
      <c r="L74" s="67"/>
      <c r="M74" s="67"/>
      <c r="N74" s="67"/>
      <c r="O74" s="67"/>
      <c r="P74" s="286"/>
      <c r="Q74" s="287"/>
      <c r="R74" s="67"/>
    </row>
    <row r="75" spans="2:18" x14ac:dyDescent="0.25">
      <c r="B75" s="1"/>
      <c r="C75" s="1"/>
      <c r="D75" s="3"/>
      <c r="E75" s="3"/>
      <c r="F75" s="2"/>
      <c r="G75" s="82"/>
      <c r="H75" s="2"/>
      <c r="I75" s="67"/>
      <c r="J75" s="48"/>
      <c r="K75" s="48"/>
      <c r="L75" s="67"/>
      <c r="M75" s="67"/>
      <c r="N75" s="67"/>
      <c r="O75" s="67"/>
      <c r="P75" s="286"/>
      <c r="Q75" s="287"/>
      <c r="R75" s="67"/>
    </row>
    <row r="76" spans="2:18" x14ac:dyDescent="0.25">
      <c r="B76" s="67"/>
      <c r="C76" s="67"/>
      <c r="D76" s="67"/>
      <c r="E76" s="67"/>
      <c r="F76" s="67"/>
      <c r="G76" s="83"/>
      <c r="H76" s="67"/>
      <c r="I76" s="67"/>
      <c r="J76" s="67"/>
      <c r="K76" s="67"/>
      <c r="L76" s="67"/>
      <c r="M76" s="67"/>
      <c r="N76" s="67"/>
      <c r="O76" s="67"/>
      <c r="P76" s="286"/>
      <c r="Q76" s="287"/>
      <c r="R76" s="67"/>
    </row>
    <row r="77" spans="2:18" x14ac:dyDescent="0.25">
      <c r="B77" s="5" t="s">
        <v>1</v>
      </c>
      <c r="H77" s="67"/>
      <c r="I77" s="67"/>
    </row>
    <row r="78" spans="2:18" x14ac:dyDescent="0.25">
      <c r="B78" s="5" t="s">
        <v>35</v>
      </c>
    </row>
    <row r="79" spans="2:18" x14ac:dyDescent="0.25">
      <c r="B79" s="5" t="s">
        <v>111</v>
      </c>
    </row>
    <row r="81" spans="2:18" ht="15.75" thickBot="1" x14ac:dyDescent="0.3"/>
    <row r="82" spans="2:18" ht="27" thickBot="1" x14ac:dyDescent="0.3">
      <c r="B82" s="299" t="s">
        <v>36</v>
      </c>
      <c r="C82" s="300"/>
      <c r="D82" s="300"/>
      <c r="E82" s="300"/>
      <c r="F82" s="300"/>
      <c r="G82" s="300"/>
      <c r="H82" s="300"/>
      <c r="I82" s="300"/>
      <c r="J82" s="300"/>
      <c r="K82" s="300"/>
      <c r="L82" s="300"/>
      <c r="M82" s="300"/>
      <c r="N82" s="301"/>
    </row>
    <row r="87" spans="2:18" ht="43.5" customHeight="1" x14ac:dyDescent="0.25">
      <c r="B87" s="302" t="s">
        <v>0</v>
      </c>
      <c r="C87" s="304" t="s">
        <v>37</v>
      </c>
      <c r="D87" s="304" t="s">
        <v>38</v>
      </c>
      <c r="E87" s="304" t="s">
        <v>77</v>
      </c>
      <c r="F87" s="304" t="s">
        <v>79</v>
      </c>
      <c r="G87" s="304" t="s">
        <v>80</v>
      </c>
      <c r="H87" s="304" t="s">
        <v>81</v>
      </c>
      <c r="I87" s="304" t="s">
        <v>78</v>
      </c>
      <c r="J87" s="304" t="s">
        <v>82</v>
      </c>
      <c r="K87" s="304"/>
      <c r="L87" s="304"/>
      <c r="M87" s="304" t="s">
        <v>86</v>
      </c>
      <c r="N87" s="304" t="s">
        <v>39</v>
      </c>
      <c r="O87" s="304" t="s">
        <v>40</v>
      </c>
      <c r="P87" s="304" t="s">
        <v>3</v>
      </c>
      <c r="Q87" s="304"/>
    </row>
    <row r="88" spans="2:18" ht="31.5" customHeight="1" x14ac:dyDescent="0.25">
      <c r="B88" s="303"/>
      <c r="C88" s="304"/>
      <c r="D88" s="304"/>
      <c r="E88" s="304"/>
      <c r="F88" s="304"/>
      <c r="G88" s="304"/>
      <c r="H88" s="304"/>
      <c r="I88" s="304"/>
      <c r="J88" s="84" t="s">
        <v>83</v>
      </c>
      <c r="K88" s="85" t="s">
        <v>84</v>
      </c>
      <c r="L88" s="86" t="s">
        <v>85</v>
      </c>
      <c r="M88" s="304"/>
      <c r="N88" s="304"/>
      <c r="O88" s="304"/>
      <c r="P88" s="304"/>
      <c r="Q88" s="304"/>
    </row>
    <row r="89" spans="2:18" s="95" customFormat="1" ht="45" x14ac:dyDescent="0.25">
      <c r="B89" s="144" t="s">
        <v>41</v>
      </c>
      <c r="C89" s="148">
        <v>239</v>
      </c>
      <c r="D89" s="144" t="s">
        <v>349</v>
      </c>
      <c r="E89" s="148">
        <v>28798304</v>
      </c>
      <c r="F89" s="144" t="s">
        <v>151</v>
      </c>
      <c r="G89" s="144" t="s">
        <v>128</v>
      </c>
      <c r="H89" s="211">
        <v>37616</v>
      </c>
      <c r="I89" s="148" t="s">
        <v>119</v>
      </c>
      <c r="J89" s="212" t="s">
        <v>205</v>
      </c>
      <c r="K89" s="212" t="s">
        <v>203</v>
      </c>
      <c r="L89" s="212" t="s">
        <v>152</v>
      </c>
      <c r="M89" s="148" t="s">
        <v>95</v>
      </c>
      <c r="N89" s="148" t="s">
        <v>95</v>
      </c>
      <c r="O89" s="148" t="s">
        <v>95</v>
      </c>
      <c r="P89" s="314"/>
      <c r="Q89" s="314"/>
      <c r="R89" s="213"/>
    </row>
    <row r="90" spans="2:18" s="95" customFormat="1" ht="112.5" customHeight="1" x14ac:dyDescent="0.25">
      <c r="B90" s="144" t="s">
        <v>41</v>
      </c>
      <c r="C90" s="148">
        <v>239</v>
      </c>
      <c r="D90" s="144" t="s">
        <v>350</v>
      </c>
      <c r="E90" s="148">
        <v>93295429</v>
      </c>
      <c r="F90" s="144" t="s">
        <v>132</v>
      </c>
      <c r="G90" s="144" t="s">
        <v>128</v>
      </c>
      <c r="H90" s="211">
        <v>41083</v>
      </c>
      <c r="I90" s="148" t="s">
        <v>119</v>
      </c>
      <c r="J90" s="212" t="s">
        <v>207</v>
      </c>
      <c r="K90" s="212" t="s">
        <v>206</v>
      </c>
      <c r="L90" s="212" t="s">
        <v>208</v>
      </c>
      <c r="M90" s="148" t="s">
        <v>95</v>
      </c>
      <c r="N90" s="148" t="s">
        <v>95</v>
      </c>
      <c r="O90" s="148" t="s">
        <v>95</v>
      </c>
      <c r="P90" s="297"/>
      <c r="Q90" s="298"/>
      <c r="R90" s="213"/>
    </row>
    <row r="91" spans="2:18" s="95" customFormat="1" ht="82.5" customHeight="1" x14ac:dyDescent="0.25">
      <c r="B91" s="129" t="s">
        <v>42</v>
      </c>
      <c r="C91" s="148">
        <v>159.33333333333334</v>
      </c>
      <c r="D91" s="144" t="s">
        <v>351</v>
      </c>
      <c r="E91" s="148">
        <v>1110512003</v>
      </c>
      <c r="F91" s="144" t="s">
        <v>132</v>
      </c>
      <c r="G91" s="144" t="s">
        <v>153</v>
      </c>
      <c r="H91" s="211">
        <v>41257</v>
      </c>
      <c r="I91" s="148" t="s">
        <v>119</v>
      </c>
      <c r="J91" s="212" t="s">
        <v>209</v>
      </c>
      <c r="K91" s="212" t="s">
        <v>210</v>
      </c>
      <c r="L91" s="212" t="s">
        <v>211</v>
      </c>
      <c r="M91" s="148" t="s">
        <v>95</v>
      </c>
      <c r="N91" s="148" t="s">
        <v>95</v>
      </c>
      <c r="O91" s="148" t="s">
        <v>95</v>
      </c>
      <c r="P91" s="297"/>
      <c r="Q91" s="298"/>
      <c r="R91" s="213"/>
    </row>
    <row r="92" spans="2:18" ht="110.25" customHeight="1" x14ac:dyDescent="0.25">
      <c r="B92" s="129" t="s">
        <v>42</v>
      </c>
      <c r="C92" s="148">
        <v>159.33333333333334</v>
      </c>
      <c r="D92" s="144" t="s">
        <v>269</v>
      </c>
      <c r="E92" s="148">
        <v>1110478164</v>
      </c>
      <c r="F92" s="128" t="s">
        <v>132</v>
      </c>
      <c r="G92" s="128" t="s">
        <v>153</v>
      </c>
      <c r="H92" s="214">
        <v>40777</v>
      </c>
      <c r="I92" s="148" t="s">
        <v>119</v>
      </c>
      <c r="J92" s="212" t="s">
        <v>271</v>
      </c>
      <c r="K92" s="215" t="s">
        <v>270</v>
      </c>
      <c r="L92" s="216" t="s">
        <v>272</v>
      </c>
      <c r="M92" s="114" t="s">
        <v>95</v>
      </c>
      <c r="N92" s="114" t="s">
        <v>95</v>
      </c>
      <c r="O92" s="114" t="s">
        <v>95</v>
      </c>
      <c r="P92" s="315" t="s">
        <v>273</v>
      </c>
      <c r="Q92" s="316"/>
      <c r="R92" s="118"/>
    </row>
    <row r="93" spans="2:18" ht="81" customHeight="1" x14ac:dyDescent="0.2">
      <c r="B93" s="129" t="s">
        <v>42</v>
      </c>
      <c r="C93" s="148">
        <v>159.33333333333334</v>
      </c>
      <c r="D93" s="144" t="s">
        <v>352</v>
      </c>
      <c r="E93" s="148">
        <v>1110444245</v>
      </c>
      <c r="F93" s="128" t="s">
        <v>132</v>
      </c>
      <c r="G93" s="128" t="s">
        <v>153</v>
      </c>
      <c r="H93" s="214">
        <v>41810</v>
      </c>
      <c r="I93" s="148" t="s">
        <v>119</v>
      </c>
      <c r="J93" s="212" t="s">
        <v>213</v>
      </c>
      <c r="K93" s="217" t="s">
        <v>212</v>
      </c>
      <c r="L93" s="218" t="s">
        <v>214</v>
      </c>
      <c r="M93" s="114" t="s">
        <v>95</v>
      </c>
      <c r="N93" s="114" t="s">
        <v>95</v>
      </c>
      <c r="O93" s="114" t="s">
        <v>95</v>
      </c>
      <c r="P93" s="317"/>
      <c r="Q93" s="318"/>
      <c r="R93" s="118"/>
    </row>
    <row r="94" spans="2:18" ht="33.6" customHeight="1" x14ac:dyDescent="0.25">
      <c r="B94" s="96"/>
      <c r="C94" s="102"/>
      <c r="D94" s="102"/>
      <c r="E94" s="102"/>
      <c r="F94" s="97"/>
      <c r="G94" s="97"/>
      <c r="H94" s="97"/>
      <c r="I94" s="98"/>
      <c r="J94" s="99"/>
      <c r="K94" s="100"/>
      <c r="L94" s="100"/>
      <c r="M94" s="6"/>
      <c r="N94" s="6"/>
      <c r="O94" s="6"/>
      <c r="P94" s="101"/>
      <c r="Q94" s="101"/>
    </row>
    <row r="95" spans="2:18" x14ac:dyDescent="0.25">
      <c r="C95" s="102"/>
      <c r="D95" s="102"/>
      <c r="E95" s="102"/>
      <c r="F95" s="6"/>
    </row>
    <row r="96" spans="2:18" ht="15.75" thickBot="1" x14ac:dyDescent="0.3"/>
    <row r="97" spans="1:26" ht="27" thickBot="1" x14ac:dyDescent="0.3">
      <c r="B97" s="299" t="s">
        <v>44</v>
      </c>
      <c r="C97" s="300"/>
      <c r="D97" s="300"/>
      <c r="E97" s="300"/>
      <c r="F97" s="300"/>
      <c r="G97" s="300"/>
      <c r="H97" s="300"/>
      <c r="I97" s="300"/>
      <c r="J97" s="300"/>
      <c r="K97" s="300"/>
      <c r="L97" s="300"/>
      <c r="M97" s="300"/>
      <c r="N97" s="301"/>
    </row>
    <row r="100" spans="1:26" ht="46.15" customHeight="1" x14ac:dyDescent="0.25">
      <c r="B100" s="40" t="s">
        <v>31</v>
      </c>
      <c r="C100" s="40" t="s">
        <v>45</v>
      </c>
      <c r="D100" s="295" t="s">
        <v>3</v>
      </c>
      <c r="E100" s="296"/>
    </row>
    <row r="101" spans="1:26" ht="46.9" customHeight="1" x14ac:dyDescent="0.25">
      <c r="B101" s="129" t="s">
        <v>87</v>
      </c>
      <c r="C101" s="114" t="s">
        <v>95</v>
      </c>
      <c r="D101" s="308"/>
      <c r="E101" s="308"/>
      <c r="F101" s="118"/>
      <c r="G101" s="118"/>
      <c r="H101" s="118"/>
      <c r="I101" s="118"/>
      <c r="J101" s="118"/>
      <c r="K101" s="118"/>
      <c r="L101" s="118"/>
      <c r="M101" s="118"/>
      <c r="N101" s="118"/>
      <c r="O101" s="118"/>
      <c r="P101" s="118"/>
    </row>
    <row r="102" spans="1:26" x14ac:dyDescent="0.25">
      <c r="B102" s="118"/>
      <c r="C102" s="118"/>
      <c r="D102" s="118"/>
      <c r="E102" s="118"/>
      <c r="F102" s="118"/>
      <c r="G102" s="118"/>
      <c r="H102" s="118"/>
      <c r="I102" s="118"/>
      <c r="J102" s="118"/>
      <c r="K102" s="118"/>
      <c r="L102" s="118"/>
      <c r="M102" s="118"/>
      <c r="N102" s="118"/>
      <c r="O102" s="118"/>
      <c r="P102" s="118"/>
    </row>
    <row r="103" spans="1:26" x14ac:dyDescent="0.25">
      <c r="B103" s="118"/>
      <c r="C103" s="118"/>
      <c r="D103" s="118"/>
      <c r="E103" s="118"/>
      <c r="F103" s="118"/>
      <c r="G103" s="118"/>
      <c r="H103" s="118"/>
      <c r="I103" s="118"/>
      <c r="J103" s="118"/>
      <c r="K103" s="118"/>
      <c r="L103" s="118"/>
      <c r="M103" s="118"/>
      <c r="N103" s="118"/>
      <c r="O103" s="118"/>
      <c r="P103" s="118"/>
    </row>
    <row r="104" spans="1:26" ht="26.25" x14ac:dyDescent="0.25">
      <c r="B104" s="309" t="s">
        <v>61</v>
      </c>
      <c r="C104" s="310"/>
      <c r="D104" s="310"/>
      <c r="E104" s="310"/>
      <c r="F104" s="310"/>
      <c r="G104" s="310"/>
      <c r="H104" s="310"/>
      <c r="I104" s="310"/>
      <c r="J104" s="310"/>
      <c r="K104" s="310"/>
      <c r="L104" s="310"/>
      <c r="M104" s="310"/>
      <c r="N104" s="310"/>
      <c r="O104" s="310"/>
      <c r="P104" s="310"/>
    </row>
    <row r="105" spans="1:26" x14ac:dyDescent="0.25">
      <c r="B105" s="118"/>
      <c r="C105" s="118"/>
      <c r="D105" s="118"/>
      <c r="E105" s="118"/>
      <c r="F105" s="118"/>
      <c r="G105" s="118"/>
      <c r="H105" s="118"/>
      <c r="I105" s="118"/>
      <c r="J105" s="118"/>
      <c r="K105" s="118"/>
      <c r="L105" s="118"/>
      <c r="M105" s="118"/>
      <c r="N105" s="118"/>
      <c r="O105" s="118"/>
      <c r="P105" s="118"/>
    </row>
    <row r="106" spans="1:26" ht="15.75" thickBot="1" x14ac:dyDescent="0.3">
      <c r="B106" s="118"/>
      <c r="C106" s="118"/>
      <c r="D106" s="118"/>
      <c r="E106" s="118"/>
      <c r="F106" s="118"/>
      <c r="G106" s="118"/>
      <c r="H106" s="118"/>
      <c r="I106" s="118"/>
      <c r="J106" s="118"/>
      <c r="K106" s="118"/>
      <c r="L106" s="118"/>
      <c r="M106" s="118"/>
      <c r="N106" s="118"/>
      <c r="O106" s="118"/>
      <c r="P106" s="118"/>
    </row>
    <row r="107" spans="1:26" ht="27" thickBot="1" x14ac:dyDescent="0.3">
      <c r="B107" s="311" t="s">
        <v>52</v>
      </c>
      <c r="C107" s="312"/>
      <c r="D107" s="312"/>
      <c r="E107" s="312"/>
      <c r="F107" s="312"/>
      <c r="G107" s="312"/>
      <c r="H107" s="312"/>
      <c r="I107" s="312"/>
      <c r="J107" s="312"/>
      <c r="K107" s="312"/>
      <c r="L107" s="312"/>
      <c r="M107" s="312"/>
      <c r="N107" s="313"/>
      <c r="O107" s="118"/>
      <c r="P107" s="118"/>
    </row>
    <row r="108" spans="1:26" x14ac:dyDescent="0.25">
      <c r="B108" s="118"/>
      <c r="C108" s="118"/>
      <c r="D108" s="118"/>
      <c r="E108" s="118"/>
      <c r="F108" s="118"/>
      <c r="G108" s="118"/>
      <c r="H108" s="118"/>
      <c r="I108" s="118"/>
      <c r="J108" s="118"/>
      <c r="K108" s="118"/>
      <c r="L108" s="118"/>
      <c r="M108" s="118"/>
      <c r="N108" s="118"/>
      <c r="O108" s="118"/>
      <c r="P108" s="118"/>
    </row>
    <row r="109" spans="1:26" ht="15.75" thickBot="1" x14ac:dyDescent="0.3">
      <c r="B109" s="118"/>
      <c r="C109" s="118"/>
      <c r="D109" s="118"/>
      <c r="E109" s="118"/>
      <c r="F109" s="118"/>
      <c r="G109" s="118"/>
      <c r="H109" s="118"/>
      <c r="I109" s="118"/>
      <c r="J109" s="118"/>
      <c r="K109" s="118"/>
      <c r="L109" s="118"/>
      <c r="M109" s="194"/>
      <c r="N109" s="194"/>
      <c r="O109" s="118"/>
      <c r="P109" s="118"/>
    </row>
    <row r="110" spans="1:26" s="56" customFormat="1" ht="109.5" customHeight="1" x14ac:dyDescent="0.25">
      <c r="B110" s="195" t="s">
        <v>104</v>
      </c>
      <c r="C110" s="195" t="s">
        <v>105</v>
      </c>
      <c r="D110" s="195" t="s">
        <v>106</v>
      </c>
      <c r="E110" s="195" t="s">
        <v>43</v>
      </c>
      <c r="F110" s="195" t="s">
        <v>21</v>
      </c>
      <c r="G110" s="195" t="s">
        <v>64</v>
      </c>
      <c r="H110" s="195" t="s">
        <v>16</v>
      </c>
      <c r="I110" s="195" t="s">
        <v>9</v>
      </c>
      <c r="J110" s="195" t="s">
        <v>29</v>
      </c>
      <c r="K110" s="195" t="s">
        <v>59</v>
      </c>
      <c r="L110" s="195" t="s">
        <v>19</v>
      </c>
      <c r="M110" s="196" t="s">
        <v>25</v>
      </c>
      <c r="N110" s="195" t="s">
        <v>107</v>
      </c>
      <c r="O110" s="195" t="s">
        <v>34</v>
      </c>
      <c r="P110" s="197" t="s">
        <v>10</v>
      </c>
      <c r="Q110" s="87" t="s">
        <v>18</v>
      </c>
    </row>
    <row r="111" spans="1:26" s="62" customFormat="1" ht="30" x14ac:dyDescent="0.25">
      <c r="A111" s="35">
        <v>1</v>
      </c>
      <c r="B111" s="175" t="s">
        <v>142</v>
      </c>
      <c r="C111" s="176" t="s">
        <v>114</v>
      </c>
      <c r="D111" s="175" t="s">
        <v>145</v>
      </c>
      <c r="E111" s="200" t="s">
        <v>154</v>
      </c>
      <c r="F111" s="142" t="s">
        <v>95</v>
      </c>
      <c r="G111" s="142" t="s">
        <v>119</v>
      </c>
      <c r="H111" s="223">
        <v>40921</v>
      </c>
      <c r="I111" s="223">
        <v>41271</v>
      </c>
      <c r="J111" s="177" t="s">
        <v>96</v>
      </c>
      <c r="K111" s="160">
        <f>+(I111-H111)/30</f>
        <v>11.666666666666666</v>
      </c>
      <c r="L111" s="160">
        <v>0</v>
      </c>
      <c r="M111" s="160" t="s">
        <v>119</v>
      </c>
      <c r="N111" s="160" t="s">
        <v>119</v>
      </c>
      <c r="O111" s="159">
        <v>20000000</v>
      </c>
      <c r="P111" s="159">
        <v>183</v>
      </c>
      <c r="Q111" s="92"/>
      <c r="R111" s="61"/>
      <c r="S111" s="61"/>
      <c r="T111" s="61"/>
      <c r="U111" s="61"/>
      <c r="V111" s="61"/>
      <c r="W111" s="61"/>
      <c r="X111" s="61"/>
      <c r="Y111" s="61"/>
      <c r="Z111" s="61"/>
    </row>
    <row r="112" spans="1:26" s="62" customFormat="1" ht="60" x14ac:dyDescent="0.25">
      <c r="A112" s="35">
        <f>+A111+1</f>
        <v>2</v>
      </c>
      <c r="B112" s="175" t="s">
        <v>142</v>
      </c>
      <c r="C112" s="176" t="s">
        <v>124</v>
      </c>
      <c r="D112" s="175" t="s">
        <v>155</v>
      </c>
      <c r="E112" s="200" t="s">
        <v>156</v>
      </c>
      <c r="F112" s="142" t="s">
        <v>95</v>
      </c>
      <c r="G112" s="142" t="s">
        <v>119</v>
      </c>
      <c r="H112" s="223">
        <v>40547</v>
      </c>
      <c r="I112" s="223">
        <v>40897</v>
      </c>
      <c r="J112" s="177" t="s">
        <v>96</v>
      </c>
      <c r="K112" s="160">
        <f>+(I112-H112)/30</f>
        <v>11.666666666666666</v>
      </c>
      <c r="L112" s="160">
        <v>0</v>
      </c>
      <c r="M112" s="160" t="s">
        <v>119</v>
      </c>
      <c r="N112" s="160" t="s">
        <v>119</v>
      </c>
      <c r="O112" s="159">
        <v>6000000</v>
      </c>
      <c r="P112" s="159" t="s">
        <v>157</v>
      </c>
      <c r="Q112" s="92"/>
      <c r="R112" s="61"/>
      <c r="S112" s="61"/>
      <c r="T112" s="61"/>
      <c r="U112" s="61"/>
      <c r="V112" s="61"/>
      <c r="W112" s="61"/>
      <c r="X112" s="61"/>
      <c r="Y112" s="61"/>
      <c r="Z112" s="61"/>
    </row>
    <row r="113" spans="1:26" s="62" customFormat="1" x14ac:dyDescent="0.25">
      <c r="A113" s="35">
        <f t="shared" ref="A113:A116" si="2">+A112+1</f>
        <v>3</v>
      </c>
      <c r="B113" s="175"/>
      <c r="C113" s="176"/>
      <c r="D113" s="175"/>
      <c r="E113" s="200"/>
      <c r="F113" s="142"/>
      <c r="G113" s="142"/>
      <c r="H113" s="142"/>
      <c r="I113" s="177"/>
      <c r="J113" s="177"/>
      <c r="K113" s="177"/>
      <c r="L113" s="177"/>
      <c r="M113" s="160"/>
      <c r="N113" s="160"/>
      <c r="O113" s="159"/>
      <c r="P113" s="159"/>
      <c r="Q113" s="73"/>
      <c r="R113" s="61"/>
      <c r="S113" s="61"/>
      <c r="T113" s="61"/>
      <c r="U113" s="61"/>
      <c r="V113" s="61"/>
      <c r="W113" s="61"/>
      <c r="X113" s="61"/>
      <c r="Y113" s="61"/>
      <c r="Z113" s="61"/>
    </row>
    <row r="114" spans="1:26" s="62" customFormat="1" x14ac:dyDescent="0.25">
      <c r="A114" s="35">
        <f t="shared" si="2"/>
        <v>4</v>
      </c>
      <c r="B114" s="175"/>
      <c r="C114" s="176"/>
      <c r="D114" s="175"/>
      <c r="E114" s="200"/>
      <c r="F114" s="142"/>
      <c r="G114" s="142"/>
      <c r="H114" s="142"/>
      <c r="I114" s="177"/>
      <c r="J114" s="177"/>
      <c r="K114" s="177"/>
      <c r="L114" s="177"/>
      <c r="M114" s="160"/>
      <c r="N114" s="160"/>
      <c r="O114" s="159"/>
      <c r="P114" s="159"/>
      <c r="Q114" s="73"/>
      <c r="R114" s="61"/>
      <c r="S114" s="61"/>
      <c r="T114" s="61"/>
      <c r="U114" s="61"/>
      <c r="V114" s="61"/>
      <c r="W114" s="61"/>
      <c r="X114" s="61"/>
      <c r="Y114" s="61"/>
      <c r="Z114" s="61"/>
    </row>
    <row r="115" spans="1:26" s="62" customFormat="1" x14ac:dyDescent="0.25">
      <c r="A115" s="35">
        <f t="shared" si="2"/>
        <v>5</v>
      </c>
      <c r="B115" s="175"/>
      <c r="C115" s="176"/>
      <c r="D115" s="175"/>
      <c r="E115" s="200"/>
      <c r="F115" s="142"/>
      <c r="G115" s="142"/>
      <c r="H115" s="142"/>
      <c r="I115" s="177"/>
      <c r="J115" s="177"/>
      <c r="K115" s="177"/>
      <c r="L115" s="177"/>
      <c r="M115" s="160"/>
      <c r="N115" s="160"/>
      <c r="O115" s="159"/>
      <c r="P115" s="159"/>
      <c r="Q115" s="73"/>
      <c r="R115" s="61"/>
      <c r="S115" s="61"/>
      <c r="T115" s="61"/>
      <c r="U115" s="61"/>
      <c r="V115" s="61"/>
      <c r="W115" s="61"/>
      <c r="X115" s="61"/>
      <c r="Y115" s="61"/>
      <c r="Z115" s="61"/>
    </row>
    <row r="116" spans="1:26" s="62" customFormat="1" x14ac:dyDescent="0.25">
      <c r="A116" s="35">
        <f t="shared" si="2"/>
        <v>6</v>
      </c>
      <c r="B116" s="175"/>
      <c r="C116" s="176"/>
      <c r="D116" s="175"/>
      <c r="E116" s="200"/>
      <c r="F116" s="142"/>
      <c r="G116" s="142"/>
      <c r="H116" s="142"/>
      <c r="I116" s="177"/>
      <c r="J116" s="177"/>
      <c r="K116" s="177"/>
      <c r="L116" s="177"/>
      <c r="M116" s="160"/>
      <c r="N116" s="160"/>
      <c r="O116" s="159"/>
      <c r="P116" s="159"/>
      <c r="Q116" s="73"/>
      <c r="R116" s="61"/>
      <c r="S116" s="61"/>
      <c r="T116" s="61"/>
      <c r="U116" s="61"/>
      <c r="V116" s="61"/>
      <c r="W116" s="61"/>
      <c r="X116" s="61"/>
      <c r="Y116" s="61"/>
      <c r="Z116" s="61"/>
    </row>
    <row r="117" spans="1:26" s="62" customFormat="1" x14ac:dyDescent="0.25">
      <c r="A117" s="35"/>
      <c r="B117" s="224" t="s">
        <v>15</v>
      </c>
      <c r="C117" s="176"/>
      <c r="D117" s="175"/>
      <c r="E117" s="200"/>
      <c r="F117" s="142"/>
      <c r="G117" s="142"/>
      <c r="H117" s="142"/>
      <c r="I117" s="177"/>
      <c r="J117" s="177"/>
      <c r="K117" s="225">
        <f>SUM(K111:K116)</f>
        <v>23.333333333333332</v>
      </c>
      <c r="L117" s="225">
        <f>SUM(L111:L116)</f>
        <v>0</v>
      </c>
      <c r="M117" s="226">
        <f>SUM(M111:M116)</f>
        <v>0</v>
      </c>
      <c r="N117" s="225">
        <f>SUM(N111:N116)</f>
        <v>0</v>
      </c>
      <c r="O117" s="159"/>
      <c r="P117" s="159"/>
      <c r="Q117" s="74"/>
    </row>
    <row r="118" spans="1:26" x14ac:dyDescent="0.25">
      <c r="B118" s="118"/>
      <c r="C118" s="118"/>
      <c r="D118" s="118"/>
      <c r="E118" s="179"/>
      <c r="F118" s="118"/>
      <c r="G118" s="118"/>
      <c r="H118" s="118"/>
      <c r="I118" s="118"/>
      <c r="J118" s="118"/>
      <c r="K118" s="118"/>
      <c r="L118" s="118"/>
      <c r="M118" s="118"/>
      <c r="N118" s="118"/>
      <c r="O118" s="118"/>
      <c r="P118" s="118"/>
    </row>
    <row r="119" spans="1:26" ht="18.75" x14ac:dyDescent="0.25">
      <c r="B119" s="154" t="s">
        <v>30</v>
      </c>
      <c r="C119" s="153">
        <f>+K117</f>
        <v>23.333333333333332</v>
      </c>
      <c r="D119" s="118"/>
      <c r="E119" s="118"/>
      <c r="F119" s="118"/>
      <c r="G119" s="118"/>
      <c r="H119" s="182"/>
      <c r="I119" s="182"/>
      <c r="J119" s="182"/>
      <c r="K119" s="182"/>
      <c r="L119" s="182"/>
      <c r="M119" s="182"/>
      <c r="N119" s="118"/>
      <c r="O119" s="118"/>
      <c r="P119" s="118"/>
    </row>
    <row r="120" spans="1:26" x14ac:dyDescent="0.25">
      <c r="B120" s="118"/>
      <c r="C120" s="118"/>
      <c r="D120" s="118"/>
      <c r="E120" s="118"/>
      <c r="F120" s="118"/>
      <c r="G120" s="118"/>
      <c r="H120" s="118"/>
      <c r="I120" s="118"/>
      <c r="J120" s="118"/>
      <c r="K120" s="118"/>
      <c r="L120" s="118"/>
      <c r="M120" s="118"/>
      <c r="N120" s="118"/>
      <c r="O120" s="118"/>
      <c r="P120" s="118"/>
    </row>
    <row r="121" spans="1:26" ht="15.75" thickBot="1" x14ac:dyDescent="0.3">
      <c r="B121" s="118"/>
      <c r="C121" s="118"/>
      <c r="D121" s="118"/>
      <c r="E121" s="118"/>
      <c r="F121" s="118"/>
      <c r="G121" s="118"/>
      <c r="H121" s="118"/>
      <c r="I121" s="118"/>
      <c r="J121" s="118"/>
      <c r="K121" s="118"/>
      <c r="L121" s="118"/>
      <c r="M121" s="118"/>
      <c r="N121" s="118"/>
      <c r="O121" s="118"/>
      <c r="P121" s="118"/>
    </row>
    <row r="122" spans="1:26" ht="37.15" customHeight="1" thickBot="1" x14ac:dyDescent="0.3">
      <c r="B122" s="138" t="s">
        <v>47</v>
      </c>
      <c r="C122" s="137" t="s">
        <v>48</v>
      </c>
      <c r="D122" s="138" t="s">
        <v>49</v>
      </c>
      <c r="E122" s="137" t="s">
        <v>53</v>
      </c>
      <c r="F122" s="118"/>
      <c r="G122" s="118"/>
      <c r="H122" s="118"/>
      <c r="I122" s="118"/>
      <c r="J122" s="118"/>
      <c r="K122" s="118"/>
      <c r="L122" s="118"/>
      <c r="M122" s="118"/>
      <c r="N122" s="118"/>
      <c r="O122" s="118"/>
      <c r="P122" s="118"/>
    </row>
    <row r="123" spans="1:26" ht="41.45" customHeight="1" x14ac:dyDescent="0.25">
      <c r="B123" s="135" t="s">
        <v>88</v>
      </c>
      <c r="C123" s="136">
        <v>20</v>
      </c>
      <c r="D123" s="136">
        <v>0</v>
      </c>
      <c r="E123" s="305">
        <f>+D123+D124+D125</f>
        <v>40</v>
      </c>
      <c r="F123" s="118"/>
      <c r="G123" s="118"/>
      <c r="H123" s="118"/>
      <c r="I123" s="118"/>
      <c r="J123" s="118"/>
      <c r="K123" s="118"/>
      <c r="L123" s="118"/>
      <c r="M123" s="118"/>
      <c r="N123" s="118"/>
      <c r="O123" s="118"/>
      <c r="P123" s="118"/>
    </row>
    <row r="124" spans="1:26" x14ac:dyDescent="0.25">
      <c r="B124" s="135" t="s">
        <v>89</v>
      </c>
      <c r="C124" s="114">
        <v>30</v>
      </c>
      <c r="D124" s="114">
        <v>0</v>
      </c>
      <c r="E124" s="306"/>
      <c r="F124" s="118"/>
      <c r="G124" s="118"/>
      <c r="H124" s="118"/>
      <c r="I124" s="118"/>
      <c r="J124" s="118"/>
      <c r="K124" s="118"/>
      <c r="L124" s="118"/>
      <c r="M124" s="118"/>
      <c r="N124" s="118"/>
      <c r="O124" s="118"/>
      <c r="P124" s="118"/>
    </row>
    <row r="125" spans="1:26" ht="15.75" thickBot="1" x14ac:dyDescent="0.3">
      <c r="B125" s="135" t="s">
        <v>90</v>
      </c>
      <c r="C125" s="134">
        <v>40</v>
      </c>
      <c r="D125" s="134">
        <v>40</v>
      </c>
      <c r="E125" s="307"/>
      <c r="F125" s="118"/>
      <c r="G125" s="118"/>
      <c r="H125" s="118"/>
      <c r="I125" s="118"/>
      <c r="J125" s="118"/>
      <c r="K125" s="118"/>
      <c r="L125" s="118"/>
      <c r="M125" s="118"/>
      <c r="N125" s="118"/>
      <c r="O125" s="118"/>
      <c r="P125" s="118"/>
    </row>
    <row r="127" spans="1:26" ht="15.75" thickBot="1" x14ac:dyDescent="0.3"/>
    <row r="128" spans="1:26" ht="27" thickBot="1" x14ac:dyDescent="0.3">
      <c r="B128" s="299" t="s">
        <v>50</v>
      </c>
      <c r="C128" s="300"/>
      <c r="D128" s="300"/>
      <c r="E128" s="300"/>
      <c r="F128" s="300"/>
      <c r="G128" s="300"/>
      <c r="H128" s="300"/>
      <c r="I128" s="300"/>
      <c r="J128" s="300"/>
      <c r="K128" s="300"/>
      <c r="L128" s="300"/>
      <c r="M128" s="300"/>
      <c r="N128" s="301"/>
    </row>
    <row r="130" spans="2:20" ht="33" customHeight="1" x14ac:dyDescent="0.25">
      <c r="B130" s="302" t="s">
        <v>0</v>
      </c>
      <c r="C130" s="302" t="s">
        <v>37</v>
      </c>
      <c r="D130" s="302" t="s">
        <v>38</v>
      </c>
      <c r="E130" s="302" t="s">
        <v>77</v>
      </c>
      <c r="F130" s="302" t="s">
        <v>79</v>
      </c>
      <c r="G130" s="302" t="s">
        <v>80</v>
      </c>
      <c r="H130" s="302" t="s">
        <v>81</v>
      </c>
      <c r="I130" s="302" t="s">
        <v>78</v>
      </c>
      <c r="J130" s="295" t="s">
        <v>82</v>
      </c>
      <c r="K130" s="321"/>
      <c r="L130" s="296"/>
      <c r="M130" s="302" t="s">
        <v>86</v>
      </c>
      <c r="N130" s="302" t="s">
        <v>39</v>
      </c>
      <c r="O130" s="302" t="s">
        <v>40</v>
      </c>
      <c r="P130" s="324" t="s">
        <v>3</v>
      </c>
      <c r="Q130" s="325"/>
    </row>
    <row r="131" spans="2:20" ht="72" customHeight="1" x14ac:dyDescent="0.25">
      <c r="B131" s="303"/>
      <c r="C131" s="303"/>
      <c r="D131" s="303"/>
      <c r="E131" s="303"/>
      <c r="F131" s="303"/>
      <c r="G131" s="303"/>
      <c r="H131" s="303"/>
      <c r="I131" s="303"/>
      <c r="J131" s="88" t="s">
        <v>83</v>
      </c>
      <c r="K131" s="88" t="s">
        <v>84</v>
      </c>
      <c r="L131" s="88" t="s">
        <v>85</v>
      </c>
      <c r="M131" s="303"/>
      <c r="N131" s="303"/>
      <c r="O131" s="303"/>
      <c r="P131" s="326"/>
      <c r="Q131" s="327"/>
    </row>
    <row r="132" spans="2:20" s="95" customFormat="1" ht="77.25" customHeight="1" x14ac:dyDescent="0.25">
      <c r="B132" s="144" t="s">
        <v>134</v>
      </c>
      <c r="C132" s="148">
        <v>478</v>
      </c>
      <c r="D132" s="144" t="s">
        <v>299</v>
      </c>
      <c r="E132" s="148">
        <v>1110498867</v>
      </c>
      <c r="F132" s="144" t="s">
        <v>158</v>
      </c>
      <c r="G132" s="144" t="s">
        <v>153</v>
      </c>
      <c r="H132" s="211">
        <v>40844</v>
      </c>
      <c r="I132" s="148" t="s">
        <v>119</v>
      </c>
      <c r="J132" s="212" t="s">
        <v>215</v>
      </c>
      <c r="K132" s="212" t="s">
        <v>216</v>
      </c>
      <c r="L132" s="212" t="s">
        <v>217</v>
      </c>
      <c r="M132" s="183" t="s">
        <v>95</v>
      </c>
      <c r="N132" s="183" t="s">
        <v>95</v>
      </c>
      <c r="O132" s="183" t="s">
        <v>95</v>
      </c>
      <c r="P132" s="330"/>
      <c r="Q132" s="331"/>
      <c r="R132" s="213"/>
      <c r="S132" s="213"/>
      <c r="T132" s="213"/>
    </row>
    <row r="133" spans="2:20" s="95" customFormat="1" ht="162.75" customHeight="1" x14ac:dyDescent="0.2">
      <c r="B133" s="144" t="s">
        <v>137</v>
      </c>
      <c r="C133" s="148">
        <v>478</v>
      </c>
      <c r="D133" s="144" t="s">
        <v>294</v>
      </c>
      <c r="E133" s="148">
        <v>60353098</v>
      </c>
      <c r="F133" s="144" t="s">
        <v>159</v>
      </c>
      <c r="G133" s="144" t="s">
        <v>160</v>
      </c>
      <c r="H133" s="228">
        <v>40080</v>
      </c>
      <c r="I133" s="148" t="s">
        <v>119</v>
      </c>
      <c r="J133" s="212" t="s">
        <v>221</v>
      </c>
      <c r="K133" s="217" t="s">
        <v>222</v>
      </c>
      <c r="L133" s="229" t="s">
        <v>223</v>
      </c>
      <c r="M133" s="183" t="s">
        <v>95</v>
      </c>
      <c r="N133" s="183" t="s">
        <v>95</v>
      </c>
      <c r="O133" s="183" t="s">
        <v>95</v>
      </c>
      <c r="P133" s="328"/>
      <c r="Q133" s="329"/>
      <c r="R133" s="213"/>
      <c r="S133" s="213"/>
      <c r="T133" s="213"/>
    </row>
    <row r="134" spans="2:20" s="95" customFormat="1" ht="54" customHeight="1" x14ac:dyDescent="0.2">
      <c r="B134" s="144" t="s">
        <v>233</v>
      </c>
      <c r="C134" s="148">
        <v>900</v>
      </c>
      <c r="D134" s="230" t="s">
        <v>220</v>
      </c>
      <c r="E134" s="148">
        <v>1110476015</v>
      </c>
      <c r="F134" s="230" t="s">
        <v>135</v>
      </c>
      <c r="G134" s="144" t="s">
        <v>140</v>
      </c>
      <c r="H134" s="228">
        <v>41397</v>
      </c>
      <c r="I134" s="148" t="s">
        <v>129</v>
      </c>
      <c r="J134" s="212" t="s">
        <v>114</v>
      </c>
      <c r="K134" s="212" t="s">
        <v>141</v>
      </c>
      <c r="L134" s="229" t="s">
        <v>204</v>
      </c>
      <c r="M134" s="183" t="s">
        <v>95</v>
      </c>
      <c r="N134" s="183" t="s">
        <v>95</v>
      </c>
      <c r="O134" s="183" t="s">
        <v>95</v>
      </c>
      <c r="P134" s="328"/>
      <c r="Q134" s="329"/>
      <c r="R134" s="213"/>
      <c r="S134" s="213"/>
      <c r="T134" s="213"/>
    </row>
    <row r="135" spans="2:20" x14ac:dyDescent="0.25">
      <c r="B135" s="118"/>
      <c r="C135" s="118"/>
      <c r="D135" s="118"/>
      <c r="E135" s="118"/>
      <c r="F135" s="118"/>
      <c r="G135" s="118"/>
      <c r="H135" s="118"/>
      <c r="I135" s="118"/>
      <c r="J135" s="118"/>
      <c r="K135" s="118"/>
      <c r="L135" s="118"/>
      <c r="M135" s="118"/>
      <c r="N135" s="118"/>
      <c r="O135" s="118"/>
      <c r="P135" s="118"/>
      <c r="Q135" s="118"/>
      <c r="R135" s="118"/>
      <c r="S135" s="118"/>
      <c r="T135" s="118"/>
    </row>
    <row r="136" spans="2:20" x14ac:dyDescent="0.25">
      <c r="B136" s="118"/>
      <c r="C136" s="118"/>
      <c r="D136" s="118"/>
      <c r="E136" s="118"/>
      <c r="F136" s="118"/>
      <c r="G136" s="118"/>
      <c r="H136" s="118"/>
      <c r="I136" s="118"/>
      <c r="J136" s="118"/>
      <c r="K136" s="118"/>
      <c r="L136" s="118"/>
      <c r="M136" s="118"/>
      <c r="N136" s="118"/>
      <c r="O136" s="118"/>
      <c r="P136" s="118"/>
      <c r="Q136" s="118"/>
      <c r="R136" s="118"/>
      <c r="S136" s="118"/>
      <c r="T136" s="118"/>
    </row>
    <row r="137" spans="2:20" ht="15.75" thickBot="1" x14ac:dyDescent="0.3">
      <c r="B137" s="118"/>
      <c r="C137" s="118"/>
      <c r="D137" s="118"/>
      <c r="E137" s="118"/>
      <c r="F137" s="118"/>
      <c r="G137" s="118"/>
      <c r="H137" s="118"/>
      <c r="I137" s="118"/>
      <c r="J137" s="118"/>
      <c r="K137" s="118"/>
      <c r="L137" s="118"/>
      <c r="M137" s="118"/>
      <c r="N137" s="118"/>
      <c r="O137" s="118"/>
      <c r="P137" s="118"/>
      <c r="Q137" s="118"/>
      <c r="R137" s="118"/>
      <c r="S137" s="118"/>
      <c r="T137" s="118"/>
    </row>
    <row r="138" spans="2:20" ht="54" customHeight="1" x14ac:dyDescent="0.25">
      <c r="B138" s="174" t="s">
        <v>31</v>
      </c>
      <c r="C138" s="174" t="s">
        <v>47</v>
      </c>
      <c r="D138" s="202" t="s">
        <v>48</v>
      </c>
      <c r="E138" s="174" t="s">
        <v>49</v>
      </c>
      <c r="F138" s="137" t="s">
        <v>54</v>
      </c>
      <c r="G138" s="231"/>
      <c r="H138" s="118"/>
      <c r="I138" s="118"/>
      <c r="J138" s="118"/>
      <c r="K138" s="118"/>
      <c r="L138" s="118"/>
      <c r="M138" s="118"/>
      <c r="N138" s="118"/>
      <c r="O138" s="118"/>
      <c r="P138" s="118"/>
      <c r="Q138" s="118"/>
      <c r="R138" s="118"/>
      <c r="S138" s="118"/>
      <c r="T138" s="118"/>
    </row>
    <row r="139" spans="2:20" ht="120.75" customHeight="1" x14ac:dyDescent="0.2">
      <c r="B139" s="319" t="s">
        <v>51</v>
      </c>
      <c r="C139" s="232" t="s">
        <v>91</v>
      </c>
      <c r="D139" s="114">
        <v>25</v>
      </c>
      <c r="E139" s="114">
        <v>25</v>
      </c>
      <c r="F139" s="290">
        <f>+E139+E140+E141</f>
        <v>60</v>
      </c>
      <c r="G139" s="233"/>
      <c r="H139" s="118"/>
      <c r="I139" s="118"/>
      <c r="J139" s="118"/>
      <c r="K139" s="118"/>
      <c r="L139" s="118"/>
      <c r="M139" s="118"/>
      <c r="N139" s="118"/>
      <c r="O139" s="118"/>
      <c r="P139" s="118"/>
      <c r="Q139" s="118"/>
      <c r="R139" s="118"/>
      <c r="S139" s="118"/>
      <c r="T139" s="118"/>
    </row>
    <row r="140" spans="2:20" ht="76.150000000000006" customHeight="1" x14ac:dyDescent="0.2">
      <c r="B140" s="319"/>
      <c r="C140" s="232" t="s">
        <v>92</v>
      </c>
      <c r="D140" s="234">
        <v>25</v>
      </c>
      <c r="E140" s="114">
        <v>25</v>
      </c>
      <c r="F140" s="320"/>
      <c r="G140" s="233"/>
      <c r="H140" s="118"/>
      <c r="I140" s="118"/>
      <c r="J140" s="118"/>
      <c r="K140" s="118"/>
      <c r="L140" s="118"/>
      <c r="M140" s="118"/>
      <c r="N140" s="118"/>
      <c r="O140" s="118"/>
      <c r="P140" s="118"/>
      <c r="Q140" s="118"/>
      <c r="R140" s="118"/>
      <c r="S140" s="118"/>
      <c r="T140" s="118"/>
    </row>
    <row r="141" spans="2:20" ht="69" customHeight="1" x14ac:dyDescent="0.2">
      <c r="B141" s="319"/>
      <c r="C141" s="232" t="s">
        <v>93</v>
      </c>
      <c r="D141" s="114">
        <v>10</v>
      </c>
      <c r="E141" s="114">
        <v>10</v>
      </c>
      <c r="F141" s="291"/>
      <c r="G141" s="233"/>
      <c r="H141" s="118"/>
      <c r="I141" s="118"/>
      <c r="J141" s="118"/>
      <c r="K141" s="118"/>
      <c r="L141" s="118"/>
      <c r="M141" s="118"/>
      <c r="N141" s="118"/>
      <c r="O141" s="118"/>
      <c r="P141" s="118"/>
      <c r="Q141" s="118"/>
      <c r="R141" s="118"/>
      <c r="S141" s="118"/>
      <c r="T141" s="118"/>
    </row>
    <row r="142" spans="2:20" x14ac:dyDescent="0.25">
      <c r="C142" s="54"/>
    </row>
    <row r="145" spans="2:5" x14ac:dyDescent="0.25">
      <c r="B145" s="68" t="s">
        <v>55</v>
      </c>
    </row>
    <row r="148" spans="2:5" x14ac:dyDescent="0.25">
      <c r="B148" s="70" t="s">
        <v>31</v>
      </c>
      <c r="C148" s="70" t="s">
        <v>56</v>
      </c>
      <c r="D148" s="69" t="s">
        <v>49</v>
      </c>
      <c r="E148" s="69" t="s">
        <v>15</v>
      </c>
    </row>
    <row r="149" spans="2:5" ht="53.25" customHeight="1" x14ac:dyDescent="0.25">
      <c r="B149" s="55" t="s">
        <v>57</v>
      </c>
      <c r="C149" s="115">
        <v>40</v>
      </c>
      <c r="D149" s="114">
        <f>+E123</f>
        <v>40</v>
      </c>
      <c r="E149" s="322">
        <f>+D149+D150</f>
        <v>100</v>
      </c>
    </row>
    <row r="150" spans="2:5" ht="65.25" customHeight="1" x14ac:dyDescent="0.25">
      <c r="B150" s="55" t="s">
        <v>58</v>
      </c>
      <c r="C150" s="115">
        <v>60</v>
      </c>
      <c r="D150" s="114">
        <f>+F139</f>
        <v>60</v>
      </c>
      <c r="E150" s="323"/>
    </row>
  </sheetData>
  <mergeCells count="70">
    <mergeCell ref="E149:E150"/>
    <mergeCell ref="M130:M131"/>
    <mergeCell ref="N130:N131"/>
    <mergeCell ref="O130:O131"/>
    <mergeCell ref="P130:Q131"/>
    <mergeCell ref="P133:Q133"/>
    <mergeCell ref="P134:Q134"/>
    <mergeCell ref="P132:Q132"/>
    <mergeCell ref="B139:B141"/>
    <mergeCell ref="F139:F141"/>
    <mergeCell ref="B128:N128"/>
    <mergeCell ref="B130:B131"/>
    <mergeCell ref="C130:C131"/>
    <mergeCell ref="D130:D131"/>
    <mergeCell ref="E130:E131"/>
    <mergeCell ref="F130:F131"/>
    <mergeCell ref="G130:G131"/>
    <mergeCell ref="H130:H131"/>
    <mergeCell ref="I130:I131"/>
    <mergeCell ref="J130:L130"/>
    <mergeCell ref="E123:E125"/>
    <mergeCell ref="J87:L87"/>
    <mergeCell ref="M87:M88"/>
    <mergeCell ref="N87:N88"/>
    <mergeCell ref="O87:O88"/>
    <mergeCell ref="B97:N97"/>
    <mergeCell ref="D100:E100"/>
    <mergeCell ref="D101:E101"/>
    <mergeCell ref="B104:P104"/>
    <mergeCell ref="B107:N107"/>
    <mergeCell ref="P87:Q88"/>
    <mergeCell ref="P89:Q89"/>
    <mergeCell ref="P90:Q90"/>
    <mergeCell ref="P91:Q91"/>
    <mergeCell ref="P92:Q92"/>
    <mergeCell ref="P93:Q93"/>
    <mergeCell ref="P76:Q76"/>
    <mergeCell ref="B82:N82"/>
    <mergeCell ref="B87:B88"/>
    <mergeCell ref="C87:C88"/>
    <mergeCell ref="D87:D88"/>
    <mergeCell ref="E87:E88"/>
    <mergeCell ref="F87:F88"/>
    <mergeCell ref="G87:G88"/>
    <mergeCell ref="H87:H88"/>
    <mergeCell ref="I87:I88"/>
    <mergeCell ref="P75:Q75"/>
    <mergeCell ref="B60:B61"/>
    <mergeCell ref="C60:C61"/>
    <mergeCell ref="D60:E60"/>
    <mergeCell ref="C64:N64"/>
    <mergeCell ref="B66:N66"/>
    <mergeCell ref="P69:Q69"/>
    <mergeCell ref="P70:Q70"/>
    <mergeCell ref="P71:Q71"/>
    <mergeCell ref="P72:Q72"/>
    <mergeCell ref="P73:Q73"/>
    <mergeCell ref="P74:Q74"/>
    <mergeCell ref="M46:N46"/>
    <mergeCell ref="B2:P2"/>
    <mergeCell ref="B4:P4"/>
    <mergeCell ref="A5:L5"/>
    <mergeCell ref="C7:N7"/>
    <mergeCell ref="C8:N8"/>
    <mergeCell ref="C9:N9"/>
    <mergeCell ref="C10:N10"/>
    <mergeCell ref="C11:E11"/>
    <mergeCell ref="B15:C22"/>
    <mergeCell ref="B23:C23"/>
    <mergeCell ref="E41:E42"/>
  </mergeCells>
  <dataValidations count="2">
    <dataValidation type="list" allowBlank="1" showInputMessage="1" showErrorMessage="1" sqref="WVE983066 A65562 IS65562 SO65562 ACK65562 AMG65562 AWC65562 BFY65562 BPU65562 BZQ65562 CJM65562 CTI65562 DDE65562 DNA65562 DWW65562 EGS65562 EQO65562 FAK65562 FKG65562 FUC65562 GDY65562 GNU65562 GXQ65562 HHM65562 HRI65562 IBE65562 ILA65562 IUW65562 JES65562 JOO65562 JYK65562 KIG65562 KSC65562 LBY65562 LLU65562 LVQ65562 MFM65562 MPI65562 MZE65562 NJA65562 NSW65562 OCS65562 OMO65562 OWK65562 PGG65562 PQC65562 PZY65562 QJU65562 QTQ65562 RDM65562 RNI65562 RXE65562 SHA65562 SQW65562 TAS65562 TKO65562 TUK65562 UEG65562 UOC65562 UXY65562 VHU65562 VRQ65562 WBM65562 WLI65562 WVE65562 A131098 IS131098 SO131098 ACK131098 AMG131098 AWC131098 BFY131098 BPU131098 BZQ131098 CJM131098 CTI131098 DDE131098 DNA131098 DWW131098 EGS131098 EQO131098 FAK131098 FKG131098 FUC131098 GDY131098 GNU131098 GXQ131098 HHM131098 HRI131098 IBE131098 ILA131098 IUW131098 JES131098 JOO131098 JYK131098 KIG131098 KSC131098 LBY131098 LLU131098 LVQ131098 MFM131098 MPI131098 MZE131098 NJA131098 NSW131098 OCS131098 OMO131098 OWK131098 PGG131098 PQC131098 PZY131098 QJU131098 QTQ131098 RDM131098 RNI131098 RXE131098 SHA131098 SQW131098 TAS131098 TKO131098 TUK131098 UEG131098 UOC131098 UXY131098 VHU131098 VRQ131098 WBM131098 WLI131098 WVE131098 A196634 IS196634 SO196634 ACK196634 AMG196634 AWC196634 BFY196634 BPU196634 BZQ196634 CJM196634 CTI196634 DDE196634 DNA196634 DWW196634 EGS196634 EQO196634 FAK196634 FKG196634 FUC196634 GDY196634 GNU196634 GXQ196634 HHM196634 HRI196634 IBE196634 ILA196634 IUW196634 JES196634 JOO196634 JYK196634 KIG196634 KSC196634 LBY196634 LLU196634 LVQ196634 MFM196634 MPI196634 MZE196634 NJA196634 NSW196634 OCS196634 OMO196634 OWK196634 PGG196634 PQC196634 PZY196634 QJU196634 QTQ196634 RDM196634 RNI196634 RXE196634 SHA196634 SQW196634 TAS196634 TKO196634 TUK196634 UEG196634 UOC196634 UXY196634 VHU196634 VRQ196634 WBM196634 WLI196634 WVE196634 A262170 IS262170 SO262170 ACK262170 AMG262170 AWC262170 BFY262170 BPU262170 BZQ262170 CJM262170 CTI262170 DDE262170 DNA262170 DWW262170 EGS262170 EQO262170 FAK262170 FKG262170 FUC262170 GDY262170 GNU262170 GXQ262170 HHM262170 HRI262170 IBE262170 ILA262170 IUW262170 JES262170 JOO262170 JYK262170 KIG262170 KSC262170 LBY262170 LLU262170 LVQ262170 MFM262170 MPI262170 MZE262170 NJA262170 NSW262170 OCS262170 OMO262170 OWK262170 PGG262170 PQC262170 PZY262170 QJU262170 QTQ262170 RDM262170 RNI262170 RXE262170 SHA262170 SQW262170 TAS262170 TKO262170 TUK262170 UEG262170 UOC262170 UXY262170 VHU262170 VRQ262170 WBM262170 WLI262170 WVE262170 A327706 IS327706 SO327706 ACK327706 AMG327706 AWC327706 BFY327706 BPU327706 BZQ327706 CJM327706 CTI327706 DDE327706 DNA327706 DWW327706 EGS327706 EQO327706 FAK327706 FKG327706 FUC327706 GDY327706 GNU327706 GXQ327706 HHM327706 HRI327706 IBE327706 ILA327706 IUW327706 JES327706 JOO327706 JYK327706 KIG327706 KSC327706 LBY327706 LLU327706 LVQ327706 MFM327706 MPI327706 MZE327706 NJA327706 NSW327706 OCS327706 OMO327706 OWK327706 PGG327706 PQC327706 PZY327706 QJU327706 QTQ327706 RDM327706 RNI327706 RXE327706 SHA327706 SQW327706 TAS327706 TKO327706 TUK327706 UEG327706 UOC327706 UXY327706 VHU327706 VRQ327706 WBM327706 WLI327706 WVE327706 A393242 IS393242 SO393242 ACK393242 AMG393242 AWC393242 BFY393242 BPU393242 BZQ393242 CJM393242 CTI393242 DDE393242 DNA393242 DWW393242 EGS393242 EQO393242 FAK393242 FKG393242 FUC393242 GDY393242 GNU393242 GXQ393242 HHM393242 HRI393242 IBE393242 ILA393242 IUW393242 JES393242 JOO393242 JYK393242 KIG393242 KSC393242 LBY393242 LLU393242 LVQ393242 MFM393242 MPI393242 MZE393242 NJA393242 NSW393242 OCS393242 OMO393242 OWK393242 PGG393242 PQC393242 PZY393242 QJU393242 QTQ393242 RDM393242 RNI393242 RXE393242 SHA393242 SQW393242 TAS393242 TKO393242 TUK393242 UEG393242 UOC393242 UXY393242 VHU393242 VRQ393242 WBM393242 WLI393242 WVE393242 A458778 IS458778 SO458778 ACK458778 AMG458778 AWC458778 BFY458778 BPU458778 BZQ458778 CJM458778 CTI458778 DDE458778 DNA458778 DWW458778 EGS458778 EQO458778 FAK458778 FKG458778 FUC458778 GDY458778 GNU458778 GXQ458778 HHM458778 HRI458778 IBE458778 ILA458778 IUW458778 JES458778 JOO458778 JYK458778 KIG458778 KSC458778 LBY458778 LLU458778 LVQ458778 MFM458778 MPI458778 MZE458778 NJA458778 NSW458778 OCS458778 OMO458778 OWK458778 PGG458778 PQC458778 PZY458778 QJU458778 QTQ458778 RDM458778 RNI458778 RXE458778 SHA458778 SQW458778 TAS458778 TKO458778 TUK458778 UEG458778 UOC458778 UXY458778 VHU458778 VRQ458778 WBM458778 WLI458778 WVE458778 A524314 IS524314 SO524314 ACK524314 AMG524314 AWC524314 BFY524314 BPU524314 BZQ524314 CJM524314 CTI524314 DDE524314 DNA524314 DWW524314 EGS524314 EQO524314 FAK524314 FKG524314 FUC524314 GDY524314 GNU524314 GXQ524314 HHM524314 HRI524314 IBE524314 ILA524314 IUW524314 JES524314 JOO524314 JYK524314 KIG524314 KSC524314 LBY524314 LLU524314 LVQ524314 MFM524314 MPI524314 MZE524314 NJA524314 NSW524314 OCS524314 OMO524314 OWK524314 PGG524314 PQC524314 PZY524314 QJU524314 QTQ524314 RDM524314 RNI524314 RXE524314 SHA524314 SQW524314 TAS524314 TKO524314 TUK524314 UEG524314 UOC524314 UXY524314 VHU524314 VRQ524314 WBM524314 WLI524314 WVE524314 A589850 IS589850 SO589850 ACK589850 AMG589850 AWC589850 BFY589850 BPU589850 BZQ589850 CJM589850 CTI589850 DDE589850 DNA589850 DWW589850 EGS589850 EQO589850 FAK589850 FKG589850 FUC589850 GDY589850 GNU589850 GXQ589850 HHM589850 HRI589850 IBE589850 ILA589850 IUW589850 JES589850 JOO589850 JYK589850 KIG589850 KSC589850 LBY589850 LLU589850 LVQ589850 MFM589850 MPI589850 MZE589850 NJA589850 NSW589850 OCS589850 OMO589850 OWK589850 PGG589850 PQC589850 PZY589850 QJU589850 QTQ589850 RDM589850 RNI589850 RXE589850 SHA589850 SQW589850 TAS589850 TKO589850 TUK589850 UEG589850 UOC589850 UXY589850 VHU589850 VRQ589850 WBM589850 WLI589850 WVE589850 A655386 IS655386 SO655386 ACK655386 AMG655386 AWC655386 BFY655386 BPU655386 BZQ655386 CJM655386 CTI655386 DDE655386 DNA655386 DWW655386 EGS655386 EQO655386 FAK655386 FKG655386 FUC655386 GDY655386 GNU655386 GXQ655386 HHM655386 HRI655386 IBE655386 ILA655386 IUW655386 JES655386 JOO655386 JYK655386 KIG655386 KSC655386 LBY655386 LLU655386 LVQ655386 MFM655386 MPI655386 MZE655386 NJA655386 NSW655386 OCS655386 OMO655386 OWK655386 PGG655386 PQC655386 PZY655386 QJU655386 QTQ655386 RDM655386 RNI655386 RXE655386 SHA655386 SQW655386 TAS655386 TKO655386 TUK655386 UEG655386 UOC655386 UXY655386 VHU655386 VRQ655386 WBM655386 WLI655386 WVE655386 A720922 IS720922 SO720922 ACK720922 AMG720922 AWC720922 BFY720922 BPU720922 BZQ720922 CJM720922 CTI720922 DDE720922 DNA720922 DWW720922 EGS720922 EQO720922 FAK720922 FKG720922 FUC720922 GDY720922 GNU720922 GXQ720922 HHM720922 HRI720922 IBE720922 ILA720922 IUW720922 JES720922 JOO720922 JYK720922 KIG720922 KSC720922 LBY720922 LLU720922 LVQ720922 MFM720922 MPI720922 MZE720922 NJA720922 NSW720922 OCS720922 OMO720922 OWK720922 PGG720922 PQC720922 PZY720922 QJU720922 QTQ720922 RDM720922 RNI720922 RXE720922 SHA720922 SQW720922 TAS720922 TKO720922 TUK720922 UEG720922 UOC720922 UXY720922 VHU720922 VRQ720922 WBM720922 WLI720922 WVE720922 A786458 IS786458 SO786458 ACK786458 AMG786458 AWC786458 BFY786458 BPU786458 BZQ786458 CJM786458 CTI786458 DDE786458 DNA786458 DWW786458 EGS786458 EQO786458 FAK786458 FKG786458 FUC786458 GDY786458 GNU786458 GXQ786458 HHM786458 HRI786458 IBE786458 ILA786458 IUW786458 JES786458 JOO786458 JYK786458 KIG786458 KSC786458 LBY786458 LLU786458 LVQ786458 MFM786458 MPI786458 MZE786458 NJA786458 NSW786458 OCS786458 OMO786458 OWK786458 PGG786458 PQC786458 PZY786458 QJU786458 QTQ786458 RDM786458 RNI786458 RXE786458 SHA786458 SQW786458 TAS786458 TKO786458 TUK786458 UEG786458 UOC786458 UXY786458 VHU786458 VRQ786458 WBM786458 WLI786458 WVE786458 A851994 IS851994 SO851994 ACK851994 AMG851994 AWC851994 BFY851994 BPU851994 BZQ851994 CJM851994 CTI851994 DDE851994 DNA851994 DWW851994 EGS851994 EQO851994 FAK851994 FKG851994 FUC851994 GDY851994 GNU851994 GXQ851994 HHM851994 HRI851994 IBE851994 ILA851994 IUW851994 JES851994 JOO851994 JYK851994 KIG851994 KSC851994 LBY851994 LLU851994 LVQ851994 MFM851994 MPI851994 MZE851994 NJA851994 NSW851994 OCS851994 OMO851994 OWK851994 PGG851994 PQC851994 PZY851994 QJU851994 QTQ851994 RDM851994 RNI851994 RXE851994 SHA851994 SQW851994 TAS851994 TKO851994 TUK851994 UEG851994 UOC851994 UXY851994 VHU851994 VRQ851994 WBM851994 WLI851994 WVE851994 A917530 IS917530 SO917530 ACK917530 AMG917530 AWC917530 BFY917530 BPU917530 BZQ917530 CJM917530 CTI917530 DDE917530 DNA917530 DWW917530 EGS917530 EQO917530 FAK917530 FKG917530 FUC917530 GDY917530 GNU917530 GXQ917530 HHM917530 HRI917530 IBE917530 ILA917530 IUW917530 JES917530 JOO917530 JYK917530 KIG917530 KSC917530 LBY917530 LLU917530 LVQ917530 MFM917530 MPI917530 MZE917530 NJA917530 NSW917530 OCS917530 OMO917530 OWK917530 PGG917530 PQC917530 PZY917530 QJU917530 QTQ917530 RDM917530 RNI917530 RXE917530 SHA917530 SQW917530 TAS917530 TKO917530 TUK917530 UEG917530 UOC917530 UXY917530 VHU917530 VRQ917530 WBM917530 WLI917530 WVE917530 A983066 IS983066 SO983066 ACK983066 AMG983066 AWC983066 BFY983066 BPU983066 BZQ983066 CJM983066 CTI983066 DDE983066 DNA983066 DWW983066 EGS983066 EQO983066 FAK983066 FKG983066 FUC983066 GDY983066 GNU983066 GXQ983066 HHM983066 HRI983066 IBE983066 ILA983066 IUW983066 JES983066 JOO983066 JYK983066 KIG983066 KSC983066 LBY983066 LLU983066 LVQ983066 MFM983066 MPI983066 MZE983066 NJA983066 NSW983066 OCS983066 OMO983066 OWK983066 PGG983066 PQC983066 PZY983066 QJU983066 QTQ983066 RDM983066 RNI983066 RXE983066 SHA983066 SQW983066 TAS983066 TKO983066 TUK983066 UEG983066 UOC983066 UXY983066 VHU983066 VRQ983066 WBM983066 WLI983066 A25:A45 IS25:IS45 SO25:SO45 ACK25:ACK45 AMG25:AMG45 AWC25:AWC45 BFY25:BFY45 BPU25:BPU45 BZQ25:BZQ45 CJM25:CJM45 CTI25:CTI45 DDE25:DDE45 DNA25:DNA45 DWW25:DWW45 EGS25:EGS45 EQO25:EQO45 FAK25:FAK45 FKG25:FKG45 FUC25:FUC45 GDY25:GDY45 GNU25:GNU45 GXQ25:GXQ45 HHM25:HHM45 HRI25:HRI45 IBE25:IBE45 ILA25:ILA45 IUW25:IUW45 JES25:JES45 JOO25:JOO45 JYK25:JYK45 KIG25:KIG45 KSC25:KSC45 LBY25:LBY45 LLU25:LLU45 LVQ25:LVQ45 MFM25:MFM45 MPI25:MPI45 MZE25:MZE45 NJA25:NJA45 NSW25:NSW45 OCS25:OCS45 OMO25:OMO45 OWK25:OWK45 PGG25:PGG45 PQC25:PQC45 PZY25:PZY45 QJU25:QJU45 QTQ25:QTQ45 RDM25:RDM45 RNI25:RNI45 RXE25:RXE45 SHA25:SHA45 SQW25:SQW45 TAS25:TAS45 TKO25:TKO45 TUK25:TUK45 UEG25:UEG45 UOC25:UOC45 UXY25:UXY45 VHU25:VHU45 VRQ25:VRQ45 WBM25:WBM45 WLI25:WLI45 WVE25:WVE45">
      <formula1>"1,2,3,4,5"</formula1>
    </dataValidation>
    <dataValidation type="decimal" allowBlank="1" showInputMessage="1" showErrorMessage="1" sqref="WVH983066 WLL983066 C65562 IV65562 SR65562 ACN65562 AMJ65562 AWF65562 BGB65562 BPX65562 BZT65562 CJP65562 CTL65562 DDH65562 DND65562 DWZ65562 EGV65562 EQR65562 FAN65562 FKJ65562 FUF65562 GEB65562 GNX65562 GXT65562 HHP65562 HRL65562 IBH65562 ILD65562 IUZ65562 JEV65562 JOR65562 JYN65562 KIJ65562 KSF65562 LCB65562 LLX65562 LVT65562 MFP65562 MPL65562 MZH65562 NJD65562 NSZ65562 OCV65562 OMR65562 OWN65562 PGJ65562 PQF65562 QAB65562 QJX65562 QTT65562 RDP65562 RNL65562 RXH65562 SHD65562 SQZ65562 TAV65562 TKR65562 TUN65562 UEJ65562 UOF65562 UYB65562 VHX65562 VRT65562 WBP65562 WLL65562 WVH65562 C131098 IV131098 SR131098 ACN131098 AMJ131098 AWF131098 BGB131098 BPX131098 BZT131098 CJP131098 CTL131098 DDH131098 DND131098 DWZ131098 EGV131098 EQR131098 FAN131098 FKJ131098 FUF131098 GEB131098 GNX131098 GXT131098 HHP131098 HRL131098 IBH131098 ILD131098 IUZ131098 JEV131098 JOR131098 JYN131098 KIJ131098 KSF131098 LCB131098 LLX131098 LVT131098 MFP131098 MPL131098 MZH131098 NJD131098 NSZ131098 OCV131098 OMR131098 OWN131098 PGJ131098 PQF131098 QAB131098 QJX131098 QTT131098 RDP131098 RNL131098 RXH131098 SHD131098 SQZ131098 TAV131098 TKR131098 TUN131098 UEJ131098 UOF131098 UYB131098 VHX131098 VRT131098 WBP131098 WLL131098 WVH131098 C196634 IV196634 SR196634 ACN196634 AMJ196634 AWF196634 BGB196634 BPX196634 BZT196634 CJP196634 CTL196634 DDH196634 DND196634 DWZ196634 EGV196634 EQR196634 FAN196634 FKJ196634 FUF196634 GEB196634 GNX196634 GXT196634 HHP196634 HRL196634 IBH196634 ILD196634 IUZ196634 JEV196634 JOR196634 JYN196634 KIJ196634 KSF196634 LCB196634 LLX196634 LVT196634 MFP196634 MPL196634 MZH196634 NJD196634 NSZ196634 OCV196634 OMR196634 OWN196634 PGJ196634 PQF196634 QAB196634 QJX196634 QTT196634 RDP196634 RNL196634 RXH196634 SHD196634 SQZ196634 TAV196634 TKR196634 TUN196634 UEJ196634 UOF196634 UYB196634 VHX196634 VRT196634 WBP196634 WLL196634 WVH196634 C262170 IV262170 SR262170 ACN262170 AMJ262170 AWF262170 BGB262170 BPX262170 BZT262170 CJP262170 CTL262170 DDH262170 DND262170 DWZ262170 EGV262170 EQR262170 FAN262170 FKJ262170 FUF262170 GEB262170 GNX262170 GXT262170 HHP262170 HRL262170 IBH262170 ILD262170 IUZ262170 JEV262170 JOR262170 JYN262170 KIJ262170 KSF262170 LCB262170 LLX262170 LVT262170 MFP262170 MPL262170 MZH262170 NJD262170 NSZ262170 OCV262170 OMR262170 OWN262170 PGJ262170 PQF262170 QAB262170 QJX262170 QTT262170 RDP262170 RNL262170 RXH262170 SHD262170 SQZ262170 TAV262170 TKR262170 TUN262170 UEJ262170 UOF262170 UYB262170 VHX262170 VRT262170 WBP262170 WLL262170 WVH262170 C327706 IV327706 SR327706 ACN327706 AMJ327706 AWF327706 BGB327706 BPX327706 BZT327706 CJP327706 CTL327706 DDH327706 DND327706 DWZ327706 EGV327706 EQR327706 FAN327706 FKJ327706 FUF327706 GEB327706 GNX327706 GXT327706 HHP327706 HRL327706 IBH327706 ILD327706 IUZ327706 JEV327706 JOR327706 JYN327706 KIJ327706 KSF327706 LCB327706 LLX327706 LVT327706 MFP327706 MPL327706 MZH327706 NJD327706 NSZ327706 OCV327706 OMR327706 OWN327706 PGJ327706 PQF327706 QAB327706 QJX327706 QTT327706 RDP327706 RNL327706 RXH327706 SHD327706 SQZ327706 TAV327706 TKR327706 TUN327706 UEJ327706 UOF327706 UYB327706 VHX327706 VRT327706 WBP327706 WLL327706 WVH327706 C393242 IV393242 SR393242 ACN393242 AMJ393242 AWF393242 BGB393242 BPX393242 BZT393242 CJP393242 CTL393242 DDH393242 DND393242 DWZ393242 EGV393242 EQR393242 FAN393242 FKJ393242 FUF393242 GEB393242 GNX393242 GXT393242 HHP393242 HRL393242 IBH393242 ILD393242 IUZ393242 JEV393242 JOR393242 JYN393242 KIJ393242 KSF393242 LCB393242 LLX393242 LVT393242 MFP393242 MPL393242 MZH393242 NJD393242 NSZ393242 OCV393242 OMR393242 OWN393242 PGJ393242 PQF393242 QAB393242 QJX393242 QTT393242 RDP393242 RNL393242 RXH393242 SHD393242 SQZ393242 TAV393242 TKR393242 TUN393242 UEJ393242 UOF393242 UYB393242 VHX393242 VRT393242 WBP393242 WLL393242 WVH393242 C458778 IV458778 SR458778 ACN458778 AMJ458778 AWF458778 BGB458778 BPX458778 BZT458778 CJP458778 CTL458778 DDH458778 DND458778 DWZ458778 EGV458778 EQR458778 FAN458778 FKJ458778 FUF458778 GEB458778 GNX458778 GXT458778 HHP458778 HRL458778 IBH458778 ILD458778 IUZ458778 JEV458778 JOR458778 JYN458778 KIJ458778 KSF458778 LCB458778 LLX458778 LVT458778 MFP458778 MPL458778 MZH458778 NJD458778 NSZ458778 OCV458778 OMR458778 OWN458778 PGJ458778 PQF458778 QAB458778 QJX458778 QTT458778 RDP458778 RNL458778 RXH458778 SHD458778 SQZ458778 TAV458778 TKR458778 TUN458778 UEJ458778 UOF458778 UYB458778 VHX458778 VRT458778 WBP458778 WLL458778 WVH458778 C524314 IV524314 SR524314 ACN524314 AMJ524314 AWF524314 BGB524314 BPX524314 BZT524314 CJP524314 CTL524314 DDH524314 DND524314 DWZ524314 EGV524314 EQR524314 FAN524314 FKJ524314 FUF524314 GEB524314 GNX524314 GXT524314 HHP524314 HRL524314 IBH524314 ILD524314 IUZ524314 JEV524314 JOR524314 JYN524314 KIJ524314 KSF524314 LCB524314 LLX524314 LVT524314 MFP524314 MPL524314 MZH524314 NJD524314 NSZ524314 OCV524314 OMR524314 OWN524314 PGJ524314 PQF524314 QAB524314 QJX524314 QTT524314 RDP524314 RNL524314 RXH524314 SHD524314 SQZ524314 TAV524314 TKR524314 TUN524314 UEJ524314 UOF524314 UYB524314 VHX524314 VRT524314 WBP524314 WLL524314 WVH524314 C589850 IV589850 SR589850 ACN589850 AMJ589850 AWF589850 BGB589850 BPX589850 BZT589850 CJP589850 CTL589850 DDH589850 DND589850 DWZ589850 EGV589850 EQR589850 FAN589850 FKJ589850 FUF589850 GEB589850 GNX589850 GXT589850 HHP589850 HRL589850 IBH589850 ILD589850 IUZ589850 JEV589850 JOR589850 JYN589850 KIJ589850 KSF589850 LCB589850 LLX589850 LVT589850 MFP589850 MPL589850 MZH589850 NJD589850 NSZ589850 OCV589850 OMR589850 OWN589850 PGJ589850 PQF589850 QAB589850 QJX589850 QTT589850 RDP589850 RNL589850 RXH589850 SHD589850 SQZ589850 TAV589850 TKR589850 TUN589850 UEJ589850 UOF589850 UYB589850 VHX589850 VRT589850 WBP589850 WLL589850 WVH589850 C655386 IV655386 SR655386 ACN655386 AMJ655386 AWF655386 BGB655386 BPX655386 BZT655386 CJP655386 CTL655386 DDH655386 DND655386 DWZ655386 EGV655386 EQR655386 FAN655386 FKJ655386 FUF655386 GEB655386 GNX655386 GXT655386 HHP655386 HRL655386 IBH655386 ILD655386 IUZ655386 JEV655386 JOR655386 JYN655386 KIJ655386 KSF655386 LCB655386 LLX655386 LVT655386 MFP655386 MPL655386 MZH655386 NJD655386 NSZ655386 OCV655386 OMR655386 OWN655386 PGJ655386 PQF655386 QAB655386 QJX655386 QTT655386 RDP655386 RNL655386 RXH655386 SHD655386 SQZ655386 TAV655386 TKR655386 TUN655386 UEJ655386 UOF655386 UYB655386 VHX655386 VRT655386 WBP655386 WLL655386 WVH655386 C720922 IV720922 SR720922 ACN720922 AMJ720922 AWF720922 BGB720922 BPX720922 BZT720922 CJP720922 CTL720922 DDH720922 DND720922 DWZ720922 EGV720922 EQR720922 FAN720922 FKJ720922 FUF720922 GEB720922 GNX720922 GXT720922 HHP720922 HRL720922 IBH720922 ILD720922 IUZ720922 JEV720922 JOR720922 JYN720922 KIJ720922 KSF720922 LCB720922 LLX720922 LVT720922 MFP720922 MPL720922 MZH720922 NJD720922 NSZ720922 OCV720922 OMR720922 OWN720922 PGJ720922 PQF720922 QAB720922 QJX720922 QTT720922 RDP720922 RNL720922 RXH720922 SHD720922 SQZ720922 TAV720922 TKR720922 TUN720922 UEJ720922 UOF720922 UYB720922 VHX720922 VRT720922 WBP720922 WLL720922 WVH720922 C786458 IV786458 SR786458 ACN786458 AMJ786458 AWF786458 BGB786458 BPX786458 BZT786458 CJP786458 CTL786458 DDH786458 DND786458 DWZ786458 EGV786458 EQR786458 FAN786458 FKJ786458 FUF786458 GEB786458 GNX786458 GXT786458 HHP786458 HRL786458 IBH786458 ILD786458 IUZ786458 JEV786458 JOR786458 JYN786458 KIJ786458 KSF786458 LCB786458 LLX786458 LVT786458 MFP786458 MPL786458 MZH786458 NJD786458 NSZ786458 OCV786458 OMR786458 OWN786458 PGJ786458 PQF786458 QAB786458 QJX786458 QTT786458 RDP786458 RNL786458 RXH786458 SHD786458 SQZ786458 TAV786458 TKR786458 TUN786458 UEJ786458 UOF786458 UYB786458 VHX786458 VRT786458 WBP786458 WLL786458 WVH786458 C851994 IV851994 SR851994 ACN851994 AMJ851994 AWF851994 BGB851994 BPX851994 BZT851994 CJP851994 CTL851994 DDH851994 DND851994 DWZ851994 EGV851994 EQR851994 FAN851994 FKJ851994 FUF851994 GEB851994 GNX851994 GXT851994 HHP851994 HRL851994 IBH851994 ILD851994 IUZ851994 JEV851994 JOR851994 JYN851994 KIJ851994 KSF851994 LCB851994 LLX851994 LVT851994 MFP851994 MPL851994 MZH851994 NJD851994 NSZ851994 OCV851994 OMR851994 OWN851994 PGJ851994 PQF851994 QAB851994 QJX851994 QTT851994 RDP851994 RNL851994 RXH851994 SHD851994 SQZ851994 TAV851994 TKR851994 TUN851994 UEJ851994 UOF851994 UYB851994 VHX851994 VRT851994 WBP851994 WLL851994 WVH851994 C917530 IV917530 SR917530 ACN917530 AMJ917530 AWF917530 BGB917530 BPX917530 BZT917530 CJP917530 CTL917530 DDH917530 DND917530 DWZ917530 EGV917530 EQR917530 FAN917530 FKJ917530 FUF917530 GEB917530 GNX917530 GXT917530 HHP917530 HRL917530 IBH917530 ILD917530 IUZ917530 JEV917530 JOR917530 JYN917530 KIJ917530 KSF917530 LCB917530 LLX917530 LVT917530 MFP917530 MPL917530 MZH917530 NJD917530 NSZ917530 OCV917530 OMR917530 OWN917530 PGJ917530 PQF917530 QAB917530 QJX917530 QTT917530 RDP917530 RNL917530 RXH917530 SHD917530 SQZ917530 TAV917530 TKR917530 TUN917530 UEJ917530 UOF917530 UYB917530 VHX917530 VRT917530 WBP917530 WLL917530 WVH917530 C983066 IV983066 SR983066 ACN983066 AMJ983066 AWF983066 BGB983066 BPX983066 BZT983066 CJP983066 CTL983066 DDH983066 DND983066 DWZ983066 EGV983066 EQR983066 FAN983066 FKJ983066 FUF983066 GEB983066 GNX983066 GXT983066 HHP983066 HRL983066 IBH983066 ILD983066 IUZ983066 JEV983066 JOR983066 JYN983066 KIJ983066 KSF983066 LCB983066 LLX983066 LVT983066 MFP983066 MPL983066 MZH983066 NJD983066 NSZ983066 OCV983066 OMR983066 OWN983066 PGJ983066 PQF983066 QAB983066 QJX983066 QTT983066 RDP983066 RNL983066 RXH983066 SHD983066 SQZ983066 TAV983066 TKR983066 TUN983066 UEJ983066 UOF983066 UYB983066 VHX983066 VRT983066 WBP983066 IV25:IV45 SR25:SR45 ACN25:ACN45 AMJ25:AMJ45 AWF25:AWF45 BGB25:BGB45 BPX25:BPX45 BZT25:BZT45 CJP25:CJP45 CTL25:CTL45 DDH25:DDH45 DND25:DND45 DWZ25:DWZ45 EGV25:EGV45 EQR25:EQR45 FAN25:FAN45 FKJ25:FKJ45 FUF25:FUF45 GEB25:GEB45 GNX25:GNX45 GXT25:GXT45 HHP25:HHP45 HRL25:HRL45 IBH25:IBH45 ILD25:ILD45 IUZ25:IUZ45 JEV25:JEV45 JOR25:JOR45 JYN25:JYN45 KIJ25:KIJ45 KSF25:KSF45 LCB25:LCB45 LLX25:LLX45 LVT25:LVT45 MFP25:MFP45 MPL25:MPL45 MZH25:MZH45 NJD25:NJD45 NSZ25:NSZ45 OCV25:OCV45 OMR25:OMR45 OWN25:OWN45 PGJ25:PGJ45 PQF25:PQF45 QAB25:QAB45 QJX25:QJX45 QTT25:QTT45 RDP25:RDP45 RNL25:RNL45 RXH25:RXH45 SHD25:SHD45 SQZ25:SQZ45 TAV25:TAV45 TKR25:TKR45 TUN25:TUN45 UEJ25:UEJ45 UOF25:UOF45 UYB25:UYB45 VHX25:VHX45 VRT25:VRT45 WBP25:WBP45 WLL25:WLL45 WVH25:WVH45">
      <formula1>0</formula1>
      <formula2>1</formula2>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Z156"/>
  <sheetViews>
    <sheetView zoomScale="80" zoomScaleNormal="80" workbookViewId="0"/>
  </sheetViews>
  <sheetFormatPr baseColWidth="10" defaultRowHeight="15" x14ac:dyDescent="0.25"/>
  <cols>
    <col min="1" max="1" width="3.140625" style="5" bestFit="1" customWidth="1"/>
    <col min="2" max="2" width="58.85546875" style="5" customWidth="1"/>
    <col min="3" max="3" width="41.5703125" style="5" customWidth="1"/>
    <col min="4" max="4" width="26.7109375" style="5" customWidth="1"/>
    <col min="5" max="5" width="25" style="5" customWidth="1"/>
    <col min="6" max="7" width="29.7109375" style="5" customWidth="1"/>
    <col min="8" max="8" width="23" style="5" customWidth="1"/>
    <col min="9" max="9" width="27.28515625" style="5" customWidth="1"/>
    <col min="10" max="10" width="19.85546875" style="5" customWidth="1"/>
    <col min="11" max="11" width="14.7109375" style="5" customWidth="1"/>
    <col min="12" max="12" width="51.140625" style="5" customWidth="1"/>
    <col min="13" max="13" width="26.28515625" style="5" customWidth="1"/>
    <col min="14" max="14" width="22.140625" style="5" customWidth="1"/>
    <col min="15" max="15" width="26.140625" style="5" customWidth="1"/>
    <col min="16" max="16" width="31.7109375" style="5" customWidth="1"/>
    <col min="17" max="17" width="18.140625" style="5" customWidth="1"/>
    <col min="18" max="18" width="83.42578125" style="5" customWidth="1"/>
    <col min="19" max="19" width="19.140625" style="5" customWidth="1"/>
    <col min="20" max="22" width="6.42578125" style="5" customWidth="1"/>
    <col min="23" max="251" width="11.42578125" style="5"/>
    <col min="252" max="252" width="1" style="5" customWidth="1"/>
    <col min="253" max="253" width="4.28515625" style="5" customWidth="1"/>
    <col min="254" max="254" width="34.7109375" style="5" customWidth="1"/>
    <col min="255" max="255" width="0" style="5" hidden="1" customWidth="1"/>
    <col min="256" max="256" width="20" style="5" customWidth="1"/>
    <col min="257" max="257" width="20.85546875" style="5" customWidth="1"/>
    <col min="258" max="258" width="25" style="5" customWidth="1"/>
    <col min="259" max="259" width="18.7109375" style="5" customWidth="1"/>
    <col min="260" max="260" width="29.7109375" style="5" customWidth="1"/>
    <col min="261" max="261" width="13.42578125" style="5" customWidth="1"/>
    <col min="262" max="262" width="13.85546875" style="5" customWidth="1"/>
    <col min="263" max="267" width="16.5703125" style="5" customWidth="1"/>
    <col min="268" max="268" width="20.5703125" style="5" customWidth="1"/>
    <col min="269" max="269" width="21.140625" style="5" customWidth="1"/>
    <col min="270" max="270" width="9.5703125" style="5" customWidth="1"/>
    <col min="271" max="271" width="0.42578125" style="5" customWidth="1"/>
    <col min="272" max="278" width="6.42578125" style="5" customWidth="1"/>
    <col min="279" max="507" width="11.42578125" style="5"/>
    <col min="508" max="508" width="1" style="5" customWidth="1"/>
    <col min="509" max="509" width="4.28515625" style="5" customWidth="1"/>
    <col min="510" max="510" width="34.7109375" style="5" customWidth="1"/>
    <col min="511" max="511" width="0" style="5" hidden="1" customWidth="1"/>
    <col min="512" max="512" width="20" style="5" customWidth="1"/>
    <col min="513" max="513" width="20.85546875" style="5" customWidth="1"/>
    <col min="514" max="514" width="25" style="5" customWidth="1"/>
    <col min="515" max="515" width="18.7109375" style="5" customWidth="1"/>
    <col min="516" max="516" width="29.7109375" style="5" customWidth="1"/>
    <col min="517" max="517" width="13.42578125" style="5" customWidth="1"/>
    <col min="518" max="518" width="13.85546875" style="5" customWidth="1"/>
    <col min="519" max="523" width="16.5703125" style="5" customWidth="1"/>
    <col min="524" max="524" width="20.5703125" style="5" customWidth="1"/>
    <col min="525" max="525" width="21.140625" style="5" customWidth="1"/>
    <col min="526" max="526" width="9.5703125" style="5" customWidth="1"/>
    <col min="527" max="527" width="0.42578125" style="5" customWidth="1"/>
    <col min="528" max="534" width="6.42578125" style="5" customWidth="1"/>
    <col min="535" max="763" width="11.42578125" style="5"/>
    <col min="764" max="764" width="1" style="5" customWidth="1"/>
    <col min="765" max="765" width="4.28515625" style="5" customWidth="1"/>
    <col min="766" max="766" width="34.7109375" style="5" customWidth="1"/>
    <col min="767" max="767" width="0" style="5" hidden="1" customWidth="1"/>
    <col min="768" max="768" width="20" style="5" customWidth="1"/>
    <col min="769" max="769" width="20.85546875" style="5" customWidth="1"/>
    <col min="770" max="770" width="25" style="5" customWidth="1"/>
    <col min="771" max="771" width="18.7109375" style="5" customWidth="1"/>
    <col min="772" max="772" width="29.7109375" style="5" customWidth="1"/>
    <col min="773" max="773" width="13.42578125" style="5" customWidth="1"/>
    <col min="774" max="774" width="13.85546875" style="5" customWidth="1"/>
    <col min="775" max="779" width="16.5703125" style="5" customWidth="1"/>
    <col min="780" max="780" width="20.5703125" style="5" customWidth="1"/>
    <col min="781" max="781" width="21.140625" style="5" customWidth="1"/>
    <col min="782" max="782" width="9.5703125" style="5" customWidth="1"/>
    <col min="783" max="783" width="0.42578125" style="5" customWidth="1"/>
    <col min="784" max="790" width="6.42578125" style="5" customWidth="1"/>
    <col min="791" max="1019" width="11.42578125" style="5"/>
    <col min="1020" max="1020" width="1" style="5" customWidth="1"/>
    <col min="1021" max="1021" width="4.28515625" style="5" customWidth="1"/>
    <col min="1022" max="1022" width="34.7109375" style="5" customWidth="1"/>
    <col min="1023" max="1023" width="0" style="5" hidden="1" customWidth="1"/>
    <col min="1024" max="1024" width="20" style="5" customWidth="1"/>
    <col min="1025" max="1025" width="20.85546875" style="5" customWidth="1"/>
    <col min="1026" max="1026" width="25" style="5" customWidth="1"/>
    <col min="1027" max="1027" width="18.7109375" style="5" customWidth="1"/>
    <col min="1028" max="1028" width="29.7109375" style="5" customWidth="1"/>
    <col min="1029" max="1029" width="13.42578125" style="5" customWidth="1"/>
    <col min="1030" max="1030" width="13.85546875" style="5" customWidth="1"/>
    <col min="1031" max="1035" width="16.5703125" style="5" customWidth="1"/>
    <col min="1036" max="1036" width="20.5703125" style="5" customWidth="1"/>
    <col min="1037" max="1037" width="21.140625" style="5" customWidth="1"/>
    <col min="1038" max="1038" width="9.5703125" style="5" customWidth="1"/>
    <col min="1039" max="1039" width="0.42578125" style="5" customWidth="1"/>
    <col min="1040" max="1046" width="6.42578125" style="5" customWidth="1"/>
    <col min="1047" max="1275" width="11.42578125" style="5"/>
    <col min="1276" max="1276" width="1" style="5" customWidth="1"/>
    <col min="1277" max="1277" width="4.28515625" style="5" customWidth="1"/>
    <col min="1278" max="1278" width="34.7109375" style="5" customWidth="1"/>
    <col min="1279" max="1279" width="0" style="5" hidden="1" customWidth="1"/>
    <col min="1280" max="1280" width="20" style="5" customWidth="1"/>
    <col min="1281" max="1281" width="20.85546875" style="5" customWidth="1"/>
    <col min="1282" max="1282" width="25" style="5" customWidth="1"/>
    <col min="1283" max="1283" width="18.7109375" style="5" customWidth="1"/>
    <col min="1284" max="1284" width="29.7109375" style="5" customWidth="1"/>
    <col min="1285" max="1285" width="13.42578125" style="5" customWidth="1"/>
    <col min="1286" max="1286" width="13.85546875" style="5" customWidth="1"/>
    <col min="1287" max="1291" width="16.5703125" style="5" customWidth="1"/>
    <col min="1292" max="1292" width="20.5703125" style="5" customWidth="1"/>
    <col min="1293" max="1293" width="21.140625" style="5" customWidth="1"/>
    <col min="1294" max="1294" width="9.5703125" style="5" customWidth="1"/>
    <col min="1295" max="1295" width="0.42578125" style="5" customWidth="1"/>
    <col min="1296" max="1302" width="6.42578125" style="5" customWidth="1"/>
    <col min="1303" max="1531" width="11.42578125" style="5"/>
    <col min="1532" max="1532" width="1" style="5" customWidth="1"/>
    <col min="1533" max="1533" width="4.28515625" style="5" customWidth="1"/>
    <col min="1534" max="1534" width="34.7109375" style="5" customWidth="1"/>
    <col min="1535" max="1535" width="0" style="5" hidden="1" customWidth="1"/>
    <col min="1536" max="1536" width="20" style="5" customWidth="1"/>
    <col min="1537" max="1537" width="20.85546875" style="5" customWidth="1"/>
    <col min="1538" max="1538" width="25" style="5" customWidth="1"/>
    <col min="1539" max="1539" width="18.7109375" style="5" customWidth="1"/>
    <col min="1540" max="1540" width="29.7109375" style="5" customWidth="1"/>
    <col min="1541" max="1541" width="13.42578125" style="5" customWidth="1"/>
    <col min="1542" max="1542" width="13.85546875" style="5" customWidth="1"/>
    <col min="1543" max="1547" width="16.5703125" style="5" customWidth="1"/>
    <col min="1548" max="1548" width="20.5703125" style="5" customWidth="1"/>
    <col min="1549" max="1549" width="21.140625" style="5" customWidth="1"/>
    <col min="1550" max="1550" width="9.5703125" style="5" customWidth="1"/>
    <col min="1551" max="1551" width="0.42578125" style="5" customWidth="1"/>
    <col min="1552" max="1558" width="6.42578125" style="5" customWidth="1"/>
    <col min="1559" max="1787" width="11.42578125" style="5"/>
    <col min="1788" max="1788" width="1" style="5" customWidth="1"/>
    <col min="1789" max="1789" width="4.28515625" style="5" customWidth="1"/>
    <col min="1790" max="1790" width="34.7109375" style="5" customWidth="1"/>
    <col min="1791" max="1791" width="0" style="5" hidden="1" customWidth="1"/>
    <col min="1792" max="1792" width="20" style="5" customWidth="1"/>
    <col min="1793" max="1793" width="20.85546875" style="5" customWidth="1"/>
    <col min="1794" max="1794" width="25" style="5" customWidth="1"/>
    <col min="1795" max="1795" width="18.7109375" style="5" customWidth="1"/>
    <col min="1796" max="1796" width="29.7109375" style="5" customWidth="1"/>
    <col min="1797" max="1797" width="13.42578125" style="5" customWidth="1"/>
    <col min="1798" max="1798" width="13.85546875" style="5" customWidth="1"/>
    <col min="1799" max="1803" width="16.5703125" style="5" customWidth="1"/>
    <col min="1804" max="1804" width="20.5703125" style="5" customWidth="1"/>
    <col min="1805" max="1805" width="21.140625" style="5" customWidth="1"/>
    <col min="1806" max="1806" width="9.5703125" style="5" customWidth="1"/>
    <col min="1807" max="1807" width="0.42578125" style="5" customWidth="1"/>
    <col min="1808" max="1814" width="6.42578125" style="5" customWidth="1"/>
    <col min="1815" max="2043" width="11.42578125" style="5"/>
    <col min="2044" max="2044" width="1" style="5" customWidth="1"/>
    <col min="2045" max="2045" width="4.28515625" style="5" customWidth="1"/>
    <col min="2046" max="2046" width="34.7109375" style="5" customWidth="1"/>
    <col min="2047" max="2047" width="0" style="5" hidden="1" customWidth="1"/>
    <col min="2048" max="2048" width="20" style="5" customWidth="1"/>
    <col min="2049" max="2049" width="20.85546875" style="5" customWidth="1"/>
    <col min="2050" max="2050" width="25" style="5" customWidth="1"/>
    <col min="2051" max="2051" width="18.7109375" style="5" customWidth="1"/>
    <col min="2052" max="2052" width="29.7109375" style="5" customWidth="1"/>
    <col min="2053" max="2053" width="13.42578125" style="5" customWidth="1"/>
    <col min="2054" max="2054" width="13.85546875" style="5" customWidth="1"/>
    <col min="2055" max="2059" width="16.5703125" style="5" customWidth="1"/>
    <col min="2060" max="2060" width="20.5703125" style="5" customWidth="1"/>
    <col min="2061" max="2061" width="21.140625" style="5" customWidth="1"/>
    <col min="2062" max="2062" width="9.5703125" style="5" customWidth="1"/>
    <col min="2063" max="2063" width="0.42578125" style="5" customWidth="1"/>
    <col min="2064" max="2070" width="6.42578125" style="5" customWidth="1"/>
    <col min="2071" max="2299" width="11.42578125" style="5"/>
    <col min="2300" max="2300" width="1" style="5" customWidth="1"/>
    <col min="2301" max="2301" width="4.28515625" style="5" customWidth="1"/>
    <col min="2302" max="2302" width="34.7109375" style="5" customWidth="1"/>
    <col min="2303" max="2303" width="0" style="5" hidden="1" customWidth="1"/>
    <col min="2304" max="2304" width="20" style="5" customWidth="1"/>
    <col min="2305" max="2305" width="20.85546875" style="5" customWidth="1"/>
    <col min="2306" max="2306" width="25" style="5" customWidth="1"/>
    <col min="2307" max="2307" width="18.7109375" style="5" customWidth="1"/>
    <col min="2308" max="2308" width="29.7109375" style="5" customWidth="1"/>
    <col min="2309" max="2309" width="13.42578125" style="5" customWidth="1"/>
    <col min="2310" max="2310" width="13.85546875" style="5" customWidth="1"/>
    <col min="2311" max="2315" width="16.5703125" style="5" customWidth="1"/>
    <col min="2316" max="2316" width="20.5703125" style="5" customWidth="1"/>
    <col min="2317" max="2317" width="21.140625" style="5" customWidth="1"/>
    <col min="2318" max="2318" width="9.5703125" style="5" customWidth="1"/>
    <col min="2319" max="2319" width="0.42578125" style="5" customWidth="1"/>
    <col min="2320" max="2326" width="6.42578125" style="5" customWidth="1"/>
    <col min="2327" max="2555" width="11.42578125" style="5"/>
    <col min="2556" max="2556" width="1" style="5" customWidth="1"/>
    <col min="2557" max="2557" width="4.28515625" style="5" customWidth="1"/>
    <col min="2558" max="2558" width="34.7109375" style="5" customWidth="1"/>
    <col min="2559" max="2559" width="0" style="5" hidden="1" customWidth="1"/>
    <col min="2560" max="2560" width="20" style="5" customWidth="1"/>
    <col min="2561" max="2561" width="20.85546875" style="5" customWidth="1"/>
    <col min="2562" max="2562" width="25" style="5" customWidth="1"/>
    <col min="2563" max="2563" width="18.7109375" style="5" customWidth="1"/>
    <col min="2564" max="2564" width="29.7109375" style="5" customWidth="1"/>
    <col min="2565" max="2565" width="13.42578125" style="5" customWidth="1"/>
    <col min="2566" max="2566" width="13.85546875" style="5" customWidth="1"/>
    <col min="2567" max="2571" width="16.5703125" style="5" customWidth="1"/>
    <col min="2572" max="2572" width="20.5703125" style="5" customWidth="1"/>
    <col min="2573" max="2573" width="21.140625" style="5" customWidth="1"/>
    <col min="2574" max="2574" width="9.5703125" style="5" customWidth="1"/>
    <col min="2575" max="2575" width="0.42578125" style="5" customWidth="1"/>
    <col min="2576" max="2582" width="6.42578125" style="5" customWidth="1"/>
    <col min="2583" max="2811" width="11.42578125" style="5"/>
    <col min="2812" max="2812" width="1" style="5" customWidth="1"/>
    <col min="2813" max="2813" width="4.28515625" style="5" customWidth="1"/>
    <col min="2814" max="2814" width="34.7109375" style="5" customWidth="1"/>
    <col min="2815" max="2815" width="0" style="5" hidden="1" customWidth="1"/>
    <col min="2816" max="2816" width="20" style="5" customWidth="1"/>
    <col min="2817" max="2817" width="20.85546875" style="5" customWidth="1"/>
    <col min="2818" max="2818" width="25" style="5" customWidth="1"/>
    <col min="2819" max="2819" width="18.7109375" style="5" customWidth="1"/>
    <col min="2820" max="2820" width="29.7109375" style="5" customWidth="1"/>
    <col min="2821" max="2821" width="13.42578125" style="5" customWidth="1"/>
    <col min="2822" max="2822" width="13.85546875" style="5" customWidth="1"/>
    <col min="2823" max="2827" width="16.5703125" style="5" customWidth="1"/>
    <col min="2828" max="2828" width="20.5703125" style="5" customWidth="1"/>
    <col min="2829" max="2829" width="21.140625" style="5" customWidth="1"/>
    <col min="2830" max="2830" width="9.5703125" style="5" customWidth="1"/>
    <col min="2831" max="2831" width="0.42578125" style="5" customWidth="1"/>
    <col min="2832" max="2838" width="6.42578125" style="5" customWidth="1"/>
    <col min="2839" max="3067" width="11.42578125" style="5"/>
    <col min="3068" max="3068" width="1" style="5" customWidth="1"/>
    <col min="3069" max="3069" width="4.28515625" style="5" customWidth="1"/>
    <col min="3070" max="3070" width="34.7109375" style="5" customWidth="1"/>
    <col min="3071" max="3071" width="0" style="5" hidden="1" customWidth="1"/>
    <col min="3072" max="3072" width="20" style="5" customWidth="1"/>
    <col min="3073" max="3073" width="20.85546875" style="5" customWidth="1"/>
    <col min="3074" max="3074" width="25" style="5" customWidth="1"/>
    <col min="3075" max="3075" width="18.7109375" style="5" customWidth="1"/>
    <col min="3076" max="3076" width="29.7109375" style="5" customWidth="1"/>
    <col min="3077" max="3077" width="13.42578125" style="5" customWidth="1"/>
    <col min="3078" max="3078" width="13.85546875" style="5" customWidth="1"/>
    <col min="3079" max="3083" width="16.5703125" style="5" customWidth="1"/>
    <col min="3084" max="3084" width="20.5703125" style="5" customWidth="1"/>
    <col min="3085" max="3085" width="21.140625" style="5" customWidth="1"/>
    <col min="3086" max="3086" width="9.5703125" style="5" customWidth="1"/>
    <col min="3087" max="3087" width="0.42578125" style="5" customWidth="1"/>
    <col min="3088" max="3094" width="6.42578125" style="5" customWidth="1"/>
    <col min="3095" max="3323" width="11.42578125" style="5"/>
    <col min="3324" max="3324" width="1" style="5" customWidth="1"/>
    <col min="3325" max="3325" width="4.28515625" style="5" customWidth="1"/>
    <col min="3326" max="3326" width="34.7109375" style="5" customWidth="1"/>
    <col min="3327" max="3327" width="0" style="5" hidden="1" customWidth="1"/>
    <col min="3328" max="3328" width="20" style="5" customWidth="1"/>
    <col min="3329" max="3329" width="20.85546875" style="5" customWidth="1"/>
    <col min="3330" max="3330" width="25" style="5" customWidth="1"/>
    <col min="3331" max="3331" width="18.7109375" style="5" customWidth="1"/>
    <col min="3332" max="3332" width="29.7109375" style="5" customWidth="1"/>
    <col min="3333" max="3333" width="13.42578125" style="5" customWidth="1"/>
    <col min="3334" max="3334" width="13.85546875" style="5" customWidth="1"/>
    <col min="3335" max="3339" width="16.5703125" style="5" customWidth="1"/>
    <col min="3340" max="3340" width="20.5703125" style="5" customWidth="1"/>
    <col min="3341" max="3341" width="21.140625" style="5" customWidth="1"/>
    <col min="3342" max="3342" width="9.5703125" style="5" customWidth="1"/>
    <col min="3343" max="3343" width="0.42578125" style="5" customWidth="1"/>
    <col min="3344" max="3350" width="6.42578125" style="5" customWidth="1"/>
    <col min="3351" max="3579" width="11.42578125" style="5"/>
    <col min="3580" max="3580" width="1" style="5" customWidth="1"/>
    <col min="3581" max="3581" width="4.28515625" style="5" customWidth="1"/>
    <col min="3582" max="3582" width="34.7109375" style="5" customWidth="1"/>
    <col min="3583" max="3583" width="0" style="5" hidden="1" customWidth="1"/>
    <col min="3584" max="3584" width="20" style="5" customWidth="1"/>
    <col min="3585" max="3585" width="20.85546875" style="5" customWidth="1"/>
    <col min="3586" max="3586" width="25" style="5" customWidth="1"/>
    <col min="3587" max="3587" width="18.7109375" style="5" customWidth="1"/>
    <col min="3588" max="3588" width="29.7109375" style="5" customWidth="1"/>
    <col min="3589" max="3589" width="13.42578125" style="5" customWidth="1"/>
    <col min="3590" max="3590" width="13.85546875" style="5" customWidth="1"/>
    <col min="3591" max="3595" width="16.5703125" style="5" customWidth="1"/>
    <col min="3596" max="3596" width="20.5703125" style="5" customWidth="1"/>
    <col min="3597" max="3597" width="21.140625" style="5" customWidth="1"/>
    <col min="3598" max="3598" width="9.5703125" style="5" customWidth="1"/>
    <col min="3599" max="3599" width="0.42578125" style="5" customWidth="1"/>
    <col min="3600" max="3606" width="6.42578125" style="5" customWidth="1"/>
    <col min="3607" max="3835" width="11.42578125" style="5"/>
    <col min="3836" max="3836" width="1" style="5" customWidth="1"/>
    <col min="3837" max="3837" width="4.28515625" style="5" customWidth="1"/>
    <col min="3838" max="3838" width="34.7109375" style="5" customWidth="1"/>
    <col min="3839" max="3839" width="0" style="5" hidden="1" customWidth="1"/>
    <col min="3840" max="3840" width="20" style="5" customWidth="1"/>
    <col min="3841" max="3841" width="20.85546875" style="5" customWidth="1"/>
    <col min="3842" max="3842" width="25" style="5" customWidth="1"/>
    <col min="3843" max="3843" width="18.7109375" style="5" customWidth="1"/>
    <col min="3844" max="3844" width="29.7109375" style="5" customWidth="1"/>
    <col min="3845" max="3845" width="13.42578125" style="5" customWidth="1"/>
    <col min="3846" max="3846" width="13.85546875" style="5" customWidth="1"/>
    <col min="3847" max="3851" width="16.5703125" style="5" customWidth="1"/>
    <col min="3852" max="3852" width="20.5703125" style="5" customWidth="1"/>
    <col min="3853" max="3853" width="21.140625" style="5" customWidth="1"/>
    <col min="3854" max="3854" width="9.5703125" style="5" customWidth="1"/>
    <col min="3855" max="3855" width="0.42578125" style="5" customWidth="1"/>
    <col min="3856" max="3862" width="6.42578125" style="5" customWidth="1"/>
    <col min="3863" max="4091" width="11.42578125" style="5"/>
    <col min="4092" max="4092" width="1" style="5" customWidth="1"/>
    <col min="4093" max="4093" width="4.28515625" style="5" customWidth="1"/>
    <col min="4094" max="4094" width="34.7109375" style="5" customWidth="1"/>
    <col min="4095" max="4095" width="0" style="5" hidden="1" customWidth="1"/>
    <col min="4096" max="4096" width="20" style="5" customWidth="1"/>
    <col min="4097" max="4097" width="20.85546875" style="5" customWidth="1"/>
    <col min="4098" max="4098" width="25" style="5" customWidth="1"/>
    <col min="4099" max="4099" width="18.7109375" style="5" customWidth="1"/>
    <col min="4100" max="4100" width="29.7109375" style="5" customWidth="1"/>
    <col min="4101" max="4101" width="13.42578125" style="5" customWidth="1"/>
    <col min="4102" max="4102" width="13.85546875" style="5" customWidth="1"/>
    <col min="4103" max="4107" width="16.5703125" style="5" customWidth="1"/>
    <col min="4108" max="4108" width="20.5703125" style="5" customWidth="1"/>
    <col min="4109" max="4109" width="21.140625" style="5" customWidth="1"/>
    <col min="4110" max="4110" width="9.5703125" style="5" customWidth="1"/>
    <col min="4111" max="4111" width="0.42578125" style="5" customWidth="1"/>
    <col min="4112" max="4118" width="6.42578125" style="5" customWidth="1"/>
    <col min="4119" max="4347" width="11.42578125" style="5"/>
    <col min="4348" max="4348" width="1" style="5" customWidth="1"/>
    <col min="4349" max="4349" width="4.28515625" style="5" customWidth="1"/>
    <col min="4350" max="4350" width="34.7109375" style="5" customWidth="1"/>
    <col min="4351" max="4351" width="0" style="5" hidden="1" customWidth="1"/>
    <col min="4352" max="4352" width="20" style="5" customWidth="1"/>
    <col min="4353" max="4353" width="20.85546875" style="5" customWidth="1"/>
    <col min="4354" max="4354" width="25" style="5" customWidth="1"/>
    <col min="4355" max="4355" width="18.7109375" style="5" customWidth="1"/>
    <col min="4356" max="4356" width="29.7109375" style="5" customWidth="1"/>
    <col min="4357" max="4357" width="13.42578125" style="5" customWidth="1"/>
    <col min="4358" max="4358" width="13.85546875" style="5" customWidth="1"/>
    <col min="4359" max="4363" width="16.5703125" style="5" customWidth="1"/>
    <col min="4364" max="4364" width="20.5703125" style="5" customWidth="1"/>
    <col min="4365" max="4365" width="21.140625" style="5" customWidth="1"/>
    <col min="4366" max="4366" width="9.5703125" style="5" customWidth="1"/>
    <col min="4367" max="4367" width="0.42578125" style="5" customWidth="1"/>
    <col min="4368" max="4374" width="6.42578125" style="5" customWidth="1"/>
    <col min="4375" max="4603" width="11.42578125" style="5"/>
    <col min="4604" max="4604" width="1" style="5" customWidth="1"/>
    <col min="4605" max="4605" width="4.28515625" style="5" customWidth="1"/>
    <col min="4606" max="4606" width="34.7109375" style="5" customWidth="1"/>
    <col min="4607" max="4607" width="0" style="5" hidden="1" customWidth="1"/>
    <col min="4608" max="4608" width="20" style="5" customWidth="1"/>
    <col min="4609" max="4609" width="20.85546875" style="5" customWidth="1"/>
    <col min="4610" max="4610" width="25" style="5" customWidth="1"/>
    <col min="4611" max="4611" width="18.7109375" style="5" customWidth="1"/>
    <col min="4612" max="4612" width="29.7109375" style="5" customWidth="1"/>
    <col min="4613" max="4613" width="13.42578125" style="5" customWidth="1"/>
    <col min="4614" max="4614" width="13.85546875" style="5" customWidth="1"/>
    <col min="4615" max="4619" width="16.5703125" style="5" customWidth="1"/>
    <col min="4620" max="4620" width="20.5703125" style="5" customWidth="1"/>
    <col min="4621" max="4621" width="21.140625" style="5" customWidth="1"/>
    <col min="4622" max="4622" width="9.5703125" style="5" customWidth="1"/>
    <col min="4623" max="4623" width="0.42578125" style="5" customWidth="1"/>
    <col min="4624" max="4630" width="6.42578125" style="5" customWidth="1"/>
    <col min="4631" max="4859" width="11.42578125" style="5"/>
    <col min="4860" max="4860" width="1" style="5" customWidth="1"/>
    <col min="4861" max="4861" width="4.28515625" style="5" customWidth="1"/>
    <col min="4862" max="4862" width="34.7109375" style="5" customWidth="1"/>
    <col min="4863" max="4863" width="0" style="5" hidden="1" customWidth="1"/>
    <col min="4864" max="4864" width="20" style="5" customWidth="1"/>
    <col min="4865" max="4865" width="20.85546875" style="5" customWidth="1"/>
    <col min="4866" max="4866" width="25" style="5" customWidth="1"/>
    <col min="4867" max="4867" width="18.7109375" style="5" customWidth="1"/>
    <col min="4868" max="4868" width="29.7109375" style="5" customWidth="1"/>
    <col min="4869" max="4869" width="13.42578125" style="5" customWidth="1"/>
    <col min="4870" max="4870" width="13.85546875" style="5" customWidth="1"/>
    <col min="4871" max="4875" width="16.5703125" style="5" customWidth="1"/>
    <col min="4876" max="4876" width="20.5703125" style="5" customWidth="1"/>
    <col min="4877" max="4877" width="21.140625" style="5" customWidth="1"/>
    <col min="4878" max="4878" width="9.5703125" style="5" customWidth="1"/>
    <col min="4879" max="4879" width="0.42578125" style="5" customWidth="1"/>
    <col min="4880" max="4886" width="6.42578125" style="5" customWidth="1"/>
    <col min="4887" max="5115" width="11.42578125" style="5"/>
    <col min="5116" max="5116" width="1" style="5" customWidth="1"/>
    <col min="5117" max="5117" width="4.28515625" style="5" customWidth="1"/>
    <col min="5118" max="5118" width="34.7109375" style="5" customWidth="1"/>
    <col min="5119" max="5119" width="0" style="5" hidden="1" customWidth="1"/>
    <col min="5120" max="5120" width="20" style="5" customWidth="1"/>
    <col min="5121" max="5121" width="20.85546875" style="5" customWidth="1"/>
    <col min="5122" max="5122" width="25" style="5" customWidth="1"/>
    <col min="5123" max="5123" width="18.7109375" style="5" customWidth="1"/>
    <col min="5124" max="5124" width="29.7109375" style="5" customWidth="1"/>
    <col min="5125" max="5125" width="13.42578125" style="5" customWidth="1"/>
    <col min="5126" max="5126" width="13.85546875" style="5" customWidth="1"/>
    <col min="5127" max="5131" width="16.5703125" style="5" customWidth="1"/>
    <col min="5132" max="5132" width="20.5703125" style="5" customWidth="1"/>
    <col min="5133" max="5133" width="21.140625" style="5" customWidth="1"/>
    <col min="5134" max="5134" width="9.5703125" style="5" customWidth="1"/>
    <col min="5135" max="5135" width="0.42578125" style="5" customWidth="1"/>
    <col min="5136" max="5142" width="6.42578125" style="5" customWidth="1"/>
    <col min="5143" max="5371" width="11.42578125" style="5"/>
    <col min="5372" max="5372" width="1" style="5" customWidth="1"/>
    <col min="5373" max="5373" width="4.28515625" style="5" customWidth="1"/>
    <col min="5374" max="5374" width="34.7109375" style="5" customWidth="1"/>
    <col min="5375" max="5375" width="0" style="5" hidden="1" customWidth="1"/>
    <col min="5376" max="5376" width="20" style="5" customWidth="1"/>
    <col min="5377" max="5377" width="20.85546875" style="5" customWidth="1"/>
    <col min="5378" max="5378" width="25" style="5" customWidth="1"/>
    <col min="5379" max="5379" width="18.7109375" style="5" customWidth="1"/>
    <col min="5380" max="5380" width="29.7109375" style="5" customWidth="1"/>
    <col min="5381" max="5381" width="13.42578125" style="5" customWidth="1"/>
    <col min="5382" max="5382" width="13.85546875" style="5" customWidth="1"/>
    <col min="5383" max="5387" width="16.5703125" style="5" customWidth="1"/>
    <col min="5388" max="5388" width="20.5703125" style="5" customWidth="1"/>
    <col min="5389" max="5389" width="21.140625" style="5" customWidth="1"/>
    <col min="5390" max="5390" width="9.5703125" style="5" customWidth="1"/>
    <col min="5391" max="5391" width="0.42578125" style="5" customWidth="1"/>
    <col min="5392" max="5398" width="6.42578125" style="5" customWidth="1"/>
    <col min="5399" max="5627" width="11.42578125" style="5"/>
    <col min="5628" max="5628" width="1" style="5" customWidth="1"/>
    <col min="5629" max="5629" width="4.28515625" style="5" customWidth="1"/>
    <col min="5630" max="5630" width="34.7109375" style="5" customWidth="1"/>
    <col min="5631" max="5631" width="0" style="5" hidden="1" customWidth="1"/>
    <col min="5632" max="5632" width="20" style="5" customWidth="1"/>
    <col min="5633" max="5633" width="20.85546875" style="5" customWidth="1"/>
    <col min="5634" max="5634" width="25" style="5" customWidth="1"/>
    <col min="5635" max="5635" width="18.7109375" style="5" customWidth="1"/>
    <col min="5636" max="5636" width="29.7109375" style="5" customWidth="1"/>
    <col min="5637" max="5637" width="13.42578125" style="5" customWidth="1"/>
    <col min="5638" max="5638" width="13.85546875" style="5" customWidth="1"/>
    <col min="5639" max="5643" width="16.5703125" style="5" customWidth="1"/>
    <col min="5644" max="5644" width="20.5703125" style="5" customWidth="1"/>
    <col min="5645" max="5645" width="21.140625" style="5" customWidth="1"/>
    <col min="5646" max="5646" width="9.5703125" style="5" customWidth="1"/>
    <col min="5647" max="5647" width="0.42578125" style="5" customWidth="1"/>
    <col min="5648" max="5654" width="6.42578125" style="5" customWidth="1"/>
    <col min="5655" max="5883" width="11.42578125" style="5"/>
    <col min="5884" max="5884" width="1" style="5" customWidth="1"/>
    <col min="5885" max="5885" width="4.28515625" style="5" customWidth="1"/>
    <col min="5886" max="5886" width="34.7109375" style="5" customWidth="1"/>
    <col min="5887" max="5887" width="0" style="5" hidden="1" customWidth="1"/>
    <col min="5888" max="5888" width="20" style="5" customWidth="1"/>
    <col min="5889" max="5889" width="20.85546875" style="5" customWidth="1"/>
    <col min="5890" max="5890" width="25" style="5" customWidth="1"/>
    <col min="5891" max="5891" width="18.7109375" style="5" customWidth="1"/>
    <col min="5892" max="5892" width="29.7109375" style="5" customWidth="1"/>
    <col min="5893" max="5893" width="13.42578125" style="5" customWidth="1"/>
    <col min="5894" max="5894" width="13.85546875" style="5" customWidth="1"/>
    <col min="5895" max="5899" width="16.5703125" style="5" customWidth="1"/>
    <col min="5900" max="5900" width="20.5703125" style="5" customWidth="1"/>
    <col min="5901" max="5901" width="21.140625" style="5" customWidth="1"/>
    <col min="5902" max="5902" width="9.5703125" style="5" customWidth="1"/>
    <col min="5903" max="5903" width="0.42578125" style="5" customWidth="1"/>
    <col min="5904" max="5910" width="6.42578125" style="5" customWidth="1"/>
    <col min="5911" max="6139" width="11.42578125" style="5"/>
    <col min="6140" max="6140" width="1" style="5" customWidth="1"/>
    <col min="6141" max="6141" width="4.28515625" style="5" customWidth="1"/>
    <col min="6142" max="6142" width="34.7109375" style="5" customWidth="1"/>
    <col min="6143" max="6143" width="0" style="5" hidden="1" customWidth="1"/>
    <col min="6144" max="6144" width="20" style="5" customWidth="1"/>
    <col min="6145" max="6145" width="20.85546875" style="5" customWidth="1"/>
    <col min="6146" max="6146" width="25" style="5" customWidth="1"/>
    <col min="6147" max="6147" width="18.7109375" style="5" customWidth="1"/>
    <col min="6148" max="6148" width="29.7109375" style="5" customWidth="1"/>
    <col min="6149" max="6149" width="13.42578125" style="5" customWidth="1"/>
    <col min="6150" max="6150" width="13.85546875" style="5" customWidth="1"/>
    <col min="6151" max="6155" width="16.5703125" style="5" customWidth="1"/>
    <col min="6156" max="6156" width="20.5703125" style="5" customWidth="1"/>
    <col min="6157" max="6157" width="21.140625" style="5" customWidth="1"/>
    <col min="6158" max="6158" width="9.5703125" style="5" customWidth="1"/>
    <col min="6159" max="6159" width="0.42578125" style="5" customWidth="1"/>
    <col min="6160" max="6166" width="6.42578125" style="5" customWidth="1"/>
    <col min="6167" max="6395" width="11.42578125" style="5"/>
    <col min="6396" max="6396" width="1" style="5" customWidth="1"/>
    <col min="6397" max="6397" width="4.28515625" style="5" customWidth="1"/>
    <col min="6398" max="6398" width="34.7109375" style="5" customWidth="1"/>
    <col min="6399" max="6399" width="0" style="5" hidden="1" customWidth="1"/>
    <col min="6400" max="6400" width="20" style="5" customWidth="1"/>
    <col min="6401" max="6401" width="20.85546875" style="5" customWidth="1"/>
    <col min="6402" max="6402" width="25" style="5" customWidth="1"/>
    <col min="6403" max="6403" width="18.7109375" style="5" customWidth="1"/>
    <col min="6404" max="6404" width="29.7109375" style="5" customWidth="1"/>
    <col min="6405" max="6405" width="13.42578125" style="5" customWidth="1"/>
    <col min="6406" max="6406" width="13.85546875" style="5" customWidth="1"/>
    <col min="6407" max="6411" width="16.5703125" style="5" customWidth="1"/>
    <col min="6412" max="6412" width="20.5703125" style="5" customWidth="1"/>
    <col min="6413" max="6413" width="21.140625" style="5" customWidth="1"/>
    <col min="6414" max="6414" width="9.5703125" style="5" customWidth="1"/>
    <col min="6415" max="6415" width="0.42578125" style="5" customWidth="1"/>
    <col min="6416" max="6422" width="6.42578125" style="5" customWidth="1"/>
    <col min="6423" max="6651" width="11.42578125" style="5"/>
    <col min="6652" max="6652" width="1" style="5" customWidth="1"/>
    <col min="6653" max="6653" width="4.28515625" style="5" customWidth="1"/>
    <col min="6654" max="6654" width="34.7109375" style="5" customWidth="1"/>
    <col min="6655" max="6655" width="0" style="5" hidden="1" customWidth="1"/>
    <col min="6656" max="6656" width="20" style="5" customWidth="1"/>
    <col min="6657" max="6657" width="20.85546875" style="5" customWidth="1"/>
    <col min="6658" max="6658" width="25" style="5" customWidth="1"/>
    <col min="6659" max="6659" width="18.7109375" style="5" customWidth="1"/>
    <col min="6660" max="6660" width="29.7109375" style="5" customWidth="1"/>
    <col min="6661" max="6661" width="13.42578125" style="5" customWidth="1"/>
    <col min="6662" max="6662" width="13.85546875" style="5" customWidth="1"/>
    <col min="6663" max="6667" width="16.5703125" style="5" customWidth="1"/>
    <col min="6668" max="6668" width="20.5703125" style="5" customWidth="1"/>
    <col min="6669" max="6669" width="21.140625" style="5" customWidth="1"/>
    <col min="6670" max="6670" width="9.5703125" style="5" customWidth="1"/>
    <col min="6671" max="6671" width="0.42578125" style="5" customWidth="1"/>
    <col min="6672" max="6678" width="6.42578125" style="5" customWidth="1"/>
    <col min="6679" max="6907" width="11.42578125" style="5"/>
    <col min="6908" max="6908" width="1" style="5" customWidth="1"/>
    <col min="6909" max="6909" width="4.28515625" style="5" customWidth="1"/>
    <col min="6910" max="6910" width="34.7109375" style="5" customWidth="1"/>
    <col min="6911" max="6911" width="0" style="5" hidden="1" customWidth="1"/>
    <col min="6912" max="6912" width="20" style="5" customWidth="1"/>
    <col min="6913" max="6913" width="20.85546875" style="5" customWidth="1"/>
    <col min="6914" max="6914" width="25" style="5" customWidth="1"/>
    <col min="6915" max="6915" width="18.7109375" style="5" customWidth="1"/>
    <col min="6916" max="6916" width="29.7109375" style="5" customWidth="1"/>
    <col min="6917" max="6917" width="13.42578125" style="5" customWidth="1"/>
    <col min="6918" max="6918" width="13.85546875" style="5" customWidth="1"/>
    <col min="6919" max="6923" width="16.5703125" style="5" customWidth="1"/>
    <col min="6924" max="6924" width="20.5703125" style="5" customWidth="1"/>
    <col min="6925" max="6925" width="21.140625" style="5" customWidth="1"/>
    <col min="6926" max="6926" width="9.5703125" style="5" customWidth="1"/>
    <col min="6927" max="6927" width="0.42578125" style="5" customWidth="1"/>
    <col min="6928" max="6934" width="6.42578125" style="5" customWidth="1"/>
    <col min="6935" max="7163" width="11.42578125" style="5"/>
    <col min="7164" max="7164" width="1" style="5" customWidth="1"/>
    <col min="7165" max="7165" width="4.28515625" style="5" customWidth="1"/>
    <col min="7166" max="7166" width="34.7109375" style="5" customWidth="1"/>
    <col min="7167" max="7167" width="0" style="5" hidden="1" customWidth="1"/>
    <col min="7168" max="7168" width="20" style="5" customWidth="1"/>
    <col min="7169" max="7169" width="20.85546875" style="5" customWidth="1"/>
    <col min="7170" max="7170" width="25" style="5" customWidth="1"/>
    <col min="7171" max="7171" width="18.7109375" style="5" customWidth="1"/>
    <col min="7172" max="7172" width="29.7109375" style="5" customWidth="1"/>
    <col min="7173" max="7173" width="13.42578125" style="5" customWidth="1"/>
    <col min="7174" max="7174" width="13.85546875" style="5" customWidth="1"/>
    <col min="7175" max="7179" width="16.5703125" style="5" customWidth="1"/>
    <col min="7180" max="7180" width="20.5703125" style="5" customWidth="1"/>
    <col min="7181" max="7181" width="21.140625" style="5" customWidth="1"/>
    <col min="7182" max="7182" width="9.5703125" style="5" customWidth="1"/>
    <col min="7183" max="7183" width="0.42578125" style="5" customWidth="1"/>
    <col min="7184" max="7190" width="6.42578125" style="5" customWidth="1"/>
    <col min="7191" max="7419" width="11.42578125" style="5"/>
    <col min="7420" max="7420" width="1" style="5" customWidth="1"/>
    <col min="7421" max="7421" width="4.28515625" style="5" customWidth="1"/>
    <col min="7422" max="7422" width="34.7109375" style="5" customWidth="1"/>
    <col min="7423" max="7423" width="0" style="5" hidden="1" customWidth="1"/>
    <col min="7424" max="7424" width="20" style="5" customWidth="1"/>
    <col min="7425" max="7425" width="20.85546875" style="5" customWidth="1"/>
    <col min="7426" max="7426" width="25" style="5" customWidth="1"/>
    <col min="7427" max="7427" width="18.7109375" style="5" customWidth="1"/>
    <col min="7428" max="7428" width="29.7109375" style="5" customWidth="1"/>
    <col min="7429" max="7429" width="13.42578125" style="5" customWidth="1"/>
    <col min="7430" max="7430" width="13.85546875" style="5" customWidth="1"/>
    <col min="7431" max="7435" width="16.5703125" style="5" customWidth="1"/>
    <col min="7436" max="7436" width="20.5703125" style="5" customWidth="1"/>
    <col min="7437" max="7437" width="21.140625" style="5" customWidth="1"/>
    <col min="7438" max="7438" width="9.5703125" style="5" customWidth="1"/>
    <col min="7439" max="7439" width="0.42578125" style="5" customWidth="1"/>
    <col min="7440" max="7446" width="6.42578125" style="5" customWidth="1"/>
    <col min="7447" max="7675" width="11.42578125" style="5"/>
    <col min="7676" max="7676" width="1" style="5" customWidth="1"/>
    <col min="7677" max="7677" width="4.28515625" style="5" customWidth="1"/>
    <col min="7678" max="7678" width="34.7109375" style="5" customWidth="1"/>
    <col min="7679" max="7679" width="0" style="5" hidden="1" customWidth="1"/>
    <col min="7680" max="7680" width="20" style="5" customWidth="1"/>
    <col min="7681" max="7681" width="20.85546875" style="5" customWidth="1"/>
    <col min="7682" max="7682" width="25" style="5" customWidth="1"/>
    <col min="7683" max="7683" width="18.7109375" style="5" customWidth="1"/>
    <col min="7684" max="7684" width="29.7109375" style="5" customWidth="1"/>
    <col min="7685" max="7685" width="13.42578125" style="5" customWidth="1"/>
    <col min="7686" max="7686" width="13.85546875" style="5" customWidth="1"/>
    <col min="7687" max="7691" width="16.5703125" style="5" customWidth="1"/>
    <col min="7692" max="7692" width="20.5703125" style="5" customWidth="1"/>
    <col min="7693" max="7693" width="21.140625" style="5" customWidth="1"/>
    <col min="7694" max="7694" width="9.5703125" style="5" customWidth="1"/>
    <col min="7695" max="7695" width="0.42578125" style="5" customWidth="1"/>
    <col min="7696" max="7702" width="6.42578125" style="5" customWidth="1"/>
    <col min="7703" max="7931" width="11.42578125" style="5"/>
    <col min="7932" max="7932" width="1" style="5" customWidth="1"/>
    <col min="7933" max="7933" width="4.28515625" style="5" customWidth="1"/>
    <col min="7934" max="7934" width="34.7109375" style="5" customWidth="1"/>
    <col min="7935" max="7935" width="0" style="5" hidden="1" customWidth="1"/>
    <col min="7936" max="7936" width="20" style="5" customWidth="1"/>
    <col min="7937" max="7937" width="20.85546875" style="5" customWidth="1"/>
    <col min="7938" max="7938" width="25" style="5" customWidth="1"/>
    <col min="7939" max="7939" width="18.7109375" style="5" customWidth="1"/>
    <col min="7940" max="7940" width="29.7109375" style="5" customWidth="1"/>
    <col min="7941" max="7941" width="13.42578125" style="5" customWidth="1"/>
    <col min="7942" max="7942" width="13.85546875" style="5" customWidth="1"/>
    <col min="7943" max="7947" width="16.5703125" style="5" customWidth="1"/>
    <col min="7948" max="7948" width="20.5703125" style="5" customWidth="1"/>
    <col min="7949" max="7949" width="21.140625" style="5" customWidth="1"/>
    <col min="7950" max="7950" width="9.5703125" style="5" customWidth="1"/>
    <col min="7951" max="7951" width="0.42578125" style="5" customWidth="1"/>
    <col min="7952" max="7958" width="6.42578125" style="5" customWidth="1"/>
    <col min="7959" max="8187" width="11.42578125" style="5"/>
    <col min="8188" max="8188" width="1" style="5" customWidth="1"/>
    <col min="8189" max="8189" width="4.28515625" style="5" customWidth="1"/>
    <col min="8190" max="8190" width="34.7109375" style="5" customWidth="1"/>
    <col min="8191" max="8191" width="0" style="5" hidden="1" customWidth="1"/>
    <col min="8192" max="8192" width="20" style="5" customWidth="1"/>
    <col min="8193" max="8193" width="20.85546875" style="5" customWidth="1"/>
    <col min="8194" max="8194" width="25" style="5" customWidth="1"/>
    <col min="8195" max="8195" width="18.7109375" style="5" customWidth="1"/>
    <col min="8196" max="8196" width="29.7109375" style="5" customWidth="1"/>
    <col min="8197" max="8197" width="13.42578125" style="5" customWidth="1"/>
    <col min="8198" max="8198" width="13.85546875" style="5" customWidth="1"/>
    <col min="8199" max="8203" width="16.5703125" style="5" customWidth="1"/>
    <col min="8204" max="8204" width="20.5703125" style="5" customWidth="1"/>
    <col min="8205" max="8205" width="21.140625" style="5" customWidth="1"/>
    <col min="8206" max="8206" width="9.5703125" style="5" customWidth="1"/>
    <col min="8207" max="8207" width="0.42578125" style="5" customWidth="1"/>
    <col min="8208" max="8214" width="6.42578125" style="5" customWidth="1"/>
    <col min="8215" max="8443" width="11.42578125" style="5"/>
    <col min="8444" max="8444" width="1" style="5" customWidth="1"/>
    <col min="8445" max="8445" width="4.28515625" style="5" customWidth="1"/>
    <col min="8446" max="8446" width="34.7109375" style="5" customWidth="1"/>
    <col min="8447" max="8447" width="0" style="5" hidden="1" customWidth="1"/>
    <col min="8448" max="8448" width="20" style="5" customWidth="1"/>
    <col min="8449" max="8449" width="20.85546875" style="5" customWidth="1"/>
    <col min="8450" max="8450" width="25" style="5" customWidth="1"/>
    <col min="8451" max="8451" width="18.7109375" style="5" customWidth="1"/>
    <col min="8452" max="8452" width="29.7109375" style="5" customWidth="1"/>
    <col min="8453" max="8453" width="13.42578125" style="5" customWidth="1"/>
    <col min="8454" max="8454" width="13.85546875" style="5" customWidth="1"/>
    <col min="8455" max="8459" width="16.5703125" style="5" customWidth="1"/>
    <col min="8460" max="8460" width="20.5703125" style="5" customWidth="1"/>
    <col min="8461" max="8461" width="21.140625" style="5" customWidth="1"/>
    <col min="8462" max="8462" width="9.5703125" style="5" customWidth="1"/>
    <col min="8463" max="8463" width="0.42578125" style="5" customWidth="1"/>
    <col min="8464" max="8470" width="6.42578125" style="5" customWidth="1"/>
    <col min="8471" max="8699" width="11.42578125" style="5"/>
    <col min="8700" max="8700" width="1" style="5" customWidth="1"/>
    <col min="8701" max="8701" width="4.28515625" style="5" customWidth="1"/>
    <col min="8702" max="8702" width="34.7109375" style="5" customWidth="1"/>
    <col min="8703" max="8703" width="0" style="5" hidden="1" customWidth="1"/>
    <col min="8704" max="8704" width="20" style="5" customWidth="1"/>
    <col min="8705" max="8705" width="20.85546875" style="5" customWidth="1"/>
    <col min="8706" max="8706" width="25" style="5" customWidth="1"/>
    <col min="8707" max="8707" width="18.7109375" style="5" customWidth="1"/>
    <col min="8708" max="8708" width="29.7109375" style="5" customWidth="1"/>
    <col min="8709" max="8709" width="13.42578125" style="5" customWidth="1"/>
    <col min="8710" max="8710" width="13.85546875" style="5" customWidth="1"/>
    <col min="8711" max="8715" width="16.5703125" style="5" customWidth="1"/>
    <col min="8716" max="8716" width="20.5703125" style="5" customWidth="1"/>
    <col min="8717" max="8717" width="21.140625" style="5" customWidth="1"/>
    <col min="8718" max="8718" width="9.5703125" style="5" customWidth="1"/>
    <col min="8719" max="8719" width="0.42578125" style="5" customWidth="1"/>
    <col min="8720" max="8726" width="6.42578125" style="5" customWidth="1"/>
    <col min="8727" max="8955" width="11.42578125" style="5"/>
    <col min="8956" max="8956" width="1" style="5" customWidth="1"/>
    <col min="8957" max="8957" width="4.28515625" style="5" customWidth="1"/>
    <col min="8958" max="8958" width="34.7109375" style="5" customWidth="1"/>
    <col min="8959" max="8959" width="0" style="5" hidden="1" customWidth="1"/>
    <col min="8960" max="8960" width="20" style="5" customWidth="1"/>
    <col min="8961" max="8961" width="20.85546875" style="5" customWidth="1"/>
    <col min="8962" max="8962" width="25" style="5" customWidth="1"/>
    <col min="8963" max="8963" width="18.7109375" style="5" customWidth="1"/>
    <col min="8964" max="8964" width="29.7109375" style="5" customWidth="1"/>
    <col min="8965" max="8965" width="13.42578125" style="5" customWidth="1"/>
    <col min="8966" max="8966" width="13.85546875" style="5" customWidth="1"/>
    <col min="8967" max="8971" width="16.5703125" style="5" customWidth="1"/>
    <col min="8972" max="8972" width="20.5703125" style="5" customWidth="1"/>
    <col min="8973" max="8973" width="21.140625" style="5" customWidth="1"/>
    <col min="8974" max="8974" width="9.5703125" style="5" customWidth="1"/>
    <col min="8975" max="8975" width="0.42578125" style="5" customWidth="1"/>
    <col min="8976" max="8982" width="6.42578125" style="5" customWidth="1"/>
    <col min="8983" max="9211" width="11.42578125" style="5"/>
    <col min="9212" max="9212" width="1" style="5" customWidth="1"/>
    <col min="9213" max="9213" width="4.28515625" style="5" customWidth="1"/>
    <col min="9214" max="9214" width="34.7109375" style="5" customWidth="1"/>
    <col min="9215" max="9215" width="0" style="5" hidden="1" customWidth="1"/>
    <col min="9216" max="9216" width="20" style="5" customWidth="1"/>
    <col min="9217" max="9217" width="20.85546875" style="5" customWidth="1"/>
    <col min="9218" max="9218" width="25" style="5" customWidth="1"/>
    <col min="9219" max="9219" width="18.7109375" style="5" customWidth="1"/>
    <col min="9220" max="9220" width="29.7109375" style="5" customWidth="1"/>
    <col min="9221" max="9221" width="13.42578125" style="5" customWidth="1"/>
    <col min="9222" max="9222" width="13.85546875" style="5" customWidth="1"/>
    <col min="9223" max="9227" width="16.5703125" style="5" customWidth="1"/>
    <col min="9228" max="9228" width="20.5703125" style="5" customWidth="1"/>
    <col min="9229" max="9229" width="21.140625" style="5" customWidth="1"/>
    <col min="9230" max="9230" width="9.5703125" style="5" customWidth="1"/>
    <col min="9231" max="9231" width="0.42578125" style="5" customWidth="1"/>
    <col min="9232" max="9238" width="6.42578125" style="5" customWidth="1"/>
    <col min="9239" max="9467" width="11.42578125" style="5"/>
    <col min="9468" max="9468" width="1" style="5" customWidth="1"/>
    <col min="9469" max="9469" width="4.28515625" style="5" customWidth="1"/>
    <col min="9470" max="9470" width="34.7109375" style="5" customWidth="1"/>
    <col min="9471" max="9471" width="0" style="5" hidden="1" customWidth="1"/>
    <col min="9472" max="9472" width="20" style="5" customWidth="1"/>
    <col min="9473" max="9473" width="20.85546875" style="5" customWidth="1"/>
    <col min="9474" max="9474" width="25" style="5" customWidth="1"/>
    <col min="9475" max="9475" width="18.7109375" style="5" customWidth="1"/>
    <col min="9476" max="9476" width="29.7109375" style="5" customWidth="1"/>
    <col min="9477" max="9477" width="13.42578125" style="5" customWidth="1"/>
    <col min="9478" max="9478" width="13.85546875" style="5" customWidth="1"/>
    <col min="9479" max="9483" width="16.5703125" style="5" customWidth="1"/>
    <col min="9484" max="9484" width="20.5703125" style="5" customWidth="1"/>
    <col min="9485" max="9485" width="21.140625" style="5" customWidth="1"/>
    <col min="9486" max="9486" width="9.5703125" style="5" customWidth="1"/>
    <col min="9487" max="9487" width="0.42578125" style="5" customWidth="1"/>
    <col min="9488" max="9494" width="6.42578125" style="5" customWidth="1"/>
    <col min="9495" max="9723" width="11.42578125" style="5"/>
    <col min="9724" max="9724" width="1" style="5" customWidth="1"/>
    <col min="9725" max="9725" width="4.28515625" style="5" customWidth="1"/>
    <col min="9726" max="9726" width="34.7109375" style="5" customWidth="1"/>
    <col min="9727" max="9727" width="0" style="5" hidden="1" customWidth="1"/>
    <col min="9728" max="9728" width="20" style="5" customWidth="1"/>
    <col min="9729" max="9729" width="20.85546875" style="5" customWidth="1"/>
    <col min="9730" max="9730" width="25" style="5" customWidth="1"/>
    <col min="9731" max="9731" width="18.7109375" style="5" customWidth="1"/>
    <col min="9732" max="9732" width="29.7109375" style="5" customWidth="1"/>
    <col min="9733" max="9733" width="13.42578125" style="5" customWidth="1"/>
    <col min="9734" max="9734" width="13.85546875" style="5" customWidth="1"/>
    <col min="9735" max="9739" width="16.5703125" style="5" customWidth="1"/>
    <col min="9740" max="9740" width="20.5703125" style="5" customWidth="1"/>
    <col min="9741" max="9741" width="21.140625" style="5" customWidth="1"/>
    <col min="9742" max="9742" width="9.5703125" style="5" customWidth="1"/>
    <col min="9743" max="9743" width="0.42578125" style="5" customWidth="1"/>
    <col min="9744" max="9750" width="6.42578125" style="5" customWidth="1"/>
    <col min="9751" max="9979" width="11.42578125" style="5"/>
    <col min="9980" max="9980" width="1" style="5" customWidth="1"/>
    <col min="9981" max="9981" width="4.28515625" style="5" customWidth="1"/>
    <col min="9982" max="9982" width="34.7109375" style="5" customWidth="1"/>
    <col min="9983" max="9983" width="0" style="5" hidden="1" customWidth="1"/>
    <col min="9984" max="9984" width="20" style="5" customWidth="1"/>
    <col min="9985" max="9985" width="20.85546875" style="5" customWidth="1"/>
    <col min="9986" max="9986" width="25" style="5" customWidth="1"/>
    <col min="9987" max="9987" width="18.7109375" style="5" customWidth="1"/>
    <col min="9988" max="9988" width="29.7109375" style="5" customWidth="1"/>
    <col min="9989" max="9989" width="13.42578125" style="5" customWidth="1"/>
    <col min="9990" max="9990" width="13.85546875" style="5" customWidth="1"/>
    <col min="9991" max="9995" width="16.5703125" style="5" customWidth="1"/>
    <col min="9996" max="9996" width="20.5703125" style="5" customWidth="1"/>
    <col min="9997" max="9997" width="21.140625" style="5" customWidth="1"/>
    <col min="9998" max="9998" width="9.5703125" style="5" customWidth="1"/>
    <col min="9999" max="9999" width="0.42578125" style="5" customWidth="1"/>
    <col min="10000" max="10006" width="6.42578125" style="5" customWidth="1"/>
    <col min="10007" max="10235" width="11.42578125" style="5"/>
    <col min="10236" max="10236" width="1" style="5" customWidth="1"/>
    <col min="10237" max="10237" width="4.28515625" style="5" customWidth="1"/>
    <col min="10238" max="10238" width="34.7109375" style="5" customWidth="1"/>
    <col min="10239" max="10239" width="0" style="5" hidden="1" customWidth="1"/>
    <col min="10240" max="10240" width="20" style="5" customWidth="1"/>
    <col min="10241" max="10241" width="20.85546875" style="5" customWidth="1"/>
    <col min="10242" max="10242" width="25" style="5" customWidth="1"/>
    <col min="10243" max="10243" width="18.7109375" style="5" customWidth="1"/>
    <col min="10244" max="10244" width="29.7109375" style="5" customWidth="1"/>
    <col min="10245" max="10245" width="13.42578125" style="5" customWidth="1"/>
    <col min="10246" max="10246" width="13.85546875" style="5" customWidth="1"/>
    <col min="10247" max="10251" width="16.5703125" style="5" customWidth="1"/>
    <col min="10252" max="10252" width="20.5703125" style="5" customWidth="1"/>
    <col min="10253" max="10253" width="21.140625" style="5" customWidth="1"/>
    <col min="10254" max="10254" width="9.5703125" style="5" customWidth="1"/>
    <col min="10255" max="10255" width="0.42578125" style="5" customWidth="1"/>
    <col min="10256" max="10262" width="6.42578125" style="5" customWidth="1"/>
    <col min="10263" max="10491" width="11.42578125" style="5"/>
    <col min="10492" max="10492" width="1" style="5" customWidth="1"/>
    <col min="10493" max="10493" width="4.28515625" style="5" customWidth="1"/>
    <col min="10494" max="10494" width="34.7109375" style="5" customWidth="1"/>
    <col min="10495" max="10495" width="0" style="5" hidden="1" customWidth="1"/>
    <col min="10496" max="10496" width="20" style="5" customWidth="1"/>
    <col min="10497" max="10497" width="20.85546875" style="5" customWidth="1"/>
    <col min="10498" max="10498" width="25" style="5" customWidth="1"/>
    <col min="10499" max="10499" width="18.7109375" style="5" customWidth="1"/>
    <col min="10500" max="10500" width="29.7109375" style="5" customWidth="1"/>
    <col min="10501" max="10501" width="13.42578125" style="5" customWidth="1"/>
    <col min="10502" max="10502" width="13.85546875" style="5" customWidth="1"/>
    <col min="10503" max="10507" width="16.5703125" style="5" customWidth="1"/>
    <col min="10508" max="10508" width="20.5703125" style="5" customWidth="1"/>
    <col min="10509" max="10509" width="21.140625" style="5" customWidth="1"/>
    <col min="10510" max="10510" width="9.5703125" style="5" customWidth="1"/>
    <col min="10511" max="10511" width="0.42578125" style="5" customWidth="1"/>
    <col min="10512" max="10518" width="6.42578125" style="5" customWidth="1"/>
    <col min="10519" max="10747" width="11.42578125" style="5"/>
    <col min="10748" max="10748" width="1" style="5" customWidth="1"/>
    <col min="10749" max="10749" width="4.28515625" style="5" customWidth="1"/>
    <col min="10750" max="10750" width="34.7109375" style="5" customWidth="1"/>
    <col min="10751" max="10751" width="0" style="5" hidden="1" customWidth="1"/>
    <col min="10752" max="10752" width="20" style="5" customWidth="1"/>
    <col min="10753" max="10753" width="20.85546875" style="5" customWidth="1"/>
    <col min="10754" max="10754" width="25" style="5" customWidth="1"/>
    <col min="10755" max="10755" width="18.7109375" style="5" customWidth="1"/>
    <col min="10756" max="10756" width="29.7109375" style="5" customWidth="1"/>
    <col min="10757" max="10757" width="13.42578125" style="5" customWidth="1"/>
    <col min="10758" max="10758" width="13.85546875" style="5" customWidth="1"/>
    <col min="10759" max="10763" width="16.5703125" style="5" customWidth="1"/>
    <col min="10764" max="10764" width="20.5703125" style="5" customWidth="1"/>
    <col min="10765" max="10765" width="21.140625" style="5" customWidth="1"/>
    <col min="10766" max="10766" width="9.5703125" style="5" customWidth="1"/>
    <col min="10767" max="10767" width="0.42578125" style="5" customWidth="1"/>
    <col min="10768" max="10774" width="6.42578125" style="5" customWidth="1"/>
    <col min="10775" max="11003" width="11.42578125" style="5"/>
    <col min="11004" max="11004" width="1" style="5" customWidth="1"/>
    <col min="11005" max="11005" width="4.28515625" style="5" customWidth="1"/>
    <col min="11006" max="11006" width="34.7109375" style="5" customWidth="1"/>
    <col min="11007" max="11007" width="0" style="5" hidden="1" customWidth="1"/>
    <col min="11008" max="11008" width="20" style="5" customWidth="1"/>
    <col min="11009" max="11009" width="20.85546875" style="5" customWidth="1"/>
    <col min="11010" max="11010" width="25" style="5" customWidth="1"/>
    <col min="11011" max="11011" width="18.7109375" style="5" customWidth="1"/>
    <col min="11012" max="11012" width="29.7109375" style="5" customWidth="1"/>
    <col min="11013" max="11013" width="13.42578125" style="5" customWidth="1"/>
    <col min="11014" max="11014" width="13.85546875" style="5" customWidth="1"/>
    <col min="11015" max="11019" width="16.5703125" style="5" customWidth="1"/>
    <col min="11020" max="11020" width="20.5703125" style="5" customWidth="1"/>
    <col min="11021" max="11021" width="21.140625" style="5" customWidth="1"/>
    <col min="11022" max="11022" width="9.5703125" style="5" customWidth="1"/>
    <col min="11023" max="11023" width="0.42578125" style="5" customWidth="1"/>
    <col min="11024" max="11030" width="6.42578125" style="5" customWidth="1"/>
    <col min="11031" max="11259" width="11.42578125" style="5"/>
    <col min="11260" max="11260" width="1" style="5" customWidth="1"/>
    <col min="11261" max="11261" width="4.28515625" style="5" customWidth="1"/>
    <col min="11262" max="11262" width="34.7109375" style="5" customWidth="1"/>
    <col min="11263" max="11263" width="0" style="5" hidden="1" customWidth="1"/>
    <col min="11264" max="11264" width="20" style="5" customWidth="1"/>
    <col min="11265" max="11265" width="20.85546875" style="5" customWidth="1"/>
    <col min="11266" max="11266" width="25" style="5" customWidth="1"/>
    <col min="11267" max="11267" width="18.7109375" style="5" customWidth="1"/>
    <col min="11268" max="11268" width="29.7109375" style="5" customWidth="1"/>
    <col min="11269" max="11269" width="13.42578125" style="5" customWidth="1"/>
    <col min="11270" max="11270" width="13.85546875" style="5" customWidth="1"/>
    <col min="11271" max="11275" width="16.5703125" style="5" customWidth="1"/>
    <col min="11276" max="11276" width="20.5703125" style="5" customWidth="1"/>
    <col min="11277" max="11277" width="21.140625" style="5" customWidth="1"/>
    <col min="11278" max="11278" width="9.5703125" style="5" customWidth="1"/>
    <col min="11279" max="11279" width="0.42578125" style="5" customWidth="1"/>
    <col min="11280" max="11286" width="6.42578125" style="5" customWidth="1"/>
    <col min="11287" max="11515" width="11.42578125" style="5"/>
    <col min="11516" max="11516" width="1" style="5" customWidth="1"/>
    <col min="11517" max="11517" width="4.28515625" style="5" customWidth="1"/>
    <col min="11518" max="11518" width="34.7109375" style="5" customWidth="1"/>
    <col min="11519" max="11519" width="0" style="5" hidden="1" customWidth="1"/>
    <col min="11520" max="11520" width="20" style="5" customWidth="1"/>
    <col min="11521" max="11521" width="20.85546875" style="5" customWidth="1"/>
    <col min="11522" max="11522" width="25" style="5" customWidth="1"/>
    <col min="11523" max="11523" width="18.7109375" style="5" customWidth="1"/>
    <col min="11524" max="11524" width="29.7109375" style="5" customWidth="1"/>
    <col min="11525" max="11525" width="13.42578125" style="5" customWidth="1"/>
    <col min="11526" max="11526" width="13.85546875" style="5" customWidth="1"/>
    <col min="11527" max="11531" width="16.5703125" style="5" customWidth="1"/>
    <col min="11532" max="11532" width="20.5703125" style="5" customWidth="1"/>
    <col min="11533" max="11533" width="21.140625" style="5" customWidth="1"/>
    <col min="11534" max="11534" width="9.5703125" style="5" customWidth="1"/>
    <col min="11535" max="11535" width="0.42578125" style="5" customWidth="1"/>
    <col min="11536" max="11542" width="6.42578125" style="5" customWidth="1"/>
    <col min="11543" max="11771" width="11.42578125" style="5"/>
    <col min="11772" max="11772" width="1" style="5" customWidth="1"/>
    <col min="11773" max="11773" width="4.28515625" style="5" customWidth="1"/>
    <col min="11774" max="11774" width="34.7109375" style="5" customWidth="1"/>
    <col min="11775" max="11775" width="0" style="5" hidden="1" customWidth="1"/>
    <col min="11776" max="11776" width="20" style="5" customWidth="1"/>
    <col min="11777" max="11777" width="20.85546875" style="5" customWidth="1"/>
    <col min="11778" max="11778" width="25" style="5" customWidth="1"/>
    <col min="11779" max="11779" width="18.7109375" style="5" customWidth="1"/>
    <col min="11780" max="11780" width="29.7109375" style="5" customWidth="1"/>
    <col min="11781" max="11781" width="13.42578125" style="5" customWidth="1"/>
    <col min="11782" max="11782" width="13.85546875" style="5" customWidth="1"/>
    <col min="11783" max="11787" width="16.5703125" style="5" customWidth="1"/>
    <col min="11788" max="11788" width="20.5703125" style="5" customWidth="1"/>
    <col min="11789" max="11789" width="21.140625" style="5" customWidth="1"/>
    <col min="11790" max="11790" width="9.5703125" style="5" customWidth="1"/>
    <col min="11791" max="11791" width="0.42578125" style="5" customWidth="1"/>
    <col min="11792" max="11798" width="6.42578125" style="5" customWidth="1"/>
    <col min="11799" max="12027" width="11.42578125" style="5"/>
    <col min="12028" max="12028" width="1" style="5" customWidth="1"/>
    <col min="12029" max="12029" width="4.28515625" style="5" customWidth="1"/>
    <col min="12030" max="12030" width="34.7109375" style="5" customWidth="1"/>
    <col min="12031" max="12031" width="0" style="5" hidden="1" customWidth="1"/>
    <col min="12032" max="12032" width="20" style="5" customWidth="1"/>
    <col min="12033" max="12033" width="20.85546875" style="5" customWidth="1"/>
    <col min="12034" max="12034" width="25" style="5" customWidth="1"/>
    <col min="12035" max="12035" width="18.7109375" style="5" customWidth="1"/>
    <col min="12036" max="12036" width="29.7109375" style="5" customWidth="1"/>
    <col min="12037" max="12037" width="13.42578125" style="5" customWidth="1"/>
    <col min="12038" max="12038" width="13.85546875" style="5" customWidth="1"/>
    <col min="12039" max="12043" width="16.5703125" style="5" customWidth="1"/>
    <col min="12044" max="12044" width="20.5703125" style="5" customWidth="1"/>
    <col min="12045" max="12045" width="21.140625" style="5" customWidth="1"/>
    <col min="12046" max="12046" width="9.5703125" style="5" customWidth="1"/>
    <col min="12047" max="12047" width="0.42578125" style="5" customWidth="1"/>
    <col min="12048" max="12054" width="6.42578125" style="5" customWidth="1"/>
    <col min="12055" max="12283" width="11.42578125" style="5"/>
    <col min="12284" max="12284" width="1" style="5" customWidth="1"/>
    <col min="12285" max="12285" width="4.28515625" style="5" customWidth="1"/>
    <col min="12286" max="12286" width="34.7109375" style="5" customWidth="1"/>
    <col min="12287" max="12287" width="0" style="5" hidden="1" customWidth="1"/>
    <col min="12288" max="12288" width="20" style="5" customWidth="1"/>
    <col min="12289" max="12289" width="20.85546875" style="5" customWidth="1"/>
    <col min="12290" max="12290" width="25" style="5" customWidth="1"/>
    <col min="12291" max="12291" width="18.7109375" style="5" customWidth="1"/>
    <col min="12292" max="12292" width="29.7109375" style="5" customWidth="1"/>
    <col min="12293" max="12293" width="13.42578125" style="5" customWidth="1"/>
    <col min="12294" max="12294" width="13.85546875" style="5" customWidth="1"/>
    <col min="12295" max="12299" width="16.5703125" style="5" customWidth="1"/>
    <col min="12300" max="12300" width="20.5703125" style="5" customWidth="1"/>
    <col min="12301" max="12301" width="21.140625" style="5" customWidth="1"/>
    <col min="12302" max="12302" width="9.5703125" style="5" customWidth="1"/>
    <col min="12303" max="12303" width="0.42578125" style="5" customWidth="1"/>
    <col min="12304" max="12310" width="6.42578125" style="5" customWidth="1"/>
    <col min="12311" max="12539" width="11.42578125" style="5"/>
    <col min="12540" max="12540" width="1" style="5" customWidth="1"/>
    <col min="12541" max="12541" width="4.28515625" style="5" customWidth="1"/>
    <col min="12542" max="12542" width="34.7109375" style="5" customWidth="1"/>
    <col min="12543" max="12543" width="0" style="5" hidden="1" customWidth="1"/>
    <col min="12544" max="12544" width="20" style="5" customWidth="1"/>
    <col min="12545" max="12545" width="20.85546875" style="5" customWidth="1"/>
    <col min="12546" max="12546" width="25" style="5" customWidth="1"/>
    <col min="12547" max="12547" width="18.7109375" style="5" customWidth="1"/>
    <col min="12548" max="12548" width="29.7109375" style="5" customWidth="1"/>
    <col min="12549" max="12549" width="13.42578125" style="5" customWidth="1"/>
    <col min="12550" max="12550" width="13.85546875" style="5" customWidth="1"/>
    <col min="12551" max="12555" width="16.5703125" style="5" customWidth="1"/>
    <col min="12556" max="12556" width="20.5703125" style="5" customWidth="1"/>
    <col min="12557" max="12557" width="21.140625" style="5" customWidth="1"/>
    <col min="12558" max="12558" width="9.5703125" style="5" customWidth="1"/>
    <col min="12559" max="12559" width="0.42578125" style="5" customWidth="1"/>
    <col min="12560" max="12566" width="6.42578125" style="5" customWidth="1"/>
    <col min="12567" max="12795" width="11.42578125" style="5"/>
    <col min="12796" max="12796" width="1" style="5" customWidth="1"/>
    <col min="12797" max="12797" width="4.28515625" style="5" customWidth="1"/>
    <col min="12798" max="12798" width="34.7109375" style="5" customWidth="1"/>
    <col min="12799" max="12799" width="0" style="5" hidden="1" customWidth="1"/>
    <col min="12800" max="12800" width="20" style="5" customWidth="1"/>
    <col min="12801" max="12801" width="20.85546875" style="5" customWidth="1"/>
    <col min="12802" max="12802" width="25" style="5" customWidth="1"/>
    <col min="12803" max="12803" width="18.7109375" style="5" customWidth="1"/>
    <col min="12804" max="12804" width="29.7109375" style="5" customWidth="1"/>
    <col min="12805" max="12805" width="13.42578125" style="5" customWidth="1"/>
    <col min="12806" max="12806" width="13.85546875" style="5" customWidth="1"/>
    <col min="12807" max="12811" width="16.5703125" style="5" customWidth="1"/>
    <col min="12812" max="12812" width="20.5703125" style="5" customWidth="1"/>
    <col min="12813" max="12813" width="21.140625" style="5" customWidth="1"/>
    <col min="12814" max="12814" width="9.5703125" style="5" customWidth="1"/>
    <col min="12815" max="12815" width="0.42578125" style="5" customWidth="1"/>
    <col min="12816" max="12822" width="6.42578125" style="5" customWidth="1"/>
    <col min="12823" max="13051" width="11.42578125" style="5"/>
    <col min="13052" max="13052" width="1" style="5" customWidth="1"/>
    <col min="13053" max="13053" width="4.28515625" style="5" customWidth="1"/>
    <col min="13054" max="13054" width="34.7109375" style="5" customWidth="1"/>
    <col min="13055" max="13055" width="0" style="5" hidden="1" customWidth="1"/>
    <col min="13056" max="13056" width="20" style="5" customWidth="1"/>
    <col min="13057" max="13057" width="20.85546875" style="5" customWidth="1"/>
    <col min="13058" max="13058" width="25" style="5" customWidth="1"/>
    <col min="13059" max="13059" width="18.7109375" style="5" customWidth="1"/>
    <col min="13060" max="13060" width="29.7109375" style="5" customWidth="1"/>
    <col min="13061" max="13061" width="13.42578125" style="5" customWidth="1"/>
    <col min="13062" max="13062" width="13.85546875" style="5" customWidth="1"/>
    <col min="13063" max="13067" width="16.5703125" style="5" customWidth="1"/>
    <col min="13068" max="13068" width="20.5703125" style="5" customWidth="1"/>
    <col min="13069" max="13069" width="21.140625" style="5" customWidth="1"/>
    <col min="13070" max="13070" width="9.5703125" style="5" customWidth="1"/>
    <col min="13071" max="13071" width="0.42578125" style="5" customWidth="1"/>
    <col min="13072" max="13078" width="6.42578125" style="5" customWidth="1"/>
    <col min="13079" max="13307" width="11.42578125" style="5"/>
    <col min="13308" max="13308" width="1" style="5" customWidth="1"/>
    <col min="13309" max="13309" width="4.28515625" style="5" customWidth="1"/>
    <col min="13310" max="13310" width="34.7109375" style="5" customWidth="1"/>
    <col min="13311" max="13311" width="0" style="5" hidden="1" customWidth="1"/>
    <col min="13312" max="13312" width="20" style="5" customWidth="1"/>
    <col min="13313" max="13313" width="20.85546875" style="5" customWidth="1"/>
    <col min="13314" max="13314" width="25" style="5" customWidth="1"/>
    <col min="13315" max="13315" width="18.7109375" style="5" customWidth="1"/>
    <col min="13316" max="13316" width="29.7109375" style="5" customWidth="1"/>
    <col min="13317" max="13317" width="13.42578125" style="5" customWidth="1"/>
    <col min="13318" max="13318" width="13.85546875" style="5" customWidth="1"/>
    <col min="13319" max="13323" width="16.5703125" style="5" customWidth="1"/>
    <col min="13324" max="13324" width="20.5703125" style="5" customWidth="1"/>
    <col min="13325" max="13325" width="21.140625" style="5" customWidth="1"/>
    <col min="13326" max="13326" width="9.5703125" style="5" customWidth="1"/>
    <col min="13327" max="13327" width="0.42578125" style="5" customWidth="1"/>
    <col min="13328" max="13334" width="6.42578125" style="5" customWidth="1"/>
    <col min="13335" max="13563" width="11.42578125" style="5"/>
    <col min="13564" max="13564" width="1" style="5" customWidth="1"/>
    <col min="13565" max="13565" width="4.28515625" style="5" customWidth="1"/>
    <col min="13566" max="13566" width="34.7109375" style="5" customWidth="1"/>
    <col min="13567" max="13567" width="0" style="5" hidden="1" customWidth="1"/>
    <col min="13568" max="13568" width="20" style="5" customWidth="1"/>
    <col min="13569" max="13569" width="20.85546875" style="5" customWidth="1"/>
    <col min="13570" max="13570" width="25" style="5" customWidth="1"/>
    <col min="13571" max="13571" width="18.7109375" style="5" customWidth="1"/>
    <col min="13572" max="13572" width="29.7109375" style="5" customWidth="1"/>
    <col min="13573" max="13573" width="13.42578125" style="5" customWidth="1"/>
    <col min="13574" max="13574" width="13.85546875" style="5" customWidth="1"/>
    <col min="13575" max="13579" width="16.5703125" style="5" customWidth="1"/>
    <col min="13580" max="13580" width="20.5703125" style="5" customWidth="1"/>
    <col min="13581" max="13581" width="21.140625" style="5" customWidth="1"/>
    <col min="13582" max="13582" width="9.5703125" style="5" customWidth="1"/>
    <col min="13583" max="13583" width="0.42578125" style="5" customWidth="1"/>
    <col min="13584" max="13590" width="6.42578125" style="5" customWidth="1"/>
    <col min="13591" max="13819" width="11.42578125" style="5"/>
    <col min="13820" max="13820" width="1" style="5" customWidth="1"/>
    <col min="13821" max="13821" width="4.28515625" style="5" customWidth="1"/>
    <col min="13822" max="13822" width="34.7109375" style="5" customWidth="1"/>
    <col min="13823" max="13823" width="0" style="5" hidden="1" customWidth="1"/>
    <col min="13824" max="13824" width="20" style="5" customWidth="1"/>
    <col min="13825" max="13825" width="20.85546875" style="5" customWidth="1"/>
    <col min="13826" max="13826" width="25" style="5" customWidth="1"/>
    <col min="13827" max="13827" width="18.7109375" style="5" customWidth="1"/>
    <col min="13828" max="13828" width="29.7109375" style="5" customWidth="1"/>
    <col min="13829" max="13829" width="13.42578125" style="5" customWidth="1"/>
    <col min="13830" max="13830" width="13.85546875" style="5" customWidth="1"/>
    <col min="13831" max="13835" width="16.5703125" style="5" customWidth="1"/>
    <col min="13836" max="13836" width="20.5703125" style="5" customWidth="1"/>
    <col min="13837" max="13837" width="21.140625" style="5" customWidth="1"/>
    <col min="13838" max="13838" width="9.5703125" style="5" customWidth="1"/>
    <col min="13839" max="13839" width="0.42578125" style="5" customWidth="1"/>
    <col min="13840" max="13846" width="6.42578125" style="5" customWidth="1"/>
    <col min="13847" max="14075" width="11.42578125" style="5"/>
    <col min="14076" max="14076" width="1" style="5" customWidth="1"/>
    <col min="14077" max="14077" width="4.28515625" style="5" customWidth="1"/>
    <col min="14078" max="14078" width="34.7109375" style="5" customWidth="1"/>
    <col min="14079" max="14079" width="0" style="5" hidden="1" customWidth="1"/>
    <col min="14080" max="14080" width="20" style="5" customWidth="1"/>
    <col min="14081" max="14081" width="20.85546875" style="5" customWidth="1"/>
    <col min="14082" max="14082" width="25" style="5" customWidth="1"/>
    <col min="14083" max="14083" width="18.7109375" style="5" customWidth="1"/>
    <col min="14084" max="14084" width="29.7109375" style="5" customWidth="1"/>
    <col min="14085" max="14085" width="13.42578125" style="5" customWidth="1"/>
    <col min="14086" max="14086" width="13.85546875" style="5" customWidth="1"/>
    <col min="14087" max="14091" width="16.5703125" style="5" customWidth="1"/>
    <col min="14092" max="14092" width="20.5703125" style="5" customWidth="1"/>
    <col min="14093" max="14093" width="21.140625" style="5" customWidth="1"/>
    <col min="14094" max="14094" width="9.5703125" style="5" customWidth="1"/>
    <col min="14095" max="14095" width="0.42578125" style="5" customWidth="1"/>
    <col min="14096" max="14102" width="6.42578125" style="5" customWidth="1"/>
    <col min="14103" max="14331" width="11.42578125" style="5"/>
    <col min="14332" max="14332" width="1" style="5" customWidth="1"/>
    <col min="14333" max="14333" width="4.28515625" style="5" customWidth="1"/>
    <col min="14334" max="14334" width="34.7109375" style="5" customWidth="1"/>
    <col min="14335" max="14335" width="0" style="5" hidden="1" customWidth="1"/>
    <col min="14336" max="14336" width="20" style="5" customWidth="1"/>
    <col min="14337" max="14337" width="20.85546875" style="5" customWidth="1"/>
    <col min="14338" max="14338" width="25" style="5" customWidth="1"/>
    <col min="14339" max="14339" width="18.7109375" style="5" customWidth="1"/>
    <col min="14340" max="14340" width="29.7109375" style="5" customWidth="1"/>
    <col min="14341" max="14341" width="13.42578125" style="5" customWidth="1"/>
    <col min="14342" max="14342" width="13.85546875" style="5" customWidth="1"/>
    <col min="14343" max="14347" width="16.5703125" style="5" customWidth="1"/>
    <col min="14348" max="14348" width="20.5703125" style="5" customWidth="1"/>
    <col min="14349" max="14349" width="21.140625" style="5" customWidth="1"/>
    <col min="14350" max="14350" width="9.5703125" style="5" customWidth="1"/>
    <col min="14351" max="14351" width="0.42578125" style="5" customWidth="1"/>
    <col min="14352" max="14358" width="6.42578125" style="5" customWidth="1"/>
    <col min="14359" max="14587" width="11.42578125" style="5"/>
    <col min="14588" max="14588" width="1" style="5" customWidth="1"/>
    <col min="14589" max="14589" width="4.28515625" style="5" customWidth="1"/>
    <col min="14590" max="14590" width="34.7109375" style="5" customWidth="1"/>
    <col min="14591" max="14591" width="0" style="5" hidden="1" customWidth="1"/>
    <col min="14592" max="14592" width="20" style="5" customWidth="1"/>
    <col min="14593" max="14593" width="20.85546875" style="5" customWidth="1"/>
    <col min="14594" max="14594" width="25" style="5" customWidth="1"/>
    <col min="14595" max="14595" width="18.7109375" style="5" customWidth="1"/>
    <col min="14596" max="14596" width="29.7109375" style="5" customWidth="1"/>
    <col min="14597" max="14597" width="13.42578125" style="5" customWidth="1"/>
    <col min="14598" max="14598" width="13.85546875" style="5" customWidth="1"/>
    <col min="14599" max="14603" width="16.5703125" style="5" customWidth="1"/>
    <col min="14604" max="14604" width="20.5703125" style="5" customWidth="1"/>
    <col min="14605" max="14605" width="21.140625" style="5" customWidth="1"/>
    <col min="14606" max="14606" width="9.5703125" style="5" customWidth="1"/>
    <col min="14607" max="14607" width="0.42578125" style="5" customWidth="1"/>
    <col min="14608" max="14614" width="6.42578125" style="5" customWidth="1"/>
    <col min="14615" max="14843" width="11.42578125" style="5"/>
    <col min="14844" max="14844" width="1" style="5" customWidth="1"/>
    <col min="14845" max="14845" width="4.28515625" style="5" customWidth="1"/>
    <col min="14846" max="14846" width="34.7109375" style="5" customWidth="1"/>
    <col min="14847" max="14847" width="0" style="5" hidden="1" customWidth="1"/>
    <col min="14848" max="14848" width="20" style="5" customWidth="1"/>
    <col min="14849" max="14849" width="20.85546875" style="5" customWidth="1"/>
    <col min="14850" max="14850" width="25" style="5" customWidth="1"/>
    <col min="14851" max="14851" width="18.7109375" style="5" customWidth="1"/>
    <col min="14852" max="14852" width="29.7109375" style="5" customWidth="1"/>
    <col min="14853" max="14853" width="13.42578125" style="5" customWidth="1"/>
    <col min="14854" max="14854" width="13.85546875" style="5" customWidth="1"/>
    <col min="14855" max="14859" width="16.5703125" style="5" customWidth="1"/>
    <col min="14860" max="14860" width="20.5703125" style="5" customWidth="1"/>
    <col min="14861" max="14861" width="21.140625" style="5" customWidth="1"/>
    <col min="14862" max="14862" width="9.5703125" style="5" customWidth="1"/>
    <col min="14863" max="14863" width="0.42578125" style="5" customWidth="1"/>
    <col min="14864" max="14870" width="6.42578125" style="5" customWidth="1"/>
    <col min="14871" max="15099" width="11.42578125" style="5"/>
    <col min="15100" max="15100" width="1" style="5" customWidth="1"/>
    <col min="15101" max="15101" width="4.28515625" style="5" customWidth="1"/>
    <col min="15102" max="15102" width="34.7109375" style="5" customWidth="1"/>
    <col min="15103" max="15103" width="0" style="5" hidden="1" customWidth="1"/>
    <col min="15104" max="15104" width="20" style="5" customWidth="1"/>
    <col min="15105" max="15105" width="20.85546875" style="5" customWidth="1"/>
    <col min="15106" max="15106" width="25" style="5" customWidth="1"/>
    <col min="15107" max="15107" width="18.7109375" style="5" customWidth="1"/>
    <col min="15108" max="15108" width="29.7109375" style="5" customWidth="1"/>
    <col min="15109" max="15109" width="13.42578125" style="5" customWidth="1"/>
    <col min="15110" max="15110" width="13.85546875" style="5" customWidth="1"/>
    <col min="15111" max="15115" width="16.5703125" style="5" customWidth="1"/>
    <col min="15116" max="15116" width="20.5703125" style="5" customWidth="1"/>
    <col min="15117" max="15117" width="21.140625" style="5" customWidth="1"/>
    <col min="15118" max="15118" width="9.5703125" style="5" customWidth="1"/>
    <col min="15119" max="15119" width="0.42578125" style="5" customWidth="1"/>
    <col min="15120" max="15126" width="6.42578125" style="5" customWidth="1"/>
    <col min="15127" max="15355" width="11.42578125" style="5"/>
    <col min="15356" max="15356" width="1" style="5" customWidth="1"/>
    <col min="15357" max="15357" width="4.28515625" style="5" customWidth="1"/>
    <col min="15358" max="15358" width="34.7109375" style="5" customWidth="1"/>
    <col min="15359" max="15359" width="0" style="5" hidden="1" customWidth="1"/>
    <col min="15360" max="15360" width="20" style="5" customWidth="1"/>
    <col min="15361" max="15361" width="20.85546875" style="5" customWidth="1"/>
    <col min="15362" max="15362" width="25" style="5" customWidth="1"/>
    <col min="15363" max="15363" width="18.7109375" style="5" customWidth="1"/>
    <col min="15364" max="15364" width="29.7109375" style="5" customWidth="1"/>
    <col min="15365" max="15365" width="13.42578125" style="5" customWidth="1"/>
    <col min="15366" max="15366" width="13.85546875" style="5" customWidth="1"/>
    <col min="15367" max="15371" width="16.5703125" style="5" customWidth="1"/>
    <col min="15372" max="15372" width="20.5703125" style="5" customWidth="1"/>
    <col min="15373" max="15373" width="21.140625" style="5" customWidth="1"/>
    <col min="15374" max="15374" width="9.5703125" style="5" customWidth="1"/>
    <col min="15375" max="15375" width="0.42578125" style="5" customWidth="1"/>
    <col min="15376" max="15382" width="6.42578125" style="5" customWidth="1"/>
    <col min="15383" max="15611" width="11.42578125" style="5"/>
    <col min="15612" max="15612" width="1" style="5" customWidth="1"/>
    <col min="15613" max="15613" width="4.28515625" style="5" customWidth="1"/>
    <col min="15614" max="15614" width="34.7109375" style="5" customWidth="1"/>
    <col min="15615" max="15615" width="0" style="5" hidden="1" customWidth="1"/>
    <col min="15616" max="15616" width="20" style="5" customWidth="1"/>
    <col min="15617" max="15617" width="20.85546875" style="5" customWidth="1"/>
    <col min="15618" max="15618" width="25" style="5" customWidth="1"/>
    <col min="15619" max="15619" width="18.7109375" style="5" customWidth="1"/>
    <col min="15620" max="15620" width="29.7109375" style="5" customWidth="1"/>
    <col min="15621" max="15621" width="13.42578125" style="5" customWidth="1"/>
    <col min="15622" max="15622" width="13.85546875" style="5" customWidth="1"/>
    <col min="15623" max="15627" width="16.5703125" style="5" customWidth="1"/>
    <col min="15628" max="15628" width="20.5703125" style="5" customWidth="1"/>
    <col min="15629" max="15629" width="21.140625" style="5" customWidth="1"/>
    <col min="15630" max="15630" width="9.5703125" style="5" customWidth="1"/>
    <col min="15631" max="15631" width="0.42578125" style="5" customWidth="1"/>
    <col min="15632" max="15638" width="6.42578125" style="5" customWidth="1"/>
    <col min="15639" max="15867" width="11.42578125" style="5"/>
    <col min="15868" max="15868" width="1" style="5" customWidth="1"/>
    <col min="15869" max="15869" width="4.28515625" style="5" customWidth="1"/>
    <col min="15870" max="15870" width="34.7109375" style="5" customWidth="1"/>
    <col min="15871" max="15871" width="0" style="5" hidden="1" customWidth="1"/>
    <col min="15872" max="15872" width="20" style="5" customWidth="1"/>
    <col min="15873" max="15873" width="20.85546875" style="5" customWidth="1"/>
    <col min="15874" max="15874" width="25" style="5" customWidth="1"/>
    <col min="15875" max="15875" width="18.7109375" style="5" customWidth="1"/>
    <col min="15876" max="15876" width="29.7109375" style="5" customWidth="1"/>
    <col min="15877" max="15877" width="13.42578125" style="5" customWidth="1"/>
    <col min="15878" max="15878" width="13.85546875" style="5" customWidth="1"/>
    <col min="15879" max="15883" width="16.5703125" style="5" customWidth="1"/>
    <col min="15884" max="15884" width="20.5703125" style="5" customWidth="1"/>
    <col min="15885" max="15885" width="21.140625" style="5" customWidth="1"/>
    <col min="15886" max="15886" width="9.5703125" style="5" customWidth="1"/>
    <col min="15887" max="15887" width="0.42578125" style="5" customWidth="1"/>
    <col min="15888" max="15894" width="6.42578125" style="5" customWidth="1"/>
    <col min="15895" max="16123" width="11.42578125" style="5"/>
    <col min="16124" max="16124" width="1" style="5" customWidth="1"/>
    <col min="16125" max="16125" width="4.28515625" style="5" customWidth="1"/>
    <col min="16126" max="16126" width="34.7109375" style="5" customWidth="1"/>
    <col min="16127" max="16127" width="0" style="5" hidden="1" customWidth="1"/>
    <col min="16128" max="16128" width="20" style="5" customWidth="1"/>
    <col min="16129" max="16129" width="20.85546875" style="5" customWidth="1"/>
    <col min="16130" max="16130" width="25" style="5" customWidth="1"/>
    <col min="16131" max="16131" width="18.7109375" style="5" customWidth="1"/>
    <col min="16132" max="16132" width="29.7109375" style="5" customWidth="1"/>
    <col min="16133" max="16133" width="13.42578125" style="5" customWidth="1"/>
    <col min="16134" max="16134" width="13.85546875" style="5" customWidth="1"/>
    <col min="16135" max="16139" width="16.5703125" style="5" customWidth="1"/>
    <col min="16140" max="16140" width="20.5703125" style="5" customWidth="1"/>
    <col min="16141" max="16141" width="21.140625" style="5" customWidth="1"/>
    <col min="16142" max="16142" width="9.5703125" style="5" customWidth="1"/>
    <col min="16143" max="16143" width="0.42578125" style="5" customWidth="1"/>
    <col min="16144" max="16150" width="6.42578125" style="5" customWidth="1"/>
    <col min="16151" max="16371" width="11.42578125" style="5"/>
    <col min="16372" max="16384" width="11.42578125" style="5" customWidth="1"/>
  </cols>
  <sheetData>
    <row r="2" spans="1:16" ht="26.25" x14ac:dyDescent="0.25">
      <c r="B2" s="273" t="s">
        <v>60</v>
      </c>
      <c r="C2" s="274"/>
      <c r="D2" s="274"/>
      <c r="E2" s="274"/>
      <c r="F2" s="274"/>
      <c r="G2" s="274"/>
      <c r="H2" s="274"/>
      <c r="I2" s="274"/>
      <c r="J2" s="274"/>
      <c r="K2" s="274"/>
      <c r="L2" s="274"/>
      <c r="M2" s="274"/>
      <c r="N2" s="274"/>
      <c r="O2" s="274"/>
      <c r="P2" s="274"/>
    </row>
    <row r="4" spans="1:16" ht="26.25" x14ac:dyDescent="0.25">
      <c r="B4" s="275" t="s">
        <v>46</v>
      </c>
      <c r="C4" s="275"/>
      <c r="D4" s="275"/>
      <c r="E4" s="275"/>
      <c r="F4" s="275"/>
      <c r="G4" s="275"/>
      <c r="H4" s="275"/>
      <c r="I4" s="275"/>
      <c r="J4" s="275"/>
      <c r="K4" s="275"/>
      <c r="L4" s="275"/>
      <c r="M4" s="275"/>
      <c r="N4" s="275"/>
      <c r="O4" s="275"/>
      <c r="P4" s="275"/>
    </row>
    <row r="5" spans="1:16" s="54" customFormat="1" ht="39.75" customHeight="1" x14ac:dyDescent="0.35">
      <c r="A5" s="276" t="s">
        <v>112</v>
      </c>
      <c r="B5" s="276"/>
      <c r="C5" s="276"/>
      <c r="D5" s="276"/>
      <c r="E5" s="276"/>
      <c r="F5" s="276"/>
      <c r="G5" s="276"/>
      <c r="H5" s="276"/>
      <c r="I5" s="276"/>
      <c r="J5" s="276"/>
      <c r="K5" s="276"/>
      <c r="L5" s="276"/>
    </row>
    <row r="6" spans="1:16" ht="15.75" thickBot="1" x14ac:dyDescent="0.3"/>
    <row r="7" spans="1:16" ht="21.75" thickBot="1" x14ac:dyDescent="0.3">
      <c r="B7" s="7" t="s">
        <v>4</v>
      </c>
      <c r="C7" s="277" t="s">
        <v>142</v>
      </c>
      <c r="D7" s="277"/>
      <c r="E7" s="277"/>
      <c r="F7" s="277"/>
      <c r="G7" s="277"/>
      <c r="H7" s="277"/>
      <c r="I7" s="277"/>
      <c r="J7" s="277"/>
      <c r="K7" s="277"/>
      <c r="L7" s="277"/>
      <c r="M7" s="277"/>
      <c r="N7" s="278"/>
    </row>
    <row r="8" spans="1:16" ht="16.5" thickBot="1" x14ac:dyDescent="0.3">
      <c r="B8" s="8" t="s">
        <v>5</v>
      </c>
      <c r="C8" s="277" t="s">
        <v>114</v>
      </c>
      <c r="D8" s="277"/>
      <c r="E8" s="277"/>
      <c r="F8" s="277"/>
      <c r="G8" s="277"/>
      <c r="H8" s="277"/>
      <c r="I8" s="277"/>
      <c r="J8" s="277"/>
      <c r="K8" s="277"/>
      <c r="L8" s="277"/>
      <c r="M8" s="277"/>
      <c r="N8" s="278"/>
    </row>
    <row r="9" spans="1:16" ht="16.5" thickBot="1" x14ac:dyDescent="0.3">
      <c r="B9" s="8" t="s">
        <v>6</v>
      </c>
      <c r="C9" s="277" t="s">
        <v>124</v>
      </c>
      <c r="D9" s="277"/>
      <c r="E9" s="277"/>
      <c r="F9" s="277"/>
      <c r="G9" s="277"/>
      <c r="H9" s="277"/>
      <c r="I9" s="277"/>
      <c r="J9" s="277"/>
      <c r="K9" s="277"/>
      <c r="L9" s="277"/>
      <c r="M9" s="277"/>
      <c r="N9" s="278"/>
    </row>
    <row r="10" spans="1:16" ht="16.5" thickBot="1" x14ac:dyDescent="0.3">
      <c r="B10" s="8" t="s">
        <v>7</v>
      </c>
      <c r="C10" s="277" t="s">
        <v>115</v>
      </c>
      <c r="D10" s="277"/>
      <c r="E10" s="277"/>
      <c r="F10" s="277"/>
      <c r="G10" s="277"/>
      <c r="H10" s="277"/>
      <c r="I10" s="277"/>
      <c r="J10" s="277"/>
      <c r="K10" s="277"/>
      <c r="L10" s="277"/>
      <c r="M10" s="277"/>
      <c r="N10" s="278"/>
    </row>
    <row r="11" spans="1:16" ht="16.5" thickBot="1" x14ac:dyDescent="0.3">
      <c r="B11" s="8" t="s">
        <v>8</v>
      </c>
      <c r="C11" s="279">
        <v>43</v>
      </c>
      <c r="D11" s="279"/>
      <c r="E11" s="280"/>
      <c r="F11" s="24"/>
      <c r="G11" s="24"/>
      <c r="H11" s="24"/>
      <c r="I11" s="24"/>
      <c r="J11" s="24"/>
      <c r="K11" s="24"/>
      <c r="L11" s="24"/>
      <c r="M11" s="24"/>
      <c r="N11" s="25"/>
    </row>
    <row r="12" spans="1:16" ht="16.5" thickBot="1" x14ac:dyDescent="0.3">
      <c r="B12" s="10" t="s">
        <v>113</v>
      </c>
      <c r="C12" s="11">
        <v>41979</v>
      </c>
      <c r="D12" s="12"/>
      <c r="E12" s="12"/>
      <c r="F12" s="12"/>
      <c r="G12" s="12"/>
      <c r="H12" s="12"/>
      <c r="I12" s="12"/>
      <c r="J12" s="12"/>
      <c r="K12" s="12"/>
      <c r="L12" s="12"/>
      <c r="M12" s="12"/>
      <c r="N12" s="13"/>
    </row>
    <row r="13" spans="1:16" ht="15.75" x14ac:dyDescent="0.25">
      <c r="B13" s="9"/>
      <c r="C13" s="14"/>
      <c r="D13" s="15"/>
      <c r="E13" s="15"/>
      <c r="F13" s="15"/>
      <c r="G13" s="15"/>
      <c r="H13" s="15"/>
      <c r="I13" s="56"/>
      <c r="J13" s="56"/>
      <c r="K13" s="56"/>
      <c r="L13" s="56"/>
      <c r="M13" s="56"/>
      <c r="N13" s="15"/>
    </row>
    <row r="14" spans="1:16" x14ac:dyDescent="0.25">
      <c r="I14" s="56"/>
      <c r="J14" s="56"/>
      <c r="K14" s="56"/>
      <c r="L14" s="56"/>
      <c r="M14" s="56"/>
      <c r="N14" s="57"/>
    </row>
    <row r="15" spans="1:16" ht="45.75" customHeight="1" x14ac:dyDescent="0.25">
      <c r="B15" s="281" t="s">
        <v>62</v>
      </c>
      <c r="C15" s="281"/>
      <c r="D15" s="89" t="s">
        <v>11</v>
      </c>
      <c r="E15" s="89" t="s">
        <v>12</v>
      </c>
      <c r="F15" s="89" t="s">
        <v>27</v>
      </c>
      <c r="G15" s="43"/>
      <c r="I15" s="26"/>
      <c r="J15" s="26"/>
      <c r="K15" s="26"/>
      <c r="L15" s="26"/>
      <c r="M15" s="26"/>
      <c r="N15" s="57"/>
    </row>
    <row r="16" spans="1:16" x14ac:dyDescent="0.25">
      <c r="B16" s="281"/>
      <c r="C16" s="281"/>
      <c r="D16" s="89">
        <v>43</v>
      </c>
      <c r="E16" s="75">
        <v>730898350</v>
      </c>
      <c r="F16" s="75">
        <v>350</v>
      </c>
      <c r="G16" s="44"/>
      <c r="I16" s="27"/>
      <c r="J16" s="27"/>
      <c r="K16" s="27"/>
      <c r="L16" s="27"/>
      <c r="M16" s="27"/>
      <c r="N16" s="57"/>
    </row>
    <row r="17" spans="1:17" x14ac:dyDescent="0.25">
      <c r="B17" s="281"/>
      <c r="C17" s="281"/>
      <c r="D17" s="89"/>
      <c r="E17" s="75"/>
      <c r="F17" s="75"/>
      <c r="G17" s="44"/>
      <c r="I17" s="27"/>
      <c r="J17" s="27"/>
      <c r="K17" s="27"/>
      <c r="L17" s="27"/>
      <c r="M17" s="27"/>
      <c r="N17" s="57"/>
    </row>
    <row r="18" spans="1:17" x14ac:dyDescent="0.25">
      <c r="B18" s="281"/>
      <c r="C18" s="281"/>
      <c r="D18" s="89"/>
      <c r="E18" s="75"/>
      <c r="F18" s="75"/>
      <c r="G18" s="44"/>
      <c r="I18" s="27"/>
      <c r="J18" s="27"/>
      <c r="K18" s="27"/>
      <c r="L18" s="27"/>
      <c r="M18" s="27"/>
      <c r="N18" s="57"/>
    </row>
    <row r="19" spans="1:17" x14ac:dyDescent="0.25">
      <c r="B19" s="281"/>
      <c r="C19" s="281"/>
      <c r="D19" s="89"/>
      <c r="E19" s="76"/>
      <c r="F19" s="75"/>
      <c r="G19" s="44"/>
      <c r="H19" s="17"/>
      <c r="I19" s="27"/>
      <c r="J19" s="27"/>
      <c r="K19" s="27"/>
      <c r="L19" s="27"/>
      <c r="M19" s="27"/>
      <c r="N19" s="16"/>
    </row>
    <row r="20" spans="1:17" x14ac:dyDescent="0.25">
      <c r="B20" s="281"/>
      <c r="C20" s="281"/>
      <c r="D20" s="89"/>
      <c r="E20" s="76"/>
      <c r="F20" s="75"/>
      <c r="G20" s="44"/>
      <c r="H20" s="17"/>
      <c r="I20" s="29"/>
      <c r="J20" s="29"/>
      <c r="K20" s="29"/>
      <c r="L20" s="29"/>
      <c r="M20" s="29"/>
      <c r="N20" s="16"/>
    </row>
    <row r="21" spans="1:17" x14ac:dyDescent="0.25">
      <c r="B21" s="281"/>
      <c r="C21" s="281"/>
      <c r="D21" s="89"/>
      <c r="E21" s="76"/>
      <c r="F21" s="75"/>
      <c r="G21" s="44"/>
      <c r="H21" s="17"/>
      <c r="I21" s="56"/>
      <c r="J21" s="56"/>
      <c r="K21" s="56"/>
      <c r="L21" s="56"/>
      <c r="M21" s="56"/>
      <c r="N21" s="16"/>
    </row>
    <row r="22" spans="1:17" x14ac:dyDescent="0.25">
      <c r="B22" s="281"/>
      <c r="C22" s="281"/>
      <c r="D22" s="89"/>
      <c r="E22" s="76"/>
      <c r="F22" s="75"/>
      <c r="G22" s="44"/>
      <c r="H22" s="17"/>
      <c r="I22" s="56"/>
      <c r="J22" s="56"/>
      <c r="K22" s="56"/>
      <c r="L22" s="56"/>
      <c r="M22" s="56"/>
      <c r="N22" s="16"/>
    </row>
    <row r="23" spans="1:17" ht="15.75" thickBot="1" x14ac:dyDescent="0.3">
      <c r="B23" s="282" t="s">
        <v>13</v>
      </c>
      <c r="C23" s="283"/>
      <c r="D23" s="89"/>
      <c r="E23" s="77">
        <f>SUM(E16:E22)</f>
        <v>730898350</v>
      </c>
      <c r="F23" s="75">
        <f>SUM(F16:F22)</f>
        <v>350</v>
      </c>
      <c r="G23" s="44"/>
      <c r="H23" s="17"/>
      <c r="I23" s="56"/>
      <c r="J23" s="56"/>
      <c r="K23" s="56"/>
      <c r="L23" s="56"/>
      <c r="M23" s="56"/>
      <c r="N23" s="16"/>
    </row>
    <row r="24" spans="1:17" ht="30.75" thickBot="1" x14ac:dyDescent="0.3">
      <c r="A24" s="31"/>
      <c r="B24" s="37" t="s">
        <v>14</v>
      </c>
      <c r="C24" s="37" t="s">
        <v>63</v>
      </c>
      <c r="E24" s="26"/>
      <c r="F24" s="26"/>
      <c r="G24" s="26"/>
      <c r="H24" s="26"/>
      <c r="I24" s="6"/>
      <c r="J24" s="6"/>
      <c r="K24" s="6"/>
      <c r="L24" s="6"/>
      <c r="M24" s="6"/>
    </row>
    <row r="25" spans="1:17" ht="15.75" thickBot="1" x14ac:dyDescent="0.3">
      <c r="A25" s="32">
        <v>1</v>
      </c>
      <c r="C25" s="34">
        <f>+F23*80%</f>
        <v>280</v>
      </c>
      <c r="D25" s="30"/>
      <c r="E25" s="33">
        <f>E23</f>
        <v>730898350</v>
      </c>
      <c r="F25" s="28"/>
      <c r="G25" s="28"/>
      <c r="H25" s="28"/>
      <c r="I25" s="18"/>
      <c r="J25" s="18"/>
      <c r="K25" s="18"/>
      <c r="L25" s="18"/>
      <c r="M25" s="18"/>
    </row>
    <row r="26" spans="1:17" x14ac:dyDescent="0.25">
      <c r="A26" s="49"/>
      <c r="C26" s="50"/>
      <c r="D26" s="27"/>
      <c r="E26" s="51"/>
      <c r="F26" s="28"/>
      <c r="G26" s="28"/>
      <c r="H26" s="28"/>
      <c r="I26" s="18"/>
      <c r="J26" s="18"/>
      <c r="K26" s="18"/>
      <c r="L26" s="18"/>
      <c r="M26" s="18"/>
    </row>
    <row r="27" spans="1:17" x14ac:dyDescent="0.25">
      <c r="A27" s="49"/>
      <c r="C27" s="50"/>
      <c r="D27" s="27"/>
      <c r="E27" s="51"/>
      <c r="F27" s="28"/>
      <c r="G27" s="28"/>
      <c r="H27" s="28"/>
      <c r="I27" s="18"/>
      <c r="J27" s="18"/>
      <c r="K27" s="18"/>
      <c r="L27" s="18"/>
      <c r="M27" s="18"/>
    </row>
    <row r="28" spans="1:17" x14ac:dyDescent="0.25">
      <c r="A28" s="49"/>
      <c r="B28" s="68" t="s">
        <v>94</v>
      </c>
      <c r="C28" s="54"/>
      <c r="D28" s="54"/>
      <c r="E28" s="54"/>
      <c r="F28" s="54"/>
      <c r="G28" s="54"/>
      <c r="H28" s="54"/>
      <c r="I28" s="56"/>
      <c r="J28" s="56"/>
      <c r="K28" s="56"/>
      <c r="L28" s="56"/>
      <c r="M28" s="56"/>
      <c r="N28" s="57"/>
    </row>
    <row r="29" spans="1:17" x14ac:dyDescent="0.25">
      <c r="A29" s="49"/>
      <c r="B29" s="54"/>
      <c r="C29" s="54"/>
      <c r="D29" s="54"/>
      <c r="E29" s="54"/>
      <c r="F29" s="54"/>
      <c r="G29" s="54"/>
      <c r="H29" s="54"/>
      <c r="I29" s="56"/>
      <c r="J29" s="56"/>
      <c r="K29" s="56"/>
      <c r="L29" s="56"/>
      <c r="M29" s="56"/>
      <c r="N29" s="57"/>
    </row>
    <row r="30" spans="1:17" x14ac:dyDescent="0.25">
      <c r="A30" s="49"/>
      <c r="B30" s="70" t="s">
        <v>31</v>
      </c>
      <c r="C30" s="70" t="s">
        <v>95</v>
      </c>
      <c r="D30" s="70" t="s">
        <v>96</v>
      </c>
      <c r="E30" s="54"/>
      <c r="F30" s="54"/>
      <c r="G30" s="54"/>
      <c r="H30" s="54"/>
      <c r="I30" s="56"/>
      <c r="J30" s="56"/>
      <c r="K30" s="56"/>
      <c r="L30" s="56"/>
      <c r="M30" s="56"/>
      <c r="N30" s="57"/>
    </row>
    <row r="31" spans="1:17" x14ac:dyDescent="0.25">
      <c r="A31" s="49"/>
      <c r="B31" s="128" t="s">
        <v>97</v>
      </c>
      <c r="C31" s="114" t="s">
        <v>95</v>
      </c>
      <c r="D31" s="128"/>
      <c r="E31" s="165"/>
      <c r="F31" s="165"/>
      <c r="G31" s="165"/>
      <c r="H31" s="165"/>
      <c r="I31" s="185"/>
      <c r="J31" s="185"/>
      <c r="K31" s="185"/>
      <c r="L31" s="185"/>
      <c r="M31" s="185"/>
      <c r="N31" s="186"/>
      <c r="O31" s="118"/>
      <c r="P31" s="118"/>
      <c r="Q31" s="118"/>
    </row>
    <row r="32" spans="1:17" x14ac:dyDescent="0.25">
      <c r="A32" s="49"/>
      <c r="B32" s="128" t="s">
        <v>98</v>
      </c>
      <c r="C32" s="114" t="s">
        <v>95</v>
      </c>
      <c r="D32" s="128"/>
      <c r="E32" s="165"/>
      <c r="F32" s="165"/>
      <c r="G32" s="165"/>
      <c r="H32" s="165"/>
      <c r="I32" s="185"/>
      <c r="J32" s="185"/>
      <c r="K32" s="185"/>
      <c r="L32" s="185"/>
      <c r="M32" s="185"/>
      <c r="N32" s="186"/>
      <c r="O32" s="118"/>
      <c r="P32" s="118"/>
      <c r="Q32" s="118"/>
    </row>
    <row r="33" spans="1:17" x14ac:dyDescent="0.25">
      <c r="A33" s="49"/>
      <c r="B33" s="128" t="s">
        <v>99</v>
      </c>
      <c r="C33" s="114" t="s">
        <v>95</v>
      </c>
      <c r="D33" s="128"/>
      <c r="E33" s="165"/>
      <c r="F33" s="165"/>
      <c r="G33" s="165"/>
      <c r="H33" s="165"/>
      <c r="I33" s="185"/>
      <c r="J33" s="185"/>
      <c r="K33" s="185"/>
      <c r="L33" s="185"/>
      <c r="M33" s="185"/>
      <c r="N33" s="186"/>
      <c r="O33" s="118"/>
      <c r="P33" s="118"/>
      <c r="Q33" s="118"/>
    </row>
    <row r="34" spans="1:17" x14ac:dyDescent="0.25">
      <c r="A34" s="49"/>
      <c r="B34" s="128" t="s">
        <v>100</v>
      </c>
      <c r="C34" s="114" t="s">
        <v>95</v>
      </c>
      <c r="D34" s="128"/>
      <c r="E34" s="165"/>
      <c r="F34" s="165"/>
      <c r="G34" s="165"/>
      <c r="H34" s="165"/>
      <c r="I34" s="185"/>
      <c r="J34" s="185"/>
      <c r="K34" s="185"/>
      <c r="L34" s="185"/>
      <c r="M34" s="185"/>
      <c r="N34" s="186"/>
      <c r="O34" s="118"/>
      <c r="P34" s="118"/>
      <c r="Q34" s="118"/>
    </row>
    <row r="35" spans="1:17" x14ac:dyDescent="0.25">
      <c r="A35" s="49"/>
      <c r="B35" s="165"/>
      <c r="C35" s="165"/>
      <c r="D35" s="165"/>
      <c r="E35" s="165"/>
      <c r="F35" s="165"/>
      <c r="G35" s="165"/>
      <c r="H35" s="165"/>
      <c r="I35" s="185"/>
      <c r="J35" s="185"/>
      <c r="K35" s="185"/>
      <c r="L35" s="185"/>
      <c r="M35" s="185"/>
      <c r="N35" s="186"/>
      <c r="O35" s="118"/>
      <c r="P35" s="118"/>
      <c r="Q35" s="118"/>
    </row>
    <row r="36" spans="1:17" x14ac:dyDescent="0.25">
      <c r="A36" s="49"/>
      <c r="B36" s="165"/>
      <c r="C36" s="165"/>
      <c r="D36" s="165"/>
      <c r="E36" s="165"/>
      <c r="F36" s="165"/>
      <c r="G36" s="165"/>
      <c r="H36" s="165"/>
      <c r="I36" s="185"/>
      <c r="J36" s="185"/>
      <c r="K36" s="185"/>
      <c r="L36" s="185"/>
      <c r="M36" s="185"/>
      <c r="N36" s="186"/>
      <c r="O36" s="118"/>
      <c r="P36" s="118"/>
      <c r="Q36" s="118"/>
    </row>
    <row r="37" spans="1:17" x14ac:dyDescent="0.25">
      <c r="A37" s="49"/>
      <c r="B37" s="119" t="s">
        <v>101</v>
      </c>
      <c r="C37" s="165"/>
      <c r="D37" s="165"/>
      <c r="E37" s="165"/>
      <c r="F37" s="165"/>
      <c r="G37" s="165"/>
      <c r="H37" s="165"/>
      <c r="I37" s="185"/>
      <c r="J37" s="185"/>
      <c r="K37" s="185"/>
      <c r="L37" s="185"/>
      <c r="M37" s="185"/>
      <c r="N37" s="186"/>
      <c r="O37" s="118"/>
      <c r="P37" s="118"/>
      <c r="Q37" s="118"/>
    </row>
    <row r="38" spans="1:17" x14ac:dyDescent="0.25">
      <c r="A38" s="49"/>
      <c r="B38" s="165"/>
      <c r="C38" s="165"/>
      <c r="D38" s="165"/>
      <c r="E38" s="165"/>
      <c r="F38" s="165"/>
      <c r="G38" s="165"/>
      <c r="H38" s="165"/>
      <c r="I38" s="185"/>
      <c r="J38" s="185"/>
      <c r="K38" s="185"/>
      <c r="L38" s="185"/>
      <c r="M38" s="185"/>
      <c r="N38" s="186"/>
      <c r="O38" s="118"/>
      <c r="P38" s="118"/>
      <c r="Q38" s="118"/>
    </row>
    <row r="39" spans="1:17" x14ac:dyDescent="0.25">
      <c r="A39" s="49"/>
      <c r="B39" s="165"/>
      <c r="C39" s="165"/>
      <c r="D39" s="165"/>
      <c r="E39" s="165"/>
      <c r="F39" s="165"/>
      <c r="G39" s="165"/>
      <c r="H39" s="165"/>
      <c r="I39" s="185"/>
      <c r="J39" s="185"/>
      <c r="K39" s="185"/>
      <c r="L39" s="185"/>
      <c r="M39" s="185"/>
      <c r="N39" s="186"/>
      <c r="O39" s="118"/>
      <c r="P39" s="118"/>
      <c r="Q39" s="118"/>
    </row>
    <row r="40" spans="1:17" x14ac:dyDescent="0.25">
      <c r="A40" s="49"/>
      <c r="B40" s="117" t="s">
        <v>31</v>
      </c>
      <c r="C40" s="117" t="s">
        <v>56</v>
      </c>
      <c r="D40" s="174" t="s">
        <v>49</v>
      </c>
      <c r="E40" s="174" t="s">
        <v>15</v>
      </c>
      <c r="F40" s="165"/>
      <c r="G40" s="165"/>
      <c r="H40" s="165"/>
      <c r="I40" s="185"/>
      <c r="J40" s="185"/>
      <c r="K40" s="185"/>
      <c r="L40" s="185"/>
      <c r="M40" s="185"/>
      <c r="N40" s="186"/>
      <c r="O40" s="118"/>
      <c r="P40" s="118"/>
      <c r="Q40" s="118"/>
    </row>
    <row r="41" spans="1:17" ht="42.75" x14ac:dyDescent="0.25">
      <c r="A41" s="49"/>
      <c r="B41" s="116" t="s">
        <v>102</v>
      </c>
      <c r="C41" s="115">
        <v>40</v>
      </c>
      <c r="D41" s="114">
        <v>40</v>
      </c>
      <c r="E41" s="322">
        <f>+D41+D42</f>
        <v>100</v>
      </c>
      <c r="F41" s="165"/>
      <c r="G41" s="165"/>
      <c r="H41" s="165"/>
      <c r="I41" s="185"/>
      <c r="J41" s="185"/>
      <c r="K41" s="185"/>
      <c r="L41" s="185"/>
      <c r="M41" s="185"/>
      <c r="N41" s="186"/>
      <c r="O41" s="118"/>
      <c r="P41" s="118"/>
      <c r="Q41" s="118"/>
    </row>
    <row r="42" spans="1:17" ht="71.25" x14ac:dyDescent="0.25">
      <c r="A42" s="49"/>
      <c r="B42" s="116" t="s">
        <v>103</v>
      </c>
      <c r="C42" s="115">
        <v>60</v>
      </c>
      <c r="D42" s="114">
        <v>60</v>
      </c>
      <c r="E42" s="323"/>
      <c r="F42" s="165"/>
      <c r="G42" s="165"/>
      <c r="H42" s="165"/>
      <c r="I42" s="185"/>
      <c r="J42" s="185"/>
      <c r="K42" s="185"/>
      <c r="L42" s="185"/>
      <c r="M42" s="185"/>
      <c r="N42" s="186"/>
      <c r="O42" s="118"/>
      <c r="P42" s="118"/>
      <c r="Q42" s="118"/>
    </row>
    <row r="43" spans="1:17" x14ac:dyDescent="0.25">
      <c r="A43" s="49"/>
      <c r="B43" s="118"/>
      <c r="C43" s="192"/>
      <c r="D43" s="187"/>
      <c r="E43" s="193"/>
      <c r="F43" s="190"/>
      <c r="G43" s="190"/>
      <c r="H43" s="190"/>
      <c r="I43" s="191"/>
      <c r="J43" s="191"/>
      <c r="K43" s="191"/>
      <c r="L43" s="191"/>
      <c r="M43" s="191"/>
      <c r="N43" s="118"/>
      <c r="O43" s="118"/>
      <c r="P43" s="118"/>
      <c r="Q43" s="118"/>
    </row>
    <row r="44" spans="1:17" x14ac:dyDescent="0.25">
      <c r="A44" s="49"/>
      <c r="B44" s="118"/>
      <c r="C44" s="192"/>
      <c r="D44" s="187"/>
      <c r="E44" s="193"/>
      <c r="F44" s="190"/>
      <c r="G44" s="190"/>
      <c r="H44" s="190"/>
      <c r="I44" s="191"/>
      <c r="J44" s="191"/>
      <c r="K44" s="191"/>
      <c r="L44" s="191"/>
      <c r="M44" s="191"/>
      <c r="N44" s="118"/>
      <c r="O44" s="118"/>
      <c r="P44" s="118"/>
      <c r="Q44" s="118"/>
    </row>
    <row r="45" spans="1:17" x14ac:dyDescent="0.25">
      <c r="A45" s="49"/>
      <c r="B45" s="118"/>
      <c r="C45" s="192"/>
      <c r="D45" s="187"/>
      <c r="E45" s="193"/>
      <c r="F45" s="190"/>
      <c r="G45" s="190"/>
      <c r="H45" s="190"/>
      <c r="I45" s="191"/>
      <c r="J45" s="191"/>
      <c r="K45" s="191"/>
      <c r="L45" s="191"/>
      <c r="M45" s="191"/>
      <c r="N45" s="118"/>
      <c r="O45" s="118"/>
      <c r="P45" s="118"/>
      <c r="Q45" s="118"/>
    </row>
    <row r="46" spans="1:17" ht="15.75" thickBot="1" x14ac:dyDescent="0.3">
      <c r="B46" s="118"/>
      <c r="C46" s="118"/>
      <c r="D46" s="118"/>
      <c r="E46" s="118"/>
      <c r="F46" s="118"/>
      <c r="G46" s="118"/>
      <c r="H46" s="118"/>
      <c r="I46" s="118"/>
      <c r="J46" s="118"/>
      <c r="K46" s="118"/>
      <c r="L46" s="118"/>
      <c r="M46" s="332" t="s">
        <v>33</v>
      </c>
      <c r="N46" s="332"/>
      <c r="O46" s="118"/>
      <c r="P46" s="118"/>
      <c r="Q46" s="118"/>
    </row>
    <row r="47" spans="1:17" x14ac:dyDescent="0.25">
      <c r="B47" s="119" t="s">
        <v>28</v>
      </c>
      <c r="C47" s="118"/>
      <c r="D47" s="118"/>
      <c r="E47" s="118"/>
      <c r="F47" s="118"/>
      <c r="G47" s="118"/>
      <c r="H47" s="118"/>
      <c r="I47" s="118"/>
      <c r="J47" s="118"/>
      <c r="K47" s="118"/>
      <c r="L47" s="118"/>
      <c r="M47" s="194"/>
      <c r="N47" s="194"/>
      <c r="O47" s="118"/>
      <c r="P47" s="118"/>
      <c r="Q47" s="118"/>
    </row>
    <row r="48" spans="1:17" ht="15.75" thickBot="1" x14ac:dyDescent="0.3">
      <c r="B48" s="118"/>
      <c r="C48" s="118"/>
      <c r="D48" s="118"/>
      <c r="E48" s="118"/>
      <c r="F48" s="118"/>
      <c r="G48" s="118"/>
      <c r="H48" s="118"/>
      <c r="I48" s="118" t="s">
        <v>143</v>
      </c>
      <c r="J48" s="118"/>
      <c r="K48" s="118"/>
      <c r="L48" s="118"/>
      <c r="M48" s="194"/>
      <c r="N48" s="194"/>
      <c r="O48" s="118"/>
      <c r="P48" s="118"/>
      <c r="Q48" s="118"/>
    </row>
    <row r="49" spans="1:26" s="56" customFormat="1" ht="109.5" customHeight="1" x14ac:dyDescent="0.25">
      <c r="B49" s="195" t="s">
        <v>104</v>
      </c>
      <c r="C49" s="195" t="s">
        <v>105</v>
      </c>
      <c r="D49" s="195" t="s">
        <v>106</v>
      </c>
      <c r="E49" s="195" t="s">
        <v>43</v>
      </c>
      <c r="F49" s="195" t="s">
        <v>21</v>
      </c>
      <c r="G49" s="195" t="s">
        <v>64</v>
      </c>
      <c r="H49" s="195" t="s">
        <v>16</v>
      </c>
      <c r="I49" s="195" t="s">
        <v>9</v>
      </c>
      <c r="J49" s="195" t="s">
        <v>29</v>
      </c>
      <c r="K49" s="195" t="s">
        <v>59</v>
      </c>
      <c r="L49" s="195" t="s">
        <v>19</v>
      </c>
      <c r="M49" s="196" t="s">
        <v>25</v>
      </c>
      <c r="N49" s="381" t="s">
        <v>107</v>
      </c>
      <c r="O49" s="271" t="s">
        <v>116</v>
      </c>
      <c r="P49" s="382" t="s">
        <v>34</v>
      </c>
      <c r="Q49" s="197" t="s">
        <v>10</v>
      </c>
      <c r="R49" s="87" t="s">
        <v>18</v>
      </c>
    </row>
    <row r="50" spans="1:26" s="62" customFormat="1" ht="66.75" customHeight="1" x14ac:dyDescent="0.25">
      <c r="A50" s="35">
        <v>1</v>
      </c>
      <c r="B50" s="175" t="s">
        <v>142</v>
      </c>
      <c r="C50" s="176" t="s">
        <v>120</v>
      </c>
      <c r="D50" s="175" t="s">
        <v>117</v>
      </c>
      <c r="E50" s="175" t="s">
        <v>161</v>
      </c>
      <c r="F50" s="176" t="s">
        <v>95</v>
      </c>
      <c r="G50" s="366">
        <v>0.5</v>
      </c>
      <c r="H50" s="359">
        <v>41548</v>
      </c>
      <c r="I50" s="359">
        <v>41912</v>
      </c>
      <c r="J50" s="360" t="s">
        <v>96</v>
      </c>
      <c r="K50" s="361">
        <f>((I50-H50)/30)/2</f>
        <v>6.0666666666666664</v>
      </c>
      <c r="L50" s="362">
        <f>+((I50-H50)/30)/2</f>
        <v>6.0666666666666664</v>
      </c>
      <c r="M50" s="363">
        <v>144</v>
      </c>
      <c r="N50" s="387" t="s">
        <v>115</v>
      </c>
      <c r="O50" s="362">
        <v>77</v>
      </c>
      <c r="P50" s="364">
        <v>358888824</v>
      </c>
      <c r="Q50" s="364">
        <v>74</v>
      </c>
      <c r="R50" s="390" t="s">
        <v>379</v>
      </c>
      <c r="S50" s="61"/>
      <c r="T50" s="61"/>
      <c r="U50" s="61"/>
      <c r="V50" s="61"/>
      <c r="W50" s="61"/>
      <c r="X50" s="61"/>
      <c r="Y50" s="61"/>
      <c r="Z50" s="61"/>
    </row>
    <row r="51" spans="1:26" s="62" customFormat="1" ht="30" x14ac:dyDescent="0.25">
      <c r="A51" s="35">
        <f>+A50+1</f>
        <v>2</v>
      </c>
      <c r="B51" s="175" t="s">
        <v>142</v>
      </c>
      <c r="C51" s="176" t="s">
        <v>124</v>
      </c>
      <c r="D51" s="175" t="s">
        <v>147</v>
      </c>
      <c r="E51" s="175" t="s">
        <v>162</v>
      </c>
      <c r="F51" s="176" t="s">
        <v>95</v>
      </c>
      <c r="G51" s="366" t="s">
        <v>115</v>
      </c>
      <c r="H51" s="359">
        <v>41306</v>
      </c>
      <c r="I51" s="359">
        <v>41610</v>
      </c>
      <c r="J51" s="360" t="s">
        <v>96</v>
      </c>
      <c r="K51" s="361">
        <f>(I51-H51)/30-L51</f>
        <v>8.0666666666666664</v>
      </c>
      <c r="L51" s="362">
        <f>+(I51-H50)/30</f>
        <v>2.0666666666666669</v>
      </c>
      <c r="M51" s="363">
        <v>250</v>
      </c>
      <c r="N51" s="387" t="s">
        <v>115</v>
      </c>
      <c r="O51" s="362">
        <v>250</v>
      </c>
      <c r="P51" s="364">
        <v>15500000</v>
      </c>
      <c r="Q51" s="364">
        <v>77</v>
      </c>
      <c r="R51" s="390" t="s">
        <v>377</v>
      </c>
      <c r="S51" s="61"/>
      <c r="T51" s="61"/>
      <c r="U51" s="61"/>
      <c r="V51" s="61"/>
      <c r="W51" s="61"/>
      <c r="X51" s="61"/>
      <c r="Y51" s="61"/>
      <c r="Z51" s="61"/>
    </row>
    <row r="52" spans="1:26" s="62" customFormat="1" ht="30" x14ac:dyDescent="0.25">
      <c r="A52" s="35">
        <f t="shared" ref="A52:A56" si="0">+A51+1</f>
        <v>3</v>
      </c>
      <c r="B52" s="175" t="s">
        <v>142</v>
      </c>
      <c r="C52" s="176" t="s">
        <v>124</v>
      </c>
      <c r="D52" s="175" t="s">
        <v>163</v>
      </c>
      <c r="E52" s="175" t="s">
        <v>164</v>
      </c>
      <c r="F52" s="176" t="s">
        <v>95</v>
      </c>
      <c r="G52" s="366" t="s">
        <v>115</v>
      </c>
      <c r="H52" s="359">
        <v>40915</v>
      </c>
      <c r="I52" s="359">
        <v>41271</v>
      </c>
      <c r="J52" s="360" t="s">
        <v>96</v>
      </c>
      <c r="K52" s="361">
        <f t="shared" ref="K51:K52" si="1">(I52-H52)/30</f>
        <v>11.866666666666667</v>
      </c>
      <c r="L52" s="362">
        <v>0</v>
      </c>
      <c r="M52" s="363">
        <v>50</v>
      </c>
      <c r="N52" s="387" t="s">
        <v>115</v>
      </c>
      <c r="O52" s="362">
        <v>0</v>
      </c>
      <c r="P52" s="364">
        <v>6000000</v>
      </c>
      <c r="Q52" s="364" t="s">
        <v>165</v>
      </c>
      <c r="R52" s="390"/>
      <c r="S52" s="61"/>
      <c r="T52" s="61"/>
      <c r="U52" s="61"/>
      <c r="V52" s="61"/>
      <c r="W52" s="61"/>
      <c r="X52" s="61"/>
      <c r="Y52" s="61"/>
      <c r="Z52" s="61"/>
    </row>
    <row r="53" spans="1:26" s="62" customFormat="1" x14ac:dyDescent="0.25">
      <c r="A53" s="35"/>
      <c r="B53" s="175"/>
      <c r="C53" s="176"/>
      <c r="D53" s="175"/>
      <c r="E53" s="175"/>
      <c r="F53" s="199"/>
      <c r="G53" s="157"/>
      <c r="H53" s="164"/>
      <c r="I53" s="164"/>
      <c r="J53" s="177"/>
      <c r="K53" s="163"/>
      <c r="L53" s="177"/>
      <c r="M53" s="161"/>
      <c r="N53" s="160"/>
      <c r="O53" s="159"/>
      <c r="P53" s="159"/>
      <c r="Q53" s="158"/>
      <c r="R53" s="61"/>
      <c r="S53" s="61"/>
      <c r="T53" s="61"/>
      <c r="U53" s="61"/>
      <c r="V53" s="61"/>
      <c r="W53" s="61"/>
      <c r="X53" s="61"/>
      <c r="Y53" s="61"/>
      <c r="Z53" s="61"/>
    </row>
    <row r="54" spans="1:26" s="62" customFormat="1" x14ac:dyDescent="0.25">
      <c r="A54" s="35"/>
      <c r="B54" s="175"/>
      <c r="C54" s="176"/>
      <c r="D54" s="175"/>
      <c r="E54" s="200"/>
      <c r="F54" s="142"/>
      <c r="G54" s="142"/>
      <c r="H54" s="164"/>
      <c r="I54" s="164"/>
      <c r="J54" s="177"/>
      <c r="K54" s="177"/>
      <c r="L54" s="177"/>
      <c r="M54" s="160"/>
      <c r="N54" s="160"/>
      <c r="O54" s="159"/>
      <c r="P54" s="159"/>
      <c r="Q54" s="158"/>
      <c r="R54" s="61"/>
      <c r="S54" s="61"/>
      <c r="T54" s="61"/>
      <c r="U54" s="61"/>
      <c r="V54" s="61"/>
      <c r="W54" s="61"/>
      <c r="X54" s="61"/>
      <c r="Y54" s="61"/>
      <c r="Z54" s="61"/>
    </row>
    <row r="55" spans="1:26" s="62" customFormat="1" x14ac:dyDescent="0.25">
      <c r="A55" s="35"/>
      <c r="B55" s="175"/>
      <c r="C55" s="176"/>
      <c r="D55" s="175"/>
      <c r="E55" s="200"/>
      <c r="F55" s="142"/>
      <c r="G55" s="142"/>
      <c r="H55" s="164"/>
      <c r="I55" s="164"/>
      <c r="J55" s="177"/>
      <c r="K55" s="177"/>
      <c r="L55" s="177"/>
      <c r="M55" s="160"/>
      <c r="N55" s="160"/>
      <c r="O55" s="159"/>
      <c r="P55" s="159"/>
      <c r="Q55" s="158"/>
      <c r="R55" s="61"/>
      <c r="S55" s="61"/>
      <c r="T55" s="61"/>
      <c r="U55" s="61"/>
      <c r="V55" s="61"/>
      <c r="W55" s="61"/>
      <c r="X55" s="61"/>
      <c r="Y55" s="61"/>
      <c r="Z55" s="61"/>
    </row>
    <row r="56" spans="1:26" s="62" customFormat="1" x14ac:dyDescent="0.25">
      <c r="A56" s="35"/>
      <c r="B56" s="175"/>
      <c r="C56" s="176"/>
      <c r="D56" s="175"/>
      <c r="E56" s="200"/>
      <c r="F56" s="142"/>
      <c r="G56" s="142"/>
      <c r="H56" s="164"/>
      <c r="I56" s="164"/>
      <c r="J56" s="177"/>
      <c r="K56" s="177"/>
      <c r="L56" s="177"/>
      <c r="M56" s="160"/>
      <c r="N56" s="160"/>
      <c r="O56" s="159"/>
      <c r="P56" s="159"/>
      <c r="Q56" s="158"/>
      <c r="R56" s="61"/>
      <c r="S56" s="61"/>
      <c r="T56" s="61"/>
      <c r="U56" s="61"/>
      <c r="V56" s="61"/>
      <c r="W56" s="61"/>
      <c r="X56" s="61"/>
      <c r="Y56" s="61"/>
      <c r="Z56" s="61"/>
    </row>
    <row r="57" spans="1:26" s="111" customFormat="1" ht="18.75" x14ac:dyDescent="0.25">
      <c r="A57" s="110"/>
      <c r="B57" s="235" t="s">
        <v>15</v>
      </c>
      <c r="C57" s="236"/>
      <c r="D57" s="237"/>
      <c r="E57" s="238"/>
      <c r="F57" s="236"/>
      <c r="G57" s="236"/>
      <c r="H57" s="236"/>
      <c r="I57" s="239"/>
      <c r="J57" s="239"/>
      <c r="K57" s="383">
        <f>+SUM(K50:K52)</f>
        <v>26</v>
      </c>
      <c r="L57" s="241"/>
      <c r="M57" s="240">
        <f>SUM(M50:M56)</f>
        <v>444</v>
      </c>
      <c r="N57" s="241"/>
      <c r="O57" s="243">
        <f>+O50+O51</f>
        <v>327</v>
      </c>
      <c r="P57" s="244"/>
      <c r="Q57" s="245"/>
    </row>
    <row r="58" spans="1:26" s="20" customFormat="1" x14ac:dyDescent="0.25">
      <c r="B58" s="118"/>
      <c r="C58" s="118"/>
      <c r="D58" s="118"/>
      <c r="E58" s="179"/>
      <c r="F58" s="118"/>
      <c r="G58" s="118"/>
      <c r="H58" s="118"/>
      <c r="I58" s="118"/>
      <c r="J58" s="118"/>
      <c r="K58" s="180"/>
      <c r="L58" s="118"/>
      <c r="M58" s="118"/>
      <c r="N58" s="118"/>
      <c r="O58" s="118"/>
      <c r="P58" s="118"/>
      <c r="Q58" s="118"/>
    </row>
    <row r="59" spans="1:26" s="20" customFormat="1" x14ac:dyDescent="0.25">
      <c r="B59" s="290" t="s">
        <v>26</v>
      </c>
      <c r="C59" s="290" t="s">
        <v>109</v>
      </c>
      <c r="D59" s="292" t="s">
        <v>32</v>
      </c>
      <c r="E59" s="292"/>
      <c r="F59" s="118"/>
      <c r="G59" s="118"/>
      <c r="H59" s="118"/>
      <c r="I59" s="118"/>
      <c r="J59" s="118"/>
      <c r="K59" s="118"/>
      <c r="L59" s="118"/>
      <c r="M59" s="118"/>
      <c r="N59" s="118"/>
      <c r="O59" s="118"/>
      <c r="P59" s="118"/>
      <c r="Q59" s="118"/>
    </row>
    <row r="60" spans="1:26" s="20" customFormat="1" x14ac:dyDescent="0.25">
      <c r="B60" s="291"/>
      <c r="C60" s="291"/>
      <c r="D60" s="174" t="s">
        <v>22</v>
      </c>
      <c r="E60" s="155" t="s">
        <v>23</v>
      </c>
      <c r="F60" s="118"/>
      <c r="G60" s="181"/>
      <c r="H60" s="181"/>
      <c r="I60" s="118"/>
      <c r="J60" s="118"/>
      <c r="K60" s="118"/>
      <c r="L60" s="118"/>
      <c r="M60" s="118"/>
      <c r="N60" s="118"/>
      <c r="O60" s="118"/>
      <c r="P60" s="118"/>
      <c r="Q60" s="118"/>
    </row>
    <row r="61" spans="1:26" s="20" customFormat="1" ht="30.6" customHeight="1" x14ac:dyDescent="0.25">
      <c r="B61" s="154" t="s">
        <v>20</v>
      </c>
      <c r="C61" s="246">
        <f>+K57</f>
        <v>26</v>
      </c>
      <c r="D61" s="114" t="s">
        <v>95</v>
      </c>
      <c r="E61" s="128"/>
      <c r="F61" s="182"/>
      <c r="G61" s="182"/>
      <c r="H61" s="182"/>
      <c r="I61" s="182"/>
      <c r="J61" s="182"/>
      <c r="K61" s="182">
        <f>381+239+150</f>
        <v>770</v>
      </c>
      <c r="L61" s="182"/>
      <c r="M61" s="182"/>
      <c r="N61" s="118"/>
      <c r="O61" s="118"/>
      <c r="P61" s="118"/>
      <c r="Q61" s="118"/>
    </row>
    <row r="62" spans="1:26" s="20" customFormat="1" ht="30" customHeight="1" x14ac:dyDescent="0.25">
      <c r="B62" s="154" t="s">
        <v>24</v>
      </c>
      <c r="C62" s="153" t="s">
        <v>166</v>
      </c>
      <c r="D62" s="114" t="s">
        <v>95</v>
      </c>
      <c r="E62" s="128"/>
      <c r="F62" s="118"/>
      <c r="G62" s="118"/>
      <c r="H62" s="118"/>
      <c r="I62" s="118"/>
      <c r="J62" s="118"/>
      <c r="K62" s="118"/>
      <c r="L62" s="118"/>
      <c r="M62" s="118"/>
      <c r="N62" s="118"/>
      <c r="O62" s="118"/>
      <c r="P62" s="118"/>
      <c r="Q62" s="118"/>
    </row>
    <row r="63" spans="1:26" s="20" customFormat="1" x14ac:dyDescent="0.25">
      <c r="B63" s="201"/>
      <c r="C63" s="333"/>
      <c r="D63" s="333"/>
      <c r="E63" s="333"/>
      <c r="F63" s="333"/>
      <c r="G63" s="333"/>
      <c r="H63" s="333"/>
      <c r="I63" s="333"/>
      <c r="J63" s="333"/>
      <c r="K63" s="333"/>
      <c r="L63" s="333"/>
      <c r="M63" s="333"/>
      <c r="N63" s="333"/>
      <c r="O63" s="118"/>
      <c r="P63" s="118"/>
      <c r="Q63" s="118"/>
    </row>
    <row r="64" spans="1:26" ht="28.15" customHeight="1" thickBot="1" x14ac:dyDescent="0.3">
      <c r="B64" s="118"/>
      <c r="C64" s="118"/>
      <c r="D64" s="118"/>
      <c r="E64" s="118"/>
      <c r="F64" s="118"/>
      <c r="G64" s="118"/>
      <c r="H64" s="118"/>
      <c r="I64" s="118"/>
      <c r="J64" s="118"/>
      <c r="K64" s="118"/>
      <c r="L64" s="118"/>
      <c r="M64" s="118"/>
      <c r="N64" s="118"/>
      <c r="O64" s="118"/>
      <c r="P64" s="118"/>
      <c r="Q64" s="118"/>
    </row>
    <row r="65" spans="2:18" ht="27" thickBot="1" x14ac:dyDescent="0.3">
      <c r="B65" s="334" t="s">
        <v>65</v>
      </c>
      <c r="C65" s="334"/>
      <c r="D65" s="334"/>
      <c r="E65" s="334"/>
      <c r="F65" s="334"/>
      <c r="G65" s="334"/>
      <c r="H65" s="334"/>
      <c r="I65" s="334"/>
      <c r="J65" s="334"/>
      <c r="K65" s="334"/>
      <c r="L65" s="334"/>
      <c r="M65" s="334"/>
      <c r="N65" s="334"/>
      <c r="O65" s="118"/>
      <c r="P65" s="118"/>
      <c r="Q65" s="118"/>
    </row>
    <row r="66" spans="2:18" x14ac:dyDescent="0.25">
      <c r="B66" s="118"/>
      <c r="C66" s="118"/>
      <c r="D66" s="118"/>
      <c r="E66" s="118"/>
      <c r="F66" s="118"/>
      <c r="G66" s="118"/>
      <c r="H66" s="118"/>
      <c r="I66" s="118"/>
      <c r="J66" s="118"/>
      <c r="K66" s="118"/>
      <c r="L66" s="118"/>
      <c r="M66" s="118"/>
      <c r="N66" s="118"/>
      <c r="O66" s="118"/>
      <c r="P66" s="118"/>
      <c r="Q66" s="118"/>
    </row>
    <row r="67" spans="2:18" x14ac:dyDescent="0.25">
      <c r="B67" s="118"/>
      <c r="C67" s="118"/>
      <c r="D67" s="118"/>
      <c r="E67" s="118"/>
      <c r="F67" s="118"/>
      <c r="G67" s="118"/>
      <c r="H67" s="118"/>
      <c r="I67" s="118"/>
      <c r="J67" s="118"/>
      <c r="K67" s="118"/>
      <c r="L67" s="118"/>
      <c r="M67" s="118"/>
      <c r="N67" s="118"/>
      <c r="O67" s="118"/>
      <c r="P67" s="118"/>
      <c r="Q67" s="118"/>
    </row>
    <row r="68" spans="2:18" ht="109.5" customHeight="1" x14ac:dyDescent="0.25">
      <c r="B68" s="202" t="s">
        <v>108</v>
      </c>
      <c r="C68" s="203" t="s">
        <v>2</v>
      </c>
      <c r="D68" s="203" t="s">
        <v>67</v>
      </c>
      <c r="E68" s="203" t="s">
        <v>66</v>
      </c>
      <c r="F68" s="203" t="s">
        <v>68</v>
      </c>
      <c r="G68" s="203" t="s">
        <v>69</v>
      </c>
      <c r="H68" s="203" t="s">
        <v>70</v>
      </c>
      <c r="I68" s="202" t="s">
        <v>110</v>
      </c>
      <c r="J68" s="203" t="s">
        <v>71</v>
      </c>
      <c r="K68" s="203" t="s">
        <v>72</v>
      </c>
      <c r="L68" s="203" t="s">
        <v>73</v>
      </c>
      <c r="M68" s="203" t="s">
        <v>74</v>
      </c>
      <c r="N68" s="204" t="s">
        <v>75</v>
      </c>
      <c r="O68" s="204" t="s">
        <v>76</v>
      </c>
      <c r="P68" s="286" t="s">
        <v>3</v>
      </c>
      <c r="Q68" s="287"/>
      <c r="R68" s="40" t="s">
        <v>17</v>
      </c>
    </row>
    <row r="69" spans="2:18" s="107" customFormat="1" x14ac:dyDescent="0.25">
      <c r="B69" s="183" t="s">
        <v>126</v>
      </c>
      <c r="C69" s="148" t="s">
        <v>126</v>
      </c>
      <c r="D69" s="148" t="s">
        <v>119</v>
      </c>
      <c r="E69" s="148" t="s">
        <v>119</v>
      </c>
      <c r="F69" s="148" t="s">
        <v>119</v>
      </c>
      <c r="G69" s="173" t="s">
        <v>119</v>
      </c>
      <c r="H69" s="148" t="s">
        <v>119</v>
      </c>
      <c r="I69" s="148" t="s">
        <v>119</v>
      </c>
      <c r="J69" s="148" t="s">
        <v>95</v>
      </c>
      <c r="K69" s="148" t="s">
        <v>119</v>
      </c>
      <c r="L69" s="148" t="s">
        <v>119</v>
      </c>
      <c r="M69" s="148" t="s">
        <v>119</v>
      </c>
      <c r="N69" s="148" t="s">
        <v>119</v>
      </c>
      <c r="O69" s="148" t="s">
        <v>95</v>
      </c>
      <c r="P69" s="297" t="s">
        <v>119</v>
      </c>
      <c r="Q69" s="298"/>
      <c r="R69" s="106" t="s">
        <v>95</v>
      </c>
    </row>
    <row r="70" spans="2:18" x14ac:dyDescent="0.25">
      <c r="B70" s="206"/>
      <c r="C70" s="206"/>
      <c r="D70" s="207"/>
      <c r="E70" s="207"/>
      <c r="F70" s="208"/>
      <c r="G70" s="209"/>
      <c r="H70" s="208"/>
      <c r="I70" s="128"/>
      <c r="J70" s="206"/>
      <c r="K70" s="206"/>
      <c r="L70" s="128"/>
      <c r="M70" s="128"/>
      <c r="N70" s="128"/>
      <c r="O70" s="128"/>
      <c r="P70" s="286"/>
      <c r="Q70" s="287"/>
      <c r="R70" s="67"/>
    </row>
    <row r="71" spans="2:18" x14ac:dyDescent="0.25">
      <c r="B71" s="206"/>
      <c r="C71" s="206"/>
      <c r="D71" s="207"/>
      <c r="E71" s="207"/>
      <c r="F71" s="208"/>
      <c r="G71" s="209"/>
      <c r="H71" s="208"/>
      <c r="I71" s="128"/>
      <c r="J71" s="206"/>
      <c r="K71" s="206"/>
      <c r="L71" s="128"/>
      <c r="M71" s="128"/>
      <c r="N71" s="128"/>
      <c r="O71" s="128"/>
      <c r="P71" s="286"/>
      <c r="Q71" s="287"/>
      <c r="R71" s="67"/>
    </row>
    <row r="72" spans="2:18" x14ac:dyDescent="0.25">
      <c r="B72" s="206"/>
      <c r="C72" s="206"/>
      <c r="D72" s="207"/>
      <c r="E72" s="207"/>
      <c r="F72" s="208"/>
      <c r="G72" s="209"/>
      <c r="H72" s="208"/>
      <c r="I72" s="128"/>
      <c r="J72" s="206"/>
      <c r="K72" s="206"/>
      <c r="L72" s="128"/>
      <c r="M72" s="128"/>
      <c r="N72" s="128"/>
      <c r="O72" s="128"/>
      <c r="P72" s="286"/>
      <c r="Q72" s="287"/>
      <c r="R72" s="67"/>
    </row>
    <row r="73" spans="2:18" x14ac:dyDescent="0.25">
      <c r="B73" s="206"/>
      <c r="C73" s="206"/>
      <c r="D73" s="207"/>
      <c r="E73" s="207"/>
      <c r="F73" s="208"/>
      <c r="G73" s="209"/>
      <c r="H73" s="208"/>
      <c r="I73" s="128"/>
      <c r="J73" s="206"/>
      <c r="K73" s="206"/>
      <c r="L73" s="128"/>
      <c r="M73" s="128"/>
      <c r="N73" s="128"/>
      <c r="O73" s="128"/>
      <c r="P73" s="286"/>
      <c r="Q73" s="287"/>
      <c r="R73" s="67"/>
    </row>
    <row r="74" spans="2:18" x14ac:dyDescent="0.25">
      <c r="B74" s="206"/>
      <c r="C74" s="206"/>
      <c r="D74" s="207"/>
      <c r="E74" s="207"/>
      <c r="F74" s="208"/>
      <c r="G74" s="209"/>
      <c r="H74" s="208"/>
      <c r="I74" s="128"/>
      <c r="J74" s="206"/>
      <c r="K74" s="206"/>
      <c r="L74" s="128"/>
      <c r="M74" s="128"/>
      <c r="N74" s="128"/>
      <c r="O74" s="128"/>
      <c r="P74" s="286"/>
      <c r="Q74" s="287"/>
      <c r="R74" s="67"/>
    </row>
    <row r="75" spans="2:18" x14ac:dyDescent="0.25">
      <c r="B75" s="128"/>
      <c r="C75" s="128"/>
      <c r="D75" s="128"/>
      <c r="E75" s="128"/>
      <c r="F75" s="128"/>
      <c r="G75" s="210"/>
      <c r="H75" s="128"/>
      <c r="I75" s="128"/>
      <c r="J75" s="128"/>
      <c r="K75" s="128"/>
      <c r="L75" s="128"/>
      <c r="M75" s="128"/>
      <c r="N75" s="128"/>
      <c r="O75" s="128"/>
      <c r="P75" s="286"/>
      <c r="Q75" s="287"/>
      <c r="R75" s="67"/>
    </row>
    <row r="76" spans="2:18" x14ac:dyDescent="0.25">
      <c r="B76" s="118" t="s">
        <v>1</v>
      </c>
      <c r="C76" s="118"/>
      <c r="D76" s="118"/>
      <c r="E76" s="118"/>
      <c r="F76" s="118"/>
      <c r="G76" s="118"/>
      <c r="H76" s="128"/>
      <c r="I76" s="128"/>
      <c r="J76" s="118"/>
      <c r="K76" s="118"/>
      <c r="L76" s="118"/>
      <c r="M76" s="118"/>
      <c r="N76" s="118"/>
      <c r="O76" s="118"/>
      <c r="P76" s="118"/>
      <c r="Q76" s="118"/>
    </row>
    <row r="77" spans="2:18" x14ac:dyDescent="0.25">
      <c r="B77" s="118" t="s">
        <v>35</v>
      </c>
      <c r="C77" s="118"/>
      <c r="D77" s="118"/>
      <c r="E77" s="118"/>
      <c r="F77" s="118"/>
      <c r="G77" s="118"/>
      <c r="H77" s="118"/>
      <c r="I77" s="118"/>
      <c r="J77" s="118"/>
      <c r="K77" s="118"/>
      <c r="L77" s="118"/>
      <c r="M77" s="118"/>
      <c r="N77" s="118"/>
      <c r="O77" s="118"/>
      <c r="P77" s="118"/>
      <c r="Q77" s="118"/>
    </row>
    <row r="78" spans="2:18" x14ac:dyDescent="0.25">
      <c r="B78" s="118" t="s">
        <v>111</v>
      </c>
      <c r="C78" s="118"/>
      <c r="D78" s="118"/>
      <c r="E78" s="118"/>
      <c r="F78" s="118"/>
      <c r="G78" s="118"/>
      <c r="H78" s="118"/>
      <c r="I78" s="118"/>
      <c r="J78" s="118"/>
      <c r="K78" s="118"/>
      <c r="L78" s="118"/>
      <c r="M78" s="118"/>
      <c r="N78" s="118"/>
      <c r="O78" s="118"/>
      <c r="P78" s="118"/>
      <c r="Q78" s="118"/>
    </row>
    <row r="79" spans="2:18" x14ac:dyDescent="0.25">
      <c r="B79" s="118"/>
      <c r="C79" s="118"/>
      <c r="D79" s="118"/>
      <c r="E79" s="118"/>
      <c r="F79" s="118"/>
      <c r="G79" s="118"/>
      <c r="H79" s="118"/>
      <c r="I79" s="118"/>
      <c r="J79" s="118"/>
      <c r="K79" s="118"/>
      <c r="L79" s="118"/>
      <c r="M79" s="118"/>
      <c r="N79" s="118"/>
      <c r="O79" s="118"/>
      <c r="P79" s="118"/>
      <c r="Q79" s="118"/>
    </row>
    <row r="80" spans="2:18" ht="15.75" thickBot="1" x14ac:dyDescent="0.3">
      <c r="B80" s="118"/>
      <c r="C80" s="118"/>
      <c r="D80" s="118"/>
      <c r="E80" s="118"/>
      <c r="F80" s="118"/>
      <c r="G80" s="118"/>
      <c r="H80" s="118"/>
      <c r="I80" s="118"/>
      <c r="J80" s="118"/>
      <c r="K80" s="118"/>
      <c r="L80" s="118"/>
      <c r="M80" s="118"/>
      <c r="N80" s="118"/>
      <c r="O80" s="118"/>
      <c r="P80" s="118"/>
      <c r="Q80" s="118"/>
    </row>
    <row r="81" spans="2:17" ht="27" thickBot="1" x14ac:dyDescent="0.3">
      <c r="B81" s="311" t="s">
        <v>36</v>
      </c>
      <c r="C81" s="312"/>
      <c r="D81" s="312"/>
      <c r="E81" s="312"/>
      <c r="F81" s="312"/>
      <c r="G81" s="312"/>
      <c r="H81" s="312"/>
      <c r="I81" s="312"/>
      <c r="J81" s="312"/>
      <c r="K81" s="312"/>
      <c r="L81" s="312"/>
      <c r="M81" s="312"/>
      <c r="N81" s="313"/>
      <c r="O81" s="118"/>
      <c r="P81" s="118"/>
      <c r="Q81" s="118"/>
    </row>
    <row r="82" spans="2:17" x14ac:dyDescent="0.25">
      <c r="B82" s="118"/>
      <c r="C82" s="118"/>
      <c r="D82" s="118"/>
      <c r="E82" s="118"/>
      <c r="F82" s="118"/>
      <c r="G82" s="118"/>
      <c r="H82" s="118"/>
      <c r="I82" s="118"/>
      <c r="J82" s="118"/>
      <c r="K82" s="118"/>
      <c r="L82" s="118"/>
      <c r="M82" s="118"/>
      <c r="N82" s="118"/>
      <c r="O82" s="118"/>
      <c r="P82" s="118"/>
      <c r="Q82" s="118"/>
    </row>
    <row r="83" spans="2:17" x14ac:dyDescent="0.25">
      <c r="B83" s="118"/>
      <c r="C83" s="118"/>
      <c r="D83" s="118"/>
      <c r="E83" s="118"/>
      <c r="F83" s="118"/>
      <c r="G83" s="118"/>
      <c r="H83" s="118"/>
      <c r="I83" s="118"/>
      <c r="J83" s="118"/>
      <c r="K83" s="118"/>
      <c r="L83" s="118"/>
      <c r="M83" s="118"/>
      <c r="N83" s="118"/>
      <c r="O83" s="118"/>
      <c r="P83" s="118"/>
      <c r="Q83" s="118"/>
    </row>
    <row r="84" spans="2:17" x14ac:dyDescent="0.25">
      <c r="B84" s="118"/>
      <c r="C84" s="118"/>
      <c r="D84" s="118"/>
      <c r="E84" s="118"/>
      <c r="F84" s="118"/>
      <c r="G84" s="118"/>
      <c r="H84" s="118"/>
      <c r="I84" s="118"/>
      <c r="J84" s="118"/>
      <c r="K84" s="118"/>
      <c r="L84" s="118"/>
      <c r="M84" s="118"/>
      <c r="N84" s="118"/>
      <c r="O84" s="118"/>
      <c r="P84" s="118"/>
      <c r="Q84" s="118"/>
    </row>
    <row r="85" spans="2:17" x14ac:dyDescent="0.25">
      <c r="B85" s="118"/>
      <c r="C85" s="118"/>
      <c r="D85" s="118"/>
      <c r="E85" s="118"/>
      <c r="F85" s="118"/>
      <c r="G85" s="118"/>
      <c r="H85" s="118"/>
      <c r="I85" s="118"/>
      <c r="J85" s="118"/>
      <c r="K85" s="118"/>
      <c r="L85" s="118"/>
      <c r="M85" s="118"/>
      <c r="N85" s="118"/>
      <c r="O85" s="118"/>
      <c r="P85" s="118"/>
      <c r="Q85" s="118"/>
    </row>
    <row r="86" spans="2:17" ht="43.5" customHeight="1" x14ac:dyDescent="0.25">
      <c r="B86" s="335" t="s">
        <v>0</v>
      </c>
      <c r="C86" s="337" t="s">
        <v>37</v>
      </c>
      <c r="D86" s="337" t="s">
        <v>38</v>
      </c>
      <c r="E86" s="337" t="s">
        <v>77</v>
      </c>
      <c r="F86" s="337" t="s">
        <v>79</v>
      </c>
      <c r="G86" s="337" t="s">
        <v>80</v>
      </c>
      <c r="H86" s="337" t="s">
        <v>81</v>
      </c>
      <c r="I86" s="337" t="s">
        <v>78</v>
      </c>
      <c r="J86" s="337" t="s">
        <v>82</v>
      </c>
      <c r="K86" s="337"/>
      <c r="L86" s="337"/>
      <c r="M86" s="337" t="s">
        <v>86</v>
      </c>
      <c r="N86" s="337" t="s">
        <v>39</v>
      </c>
      <c r="O86" s="337" t="s">
        <v>40</v>
      </c>
      <c r="P86" s="337" t="s">
        <v>3</v>
      </c>
      <c r="Q86" s="337"/>
    </row>
    <row r="87" spans="2:17" ht="31.5" customHeight="1" x14ac:dyDescent="0.25">
      <c r="B87" s="336"/>
      <c r="C87" s="337"/>
      <c r="D87" s="337"/>
      <c r="E87" s="337"/>
      <c r="F87" s="337"/>
      <c r="G87" s="337"/>
      <c r="H87" s="337"/>
      <c r="I87" s="337"/>
      <c r="J87" s="207" t="s">
        <v>83</v>
      </c>
      <c r="K87" s="172" t="s">
        <v>84</v>
      </c>
      <c r="L87" s="206" t="s">
        <v>85</v>
      </c>
      <c r="M87" s="337"/>
      <c r="N87" s="337"/>
      <c r="O87" s="337"/>
      <c r="P87" s="337"/>
      <c r="Q87" s="337"/>
    </row>
    <row r="88" spans="2:17" s="95" customFormat="1" ht="96" customHeight="1" x14ac:dyDescent="0.25">
      <c r="B88" s="144" t="s">
        <v>41</v>
      </c>
      <c r="C88" s="148">
        <v>175</v>
      </c>
      <c r="D88" s="144" t="s">
        <v>353</v>
      </c>
      <c r="E88" s="148">
        <v>14240325</v>
      </c>
      <c r="F88" s="144" t="s">
        <v>167</v>
      </c>
      <c r="G88" s="144" t="s">
        <v>168</v>
      </c>
      <c r="H88" s="211">
        <v>36148</v>
      </c>
      <c r="I88" s="148" t="s">
        <v>119</v>
      </c>
      <c r="J88" s="212" t="s">
        <v>276</v>
      </c>
      <c r="K88" s="212" t="s">
        <v>277</v>
      </c>
      <c r="L88" s="212" t="s">
        <v>234</v>
      </c>
      <c r="M88" s="148" t="s">
        <v>95</v>
      </c>
      <c r="N88" s="148" t="s">
        <v>95</v>
      </c>
      <c r="O88" s="148" t="s">
        <v>95</v>
      </c>
      <c r="P88" s="330" t="s">
        <v>275</v>
      </c>
      <c r="Q88" s="331"/>
    </row>
    <row r="89" spans="2:17" s="95" customFormat="1" ht="93.75" customHeight="1" x14ac:dyDescent="0.25">
      <c r="B89" s="144" t="s">
        <v>41</v>
      </c>
      <c r="C89" s="148">
        <v>175</v>
      </c>
      <c r="D89" s="144" t="s">
        <v>354</v>
      </c>
      <c r="E89" s="148">
        <v>93362367</v>
      </c>
      <c r="F89" s="144" t="s">
        <v>169</v>
      </c>
      <c r="G89" s="144" t="s">
        <v>170</v>
      </c>
      <c r="H89" s="211">
        <v>36511</v>
      </c>
      <c r="I89" s="148" t="s">
        <v>119</v>
      </c>
      <c r="J89" s="212" t="s">
        <v>227</v>
      </c>
      <c r="K89" s="217" t="s">
        <v>274</v>
      </c>
      <c r="L89" s="212" t="s">
        <v>234</v>
      </c>
      <c r="M89" s="148" t="s">
        <v>95</v>
      </c>
      <c r="N89" s="148" t="s">
        <v>95</v>
      </c>
      <c r="O89" s="148" t="s">
        <v>95</v>
      </c>
      <c r="P89" s="330" t="s">
        <v>275</v>
      </c>
      <c r="Q89" s="331"/>
    </row>
    <row r="90" spans="2:17" s="95" customFormat="1" ht="93" customHeight="1" x14ac:dyDescent="0.25">
      <c r="B90" s="129" t="s">
        <v>42</v>
      </c>
      <c r="C90" s="148">
        <v>175</v>
      </c>
      <c r="D90" s="144" t="s">
        <v>355</v>
      </c>
      <c r="E90" s="148">
        <v>65746709</v>
      </c>
      <c r="F90" s="144" t="s">
        <v>132</v>
      </c>
      <c r="G90" s="144" t="s">
        <v>171</v>
      </c>
      <c r="H90" s="211">
        <v>40355</v>
      </c>
      <c r="I90" s="148" t="s">
        <v>119</v>
      </c>
      <c r="J90" s="212" t="s">
        <v>224</v>
      </c>
      <c r="K90" s="212" t="s">
        <v>225</v>
      </c>
      <c r="L90" s="212" t="s">
        <v>226</v>
      </c>
      <c r="M90" s="148" t="s">
        <v>95</v>
      </c>
      <c r="N90" s="148" t="s">
        <v>95</v>
      </c>
      <c r="O90" s="148" t="s">
        <v>95</v>
      </c>
      <c r="P90" s="297"/>
      <c r="Q90" s="298"/>
    </row>
    <row r="91" spans="2:17" ht="108" customHeight="1" x14ac:dyDescent="0.25">
      <c r="B91" s="129" t="s">
        <v>42</v>
      </c>
      <c r="C91" s="148">
        <v>175</v>
      </c>
      <c r="D91" s="144" t="s">
        <v>356</v>
      </c>
      <c r="E91" s="148">
        <v>28555870</v>
      </c>
      <c r="F91" s="128" t="s">
        <v>132</v>
      </c>
      <c r="G91" s="129" t="str">
        <f>+G90</f>
        <v>UNIVERSIDAD NACIONAL ABIERTA Y A DISTANCIA -UNAD-</v>
      </c>
      <c r="H91" s="214">
        <v>41257</v>
      </c>
      <c r="I91" s="148" t="s">
        <v>119</v>
      </c>
      <c r="J91" s="212" t="s">
        <v>228</v>
      </c>
      <c r="K91" s="217" t="s">
        <v>230</v>
      </c>
      <c r="L91" s="216" t="s">
        <v>229</v>
      </c>
      <c r="M91" s="114" t="s">
        <v>95</v>
      </c>
      <c r="N91" s="114" t="s">
        <v>95</v>
      </c>
      <c r="O91" s="114" t="s">
        <v>95</v>
      </c>
      <c r="P91" s="317"/>
      <c r="Q91" s="318"/>
    </row>
    <row r="92" spans="2:17" ht="33.6" customHeight="1" x14ac:dyDescent="0.25">
      <c r="B92" s="219"/>
      <c r="C92" s="220"/>
      <c r="D92" s="220"/>
      <c r="E92" s="220"/>
      <c r="F92" s="221"/>
      <c r="G92" s="221"/>
      <c r="H92" s="221"/>
      <c r="I92" s="222"/>
      <c r="J92" s="222"/>
      <c r="K92" s="221"/>
      <c r="L92" s="221"/>
      <c r="M92" s="189"/>
      <c r="N92" s="189"/>
      <c r="O92" s="189"/>
      <c r="P92" s="188"/>
      <c r="Q92" s="188"/>
    </row>
    <row r="93" spans="2:17" x14ac:dyDescent="0.25">
      <c r="B93" s="118"/>
      <c r="C93" s="220"/>
      <c r="D93" s="220"/>
      <c r="E93" s="220"/>
      <c r="F93" s="189"/>
      <c r="G93" s="118"/>
      <c r="H93" s="118"/>
      <c r="I93" s="118"/>
      <c r="J93" s="118"/>
      <c r="K93" s="118"/>
      <c r="L93" s="118"/>
      <c r="M93" s="118"/>
      <c r="N93" s="118"/>
      <c r="O93" s="118"/>
      <c r="P93" s="118"/>
      <c r="Q93" s="118"/>
    </row>
    <row r="94" spans="2:17" ht="15.75" thickBot="1" x14ac:dyDescent="0.3">
      <c r="B94" s="118"/>
      <c r="C94" s="118"/>
      <c r="D94" s="118"/>
      <c r="E94" s="118"/>
      <c r="F94" s="118"/>
      <c r="G94" s="118"/>
      <c r="H94" s="118"/>
      <c r="I94" s="118"/>
      <c r="J94" s="118"/>
      <c r="K94" s="118"/>
      <c r="L94" s="118"/>
      <c r="M94" s="118"/>
      <c r="N94" s="118"/>
      <c r="O94" s="118"/>
      <c r="P94" s="118"/>
      <c r="Q94" s="118"/>
    </row>
    <row r="95" spans="2:17" ht="27" thickBot="1" x14ac:dyDescent="0.3">
      <c r="B95" s="311" t="s">
        <v>44</v>
      </c>
      <c r="C95" s="312"/>
      <c r="D95" s="312"/>
      <c r="E95" s="312"/>
      <c r="F95" s="312"/>
      <c r="G95" s="312"/>
      <c r="H95" s="312"/>
      <c r="I95" s="312"/>
      <c r="J95" s="312"/>
      <c r="K95" s="312"/>
      <c r="L95" s="312"/>
      <c r="M95" s="312"/>
      <c r="N95" s="313"/>
      <c r="O95" s="118"/>
      <c r="P95" s="118"/>
      <c r="Q95" s="118"/>
    </row>
    <row r="96" spans="2:17" x14ac:dyDescent="0.25">
      <c r="B96" s="118"/>
      <c r="C96" s="118"/>
      <c r="D96" s="118"/>
      <c r="E96" s="118"/>
      <c r="F96" s="118"/>
      <c r="G96" s="118"/>
      <c r="H96" s="118"/>
      <c r="I96" s="118"/>
      <c r="J96" s="118"/>
      <c r="K96" s="118"/>
      <c r="L96" s="118"/>
      <c r="M96" s="118"/>
      <c r="N96" s="118"/>
      <c r="O96" s="118"/>
      <c r="P96" s="118"/>
      <c r="Q96" s="118"/>
    </row>
    <row r="97" spans="1:26" x14ac:dyDescent="0.25">
      <c r="B97" s="118"/>
      <c r="C97" s="118"/>
      <c r="D97" s="118"/>
      <c r="E97" s="118"/>
      <c r="F97" s="118"/>
      <c r="G97" s="118"/>
      <c r="H97" s="118"/>
      <c r="I97" s="118"/>
      <c r="J97" s="118"/>
      <c r="K97" s="118"/>
      <c r="L97" s="118"/>
      <c r="M97" s="118"/>
      <c r="N97" s="118"/>
      <c r="O97" s="118"/>
      <c r="P97" s="118"/>
      <c r="Q97" s="118"/>
    </row>
    <row r="98" spans="1:26" ht="46.15" customHeight="1" x14ac:dyDescent="0.25">
      <c r="B98" s="203" t="s">
        <v>31</v>
      </c>
      <c r="C98" s="203" t="s">
        <v>45</v>
      </c>
      <c r="D98" s="286" t="s">
        <v>3</v>
      </c>
      <c r="E98" s="287"/>
      <c r="F98" s="118"/>
      <c r="G98" s="118"/>
      <c r="H98" s="118"/>
      <c r="I98" s="118"/>
      <c r="J98" s="118"/>
      <c r="K98" s="118"/>
      <c r="L98" s="118"/>
      <c r="M98" s="118"/>
      <c r="N98" s="118"/>
      <c r="O98" s="118"/>
      <c r="P98" s="118"/>
      <c r="Q98" s="118"/>
    </row>
    <row r="99" spans="1:26" ht="46.9" customHeight="1" x14ac:dyDescent="0.25">
      <c r="B99" s="129" t="s">
        <v>87</v>
      </c>
      <c r="C99" s="114" t="s">
        <v>95</v>
      </c>
      <c r="D99" s="308"/>
      <c r="E99" s="308"/>
      <c r="F99" s="118"/>
      <c r="G99" s="118"/>
      <c r="H99" s="118"/>
      <c r="I99" s="118"/>
      <c r="J99" s="118"/>
      <c r="K99" s="118"/>
      <c r="L99" s="118"/>
      <c r="M99" s="118"/>
      <c r="N99" s="118"/>
      <c r="O99" s="118"/>
      <c r="P99" s="118"/>
      <c r="Q99" s="118"/>
    </row>
    <row r="100" spans="1:26" x14ac:dyDescent="0.25">
      <c r="B100" s="118"/>
      <c r="C100" s="118"/>
      <c r="D100" s="118"/>
      <c r="E100" s="118"/>
      <c r="F100" s="118"/>
      <c r="G100" s="118"/>
      <c r="H100" s="118"/>
      <c r="I100" s="118"/>
      <c r="J100" s="118"/>
      <c r="K100" s="118"/>
      <c r="L100" s="118"/>
      <c r="M100" s="118"/>
      <c r="N100" s="118"/>
      <c r="O100" s="118"/>
      <c r="P100" s="118"/>
      <c r="Q100" s="118"/>
    </row>
    <row r="101" spans="1:26" x14ac:dyDescent="0.25">
      <c r="B101" s="118"/>
      <c r="C101" s="118"/>
      <c r="D101" s="118"/>
      <c r="E101" s="118"/>
      <c r="F101" s="118"/>
      <c r="G101" s="118"/>
      <c r="H101" s="118"/>
      <c r="I101" s="118"/>
      <c r="J101" s="118"/>
      <c r="K101" s="118"/>
      <c r="L101" s="118"/>
      <c r="M101" s="118"/>
      <c r="N101" s="118"/>
      <c r="O101" s="118"/>
      <c r="P101" s="118"/>
      <c r="Q101" s="118"/>
    </row>
    <row r="102" spans="1:26" ht="26.25" x14ac:dyDescent="0.25">
      <c r="B102" s="309" t="s">
        <v>61</v>
      </c>
      <c r="C102" s="310"/>
      <c r="D102" s="310"/>
      <c r="E102" s="310"/>
      <c r="F102" s="310"/>
      <c r="G102" s="310"/>
      <c r="H102" s="310"/>
      <c r="I102" s="310"/>
      <c r="J102" s="310"/>
      <c r="K102" s="310"/>
      <c r="L102" s="310"/>
      <c r="M102" s="310"/>
      <c r="N102" s="310"/>
      <c r="O102" s="310"/>
      <c r="P102" s="310"/>
      <c r="Q102" s="118"/>
    </row>
    <row r="103" spans="1:26" x14ac:dyDescent="0.25">
      <c r="B103" s="118"/>
      <c r="C103" s="118"/>
      <c r="D103" s="118"/>
      <c r="E103" s="118"/>
      <c r="F103" s="118"/>
      <c r="G103" s="118"/>
      <c r="H103" s="118"/>
      <c r="I103" s="118"/>
      <c r="J103" s="118"/>
      <c r="K103" s="118"/>
      <c r="L103" s="118"/>
      <c r="M103" s="118"/>
      <c r="N103" s="118"/>
      <c r="O103" s="118"/>
      <c r="P103" s="118"/>
      <c r="Q103" s="118"/>
    </row>
    <row r="104" spans="1:26" ht="15.75" thickBot="1" x14ac:dyDescent="0.3">
      <c r="B104" s="118"/>
      <c r="C104" s="118"/>
      <c r="D104" s="118"/>
      <c r="E104" s="118"/>
      <c r="F104" s="118"/>
      <c r="G104" s="118"/>
      <c r="H104" s="118"/>
      <c r="I104" s="118"/>
      <c r="J104" s="118"/>
      <c r="K104" s="118"/>
      <c r="L104" s="118"/>
      <c r="M104" s="118"/>
      <c r="N104" s="118"/>
      <c r="O104" s="118"/>
      <c r="P104" s="118"/>
      <c r="Q104" s="118"/>
    </row>
    <row r="105" spans="1:26" ht="27" thickBot="1" x14ac:dyDescent="0.3">
      <c r="B105" s="311" t="s">
        <v>52</v>
      </c>
      <c r="C105" s="312"/>
      <c r="D105" s="312"/>
      <c r="E105" s="312"/>
      <c r="F105" s="312"/>
      <c r="G105" s="312"/>
      <c r="H105" s="312"/>
      <c r="I105" s="312"/>
      <c r="J105" s="312"/>
      <c r="K105" s="312"/>
      <c r="L105" s="312"/>
      <c r="M105" s="312"/>
      <c r="N105" s="313"/>
      <c r="O105" s="118"/>
      <c r="P105" s="118"/>
      <c r="Q105" s="118"/>
    </row>
    <row r="106" spans="1:26" x14ac:dyDescent="0.25">
      <c r="B106" s="118"/>
      <c r="C106" s="118"/>
      <c r="D106" s="118"/>
      <c r="E106" s="118"/>
      <c r="F106" s="118"/>
      <c r="G106" s="118"/>
      <c r="H106" s="118"/>
      <c r="I106" s="118"/>
      <c r="J106" s="118"/>
      <c r="K106" s="118"/>
      <c r="L106" s="118"/>
      <c r="M106" s="118"/>
      <c r="N106" s="118"/>
      <c r="O106" s="118"/>
      <c r="P106" s="118"/>
      <c r="Q106" s="118"/>
    </row>
    <row r="107" spans="1:26" ht="15.75" thickBot="1" x14ac:dyDescent="0.3">
      <c r="B107" s="118"/>
      <c r="C107" s="118"/>
      <c r="D107" s="118"/>
      <c r="E107" s="118"/>
      <c r="F107" s="118"/>
      <c r="G107" s="118"/>
      <c r="H107" s="118"/>
      <c r="I107" s="118"/>
      <c r="J107" s="118"/>
      <c r="K107" s="118"/>
      <c r="L107" s="118"/>
      <c r="M107" s="194"/>
      <c r="N107" s="194"/>
      <c r="O107" s="118"/>
      <c r="P107" s="118"/>
      <c r="Q107" s="118"/>
    </row>
    <row r="108" spans="1:26" s="56" customFormat="1" ht="109.5" customHeight="1" x14ac:dyDescent="0.25">
      <c r="B108" s="195" t="s">
        <v>104</v>
      </c>
      <c r="C108" s="195" t="s">
        <v>105</v>
      </c>
      <c r="D108" s="195" t="s">
        <v>106</v>
      </c>
      <c r="E108" s="195" t="s">
        <v>43</v>
      </c>
      <c r="F108" s="195" t="s">
        <v>21</v>
      </c>
      <c r="G108" s="195" t="s">
        <v>64</v>
      </c>
      <c r="H108" s="195" t="s">
        <v>16</v>
      </c>
      <c r="I108" s="195" t="s">
        <v>9</v>
      </c>
      <c r="J108" s="195" t="s">
        <v>29</v>
      </c>
      <c r="K108" s="195" t="s">
        <v>59</v>
      </c>
      <c r="L108" s="195" t="s">
        <v>19</v>
      </c>
      <c r="M108" s="196" t="s">
        <v>25</v>
      </c>
      <c r="N108" s="195" t="s">
        <v>107</v>
      </c>
      <c r="O108" s="195" t="s">
        <v>34</v>
      </c>
      <c r="P108" s="197" t="s">
        <v>10</v>
      </c>
      <c r="Q108" s="197" t="s">
        <v>18</v>
      </c>
    </row>
    <row r="109" spans="1:26" s="62" customFormat="1" ht="30" x14ac:dyDescent="0.25">
      <c r="A109" s="35">
        <v>1</v>
      </c>
      <c r="B109" s="175" t="s">
        <v>142</v>
      </c>
      <c r="C109" s="176" t="s">
        <v>114</v>
      </c>
      <c r="D109" s="175" t="s">
        <v>145</v>
      </c>
      <c r="E109" s="200" t="s">
        <v>172</v>
      </c>
      <c r="F109" s="142" t="s">
        <v>95</v>
      </c>
      <c r="G109" s="142" t="s">
        <v>119</v>
      </c>
      <c r="H109" s="223">
        <v>40704</v>
      </c>
      <c r="I109" s="223">
        <v>40890</v>
      </c>
      <c r="J109" s="177" t="s">
        <v>96</v>
      </c>
      <c r="K109" s="160">
        <f>+(I109-H109)/30</f>
        <v>6.2</v>
      </c>
      <c r="L109" s="160">
        <v>0</v>
      </c>
      <c r="M109" s="160" t="s">
        <v>119</v>
      </c>
      <c r="N109" s="160" t="s">
        <v>119</v>
      </c>
      <c r="O109" s="159">
        <v>10000000</v>
      </c>
      <c r="P109" s="159">
        <v>177</v>
      </c>
      <c r="Q109" s="158"/>
      <c r="R109" s="61"/>
      <c r="S109" s="61"/>
      <c r="T109" s="61"/>
      <c r="U109" s="61"/>
      <c r="V109" s="61"/>
      <c r="W109" s="61"/>
      <c r="X109" s="61"/>
      <c r="Y109" s="61"/>
      <c r="Z109" s="61"/>
    </row>
    <row r="110" spans="1:26" s="62" customFormat="1" ht="24" x14ac:dyDescent="0.25">
      <c r="A110" s="35">
        <f>+A109+1</f>
        <v>2</v>
      </c>
      <c r="B110" s="175" t="s">
        <v>142</v>
      </c>
      <c r="C110" s="176" t="s">
        <v>124</v>
      </c>
      <c r="D110" s="175" t="s">
        <v>173</v>
      </c>
      <c r="E110" s="200" t="s">
        <v>174</v>
      </c>
      <c r="F110" s="142" t="s">
        <v>95</v>
      </c>
      <c r="G110" s="142" t="s">
        <v>119</v>
      </c>
      <c r="H110" s="223">
        <v>40547</v>
      </c>
      <c r="I110" s="223">
        <v>40921</v>
      </c>
      <c r="J110" s="177" t="s">
        <v>96</v>
      </c>
      <c r="K110" s="160">
        <f>+(I110-H110)/30</f>
        <v>12.466666666666667</v>
      </c>
      <c r="L110" s="160">
        <v>0</v>
      </c>
      <c r="M110" s="160" t="s">
        <v>119</v>
      </c>
      <c r="N110" s="160" t="s">
        <v>119</v>
      </c>
      <c r="O110" s="159">
        <v>15500000</v>
      </c>
      <c r="P110" s="159">
        <v>179</v>
      </c>
      <c r="Q110" s="158"/>
      <c r="R110" s="61"/>
      <c r="S110" s="61"/>
      <c r="T110" s="61"/>
      <c r="U110" s="61"/>
      <c r="V110" s="61"/>
      <c r="W110" s="61"/>
      <c r="X110" s="61"/>
      <c r="Y110" s="61"/>
      <c r="Z110" s="61"/>
    </row>
    <row r="111" spans="1:26" s="62" customFormat="1" x14ac:dyDescent="0.25">
      <c r="A111" s="35">
        <f t="shared" ref="A111:A114" si="2">+A110+1</f>
        <v>3</v>
      </c>
      <c r="B111" s="175"/>
      <c r="C111" s="176"/>
      <c r="D111" s="175"/>
      <c r="E111" s="200"/>
      <c r="F111" s="142"/>
      <c r="G111" s="142"/>
      <c r="H111" s="142"/>
      <c r="I111" s="177"/>
      <c r="J111" s="177"/>
      <c r="K111" s="177"/>
      <c r="L111" s="177"/>
      <c r="M111" s="160"/>
      <c r="N111" s="160"/>
      <c r="O111" s="159"/>
      <c r="P111" s="159"/>
      <c r="Q111" s="158"/>
      <c r="R111" s="61"/>
      <c r="S111" s="61"/>
      <c r="T111" s="61"/>
      <c r="U111" s="61"/>
      <c r="V111" s="61"/>
      <c r="W111" s="61"/>
      <c r="X111" s="61"/>
      <c r="Y111" s="61"/>
      <c r="Z111" s="61"/>
    </row>
    <row r="112" spans="1:26" s="62" customFormat="1" x14ac:dyDescent="0.25">
      <c r="A112" s="35">
        <f t="shared" si="2"/>
        <v>4</v>
      </c>
      <c r="B112" s="175"/>
      <c r="C112" s="176"/>
      <c r="D112" s="175"/>
      <c r="E112" s="200"/>
      <c r="F112" s="142"/>
      <c r="G112" s="142"/>
      <c r="H112" s="142"/>
      <c r="I112" s="177"/>
      <c r="J112" s="177"/>
      <c r="K112" s="177"/>
      <c r="L112" s="177"/>
      <c r="M112" s="160"/>
      <c r="N112" s="160"/>
      <c r="O112" s="159"/>
      <c r="P112" s="159"/>
      <c r="Q112" s="158"/>
      <c r="R112" s="61"/>
      <c r="S112" s="61"/>
      <c r="T112" s="61"/>
      <c r="U112" s="61"/>
      <c r="V112" s="61"/>
      <c r="W112" s="61"/>
      <c r="X112" s="61"/>
      <c r="Y112" s="61"/>
      <c r="Z112" s="61"/>
    </row>
    <row r="113" spans="1:26" s="62" customFormat="1" x14ac:dyDescent="0.25">
      <c r="A113" s="35">
        <f t="shared" si="2"/>
        <v>5</v>
      </c>
      <c r="B113" s="175"/>
      <c r="C113" s="176"/>
      <c r="D113" s="175"/>
      <c r="E113" s="200"/>
      <c r="F113" s="142"/>
      <c r="G113" s="142"/>
      <c r="H113" s="142"/>
      <c r="I113" s="177"/>
      <c r="J113" s="177"/>
      <c r="K113" s="177"/>
      <c r="L113" s="177"/>
      <c r="M113" s="160"/>
      <c r="N113" s="160"/>
      <c r="O113" s="159"/>
      <c r="P113" s="159"/>
      <c r="Q113" s="158"/>
      <c r="R113" s="61"/>
      <c r="S113" s="61"/>
      <c r="T113" s="61"/>
      <c r="U113" s="61"/>
      <c r="V113" s="61"/>
      <c r="W113" s="61"/>
      <c r="X113" s="61"/>
      <c r="Y113" s="61"/>
      <c r="Z113" s="61"/>
    </row>
    <row r="114" spans="1:26" s="62" customFormat="1" x14ac:dyDescent="0.25">
      <c r="A114" s="35">
        <f t="shared" si="2"/>
        <v>6</v>
      </c>
      <c r="B114" s="175"/>
      <c r="C114" s="176"/>
      <c r="D114" s="175"/>
      <c r="E114" s="200"/>
      <c r="F114" s="142"/>
      <c r="G114" s="142"/>
      <c r="H114" s="142"/>
      <c r="I114" s="177"/>
      <c r="J114" s="177"/>
      <c r="K114" s="177"/>
      <c r="L114" s="177"/>
      <c r="M114" s="160"/>
      <c r="N114" s="160"/>
      <c r="O114" s="159"/>
      <c r="P114" s="159"/>
      <c r="Q114" s="158"/>
      <c r="R114" s="61"/>
      <c r="S114" s="61"/>
      <c r="T114" s="61"/>
      <c r="U114" s="61"/>
      <c r="V114" s="61"/>
      <c r="W114" s="61"/>
      <c r="X114" s="61"/>
      <c r="Y114" s="61"/>
      <c r="Z114" s="61"/>
    </row>
    <row r="115" spans="1:26" s="62" customFormat="1" x14ac:dyDescent="0.25">
      <c r="A115" s="35"/>
      <c r="B115" s="224" t="s">
        <v>15</v>
      </c>
      <c r="C115" s="176"/>
      <c r="D115" s="175"/>
      <c r="E115" s="200"/>
      <c r="F115" s="142"/>
      <c r="G115" s="142"/>
      <c r="H115" s="142"/>
      <c r="I115" s="177"/>
      <c r="J115" s="177"/>
      <c r="K115" s="225">
        <f>SUM(K109:K114)</f>
        <v>18.666666666666668</v>
      </c>
      <c r="L115" s="225">
        <f>SUM(L109:L114)</f>
        <v>0</v>
      </c>
      <c r="M115" s="226">
        <f>SUM(M109:M114)</f>
        <v>0</v>
      </c>
      <c r="N115" s="225">
        <f>SUM(N109:N114)</f>
        <v>0</v>
      </c>
      <c r="O115" s="159"/>
      <c r="P115" s="159"/>
      <c r="Q115" s="227"/>
    </row>
    <row r="116" spans="1:26" x14ac:dyDescent="0.25">
      <c r="B116" s="118"/>
      <c r="C116" s="118"/>
      <c r="D116" s="118"/>
      <c r="E116" s="179"/>
      <c r="F116" s="118"/>
      <c r="G116" s="118"/>
      <c r="H116" s="118"/>
      <c r="I116" s="118"/>
      <c r="J116" s="118"/>
      <c r="K116" s="118"/>
      <c r="L116" s="118"/>
      <c r="M116" s="118"/>
      <c r="N116" s="118"/>
      <c r="O116" s="118"/>
      <c r="P116" s="118"/>
      <c r="Q116" s="118"/>
    </row>
    <row r="117" spans="1:26" ht="18.75" x14ac:dyDescent="0.25">
      <c r="B117" s="154" t="s">
        <v>30</v>
      </c>
      <c r="C117" s="153">
        <f>+K115</f>
        <v>18.666666666666668</v>
      </c>
      <c r="D117" s="118"/>
      <c r="E117" s="118"/>
      <c r="F117" s="118"/>
      <c r="G117" s="118"/>
      <c r="H117" s="182"/>
      <c r="I117" s="182"/>
      <c r="J117" s="182"/>
      <c r="K117" s="182"/>
      <c r="L117" s="182"/>
      <c r="M117" s="182"/>
      <c r="N117" s="118"/>
      <c r="O117" s="118"/>
      <c r="P117" s="118"/>
      <c r="Q117" s="118"/>
    </row>
    <row r="118" spans="1:26" x14ac:dyDescent="0.25">
      <c r="B118" s="118"/>
      <c r="C118" s="118"/>
      <c r="D118" s="118"/>
      <c r="E118" s="118"/>
      <c r="F118" s="118"/>
      <c r="G118" s="118"/>
      <c r="H118" s="118"/>
      <c r="I118" s="118"/>
      <c r="J118" s="118"/>
      <c r="K118" s="118"/>
      <c r="L118" s="118"/>
      <c r="M118" s="118"/>
      <c r="N118" s="118"/>
      <c r="O118" s="118"/>
      <c r="P118" s="118"/>
      <c r="Q118" s="118"/>
    </row>
    <row r="119" spans="1:26" ht="15.75" thickBot="1" x14ac:dyDescent="0.3">
      <c r="B119" s="118"/>
      <c r="C119" s="118"/>
      <c r="D119" s="118"/>
      <c r="E119" s="118"/>
      <c r="F119" s="118"/>
      <c r="G119" s="118"/>
      <c r="H119" s="118"/>
      <c r="I119" s="118"/>
      <c r="J119" s="118"/>
      <c r="K119" s="118"/>
      <c r="L119" s="118"/>
      <c r="M119" s="118"/>
      <c r="N119" s="118"/>
      <c r="O119" s="118"/>
      <c r="P119" s="118"/>
      <c r="Q119" s="118"/>
    </row>
    <row r="120" spans="1:26" ht="37.15" customHeight="1" thickBot="1" x14ac:dyDescent="0.3">
      <c r="B120" s="138" t="s">
        <v>47</v>
      </c>
      <c r="C120" s="137" t="s">
        <v>48</v>
      </c>
      <c r="D120" s="138" t="s">
        <v>49</v>
      </c>
      <c r="E120" s="137" t="s">
        <v>53</v>
      </c>
      <c r="F120" s="118"/>
      <c r="G120" s="118"/>
      <c r="H120" s="118"/>
      <c r="I120" s="118"/>
      <c r="J120" s="118"/>
      <c r="K120" s="118"/>
      <c r="L120" s="118"/>
      <c r="M120" s="118"/>
      <c r="N120" s="118"/>
      <c r="O120" s="118"/>
      <c r="P120" s="118"/>
      <c r="Q120" s="118"/>
    </row>
    <row r="121" spans="1:26" ht="41.45" customHeight="1" x14ac:dyDescent="0.25">
      <c r="B121" s="135" t="s">
        <v>88</v>
      </c>
      <c r="C121" s="136">
        <v>20</v>
      </c>
      <c r="D121" s="136">
        <v>0</v>
      </c>
      <c r="E121" s="305">
        <f>+D121+D122+D123</f>
        <v>40</v>
      </c>
      <c r="F121" s="118"/>
      <c r="G121" s="118"/>
      <c r="H121" s="118"/>
      <c r="I121" s="118"/>
      <c r="J121" s="118"/>
      <c r="K121" s="118"/>
      <c r="L121" s="118"/>
      <c r="M121" s="118"/>
      <c r="N121" s="118"/>
      <c r="O121" s="118"/>
      <c r="P121" s="118"/>
      <c r="Q121" s="118"/>
    </row>
    <row r="122" spans="1:26" x14ac:dyDescent="0.25">
      <c r="B122" s="135" t="s">
        <v>89</v>
      </c>
      <c r="C122" s="114">
        <v>30</v>
      </c>
      <c r="D122" s="114">
        <v>0</v>
      </c>
      <c r="E122" s="306"/>
      <c r="F122" s="118"/>
      <c r="G122" s="118"/>
      <c r="H122" s="118"/>
      <c r="I122" s="118"/>
      <c r="J122" s="118"/>
      <c r="K122" s="118"/>
      <c r="L122" s="118"/>
      <c r="M122" s="118"/>
      <c r="N122" s="118"/>
      <c r="O122" s="118"/>
      <c r="P122" s="118"/>
      <c r="Q122" s="118"/>
    </row>
    <row r="123" spans="1:26" ht="15.75" thickBot="1" x14ac:dyDescent="0.3">
      <c r="B123" s="135" t="s">
        <v>90</v>
      </c>
      <c r="C123" s="134">
        <v>40</v>
      </c>
      <c r="D123" s="134">
        <v>40</v>
      </c>
      <c r="E123" s="307"/>
      <c r="F123" s="118"/>
      <c r="G123" s="118"/>
      <c r="H123" s="118"/>
      <c r="I123" s="118"/>
      <c r="J123" s="118"/>
      <c r="K123" s="118"/>
      <c r="L123" s="118"/>
      <c r="M123" s="118"/>
      <c r="N123" s="118"/>
      <c r="O123" s="118"/>
      <c r="P123" s="118"/>
      <c r="Q123" s="118"/>
    </row>
    <row r="124" spans="1:26" x14ac:dyDescent="0.25">
      <c r="B124" s="118"/>
      <c r="C124" s="118"/>
      <c r="D124" s="118"/>
      <c r="E124" s="118"/>
      <c r="F124" s="118"/>
      <c r="G124" s="118"/>
      <c r="H124" s="118"/>
      <c r="I124" s="118"/>
      <c r="J124" s="118"/>
      <c r="K124" s="118"/>
      <c r="L124" s="118"/>
      <c r="M124" s="118"/>
      <c r="N124" s="118"/>
      <c r="O124" s="118"/>
      <c r="P124" s="118"/>
      <c r="Q124" s="118"/>
    </row>
    <row r="125" spans="1:26" ht="15.75" thickBot="1" x14ac:dyDescent="0.3">
      <c r="B125" s="118"/>
      <c r="C125" s="118"/>
      <c r="D125" s="118"/>
      <c r="E125" s="118"/>
      <c r="F125" s="118"/>
      <c r="G125" s="118"/>
      <c r="H125" s="118"/>
      <c r="I125" s="118"/>
      <c r="J125" s="118"/>
      <c r="K125" s="118"/>
      <c r="L125" s="118"/>
      <c r="M125" s="118"/>
      <c r="N125" s="118"/>
      <c r="O125" s="118"/>
      <c r="P125" s="118"/>
      <c r="Q125" s="118"/>
    </row>
    <row r="126" spans="1:26" ht="27" thickBot="1" x14ac:dyDescent="0.3">
      <c r="B126" s="311" t="s">
        <v>50</v>
      </c>
      <c r="C126" s="312"/>
      <c r="D126" s="312"/>
      <c r="E126" s="312"/>
      <c r="F126" s="312"/>
      <c r="G126" s="312"/>
      <c r="H126" s="312"/>
      <c r="I126" s="312"/>
      <c r="J126" s="312"/>
      <c r="K126" s="312"/>
      <c r="L126" s="312"/>
      <c r="M126" s="312"/>
      <c r="N126" s="313"/>
      <c r="O126" s="118"/>
      <c r="P126" s="118"/>
      <c r="Q126" s="118"/>
    </row>
    <row r="127" spans="1:26" x14ac:dyDescent="0.25">
      <c r="B127" s="118"/>
      <c r="C127" s="118"/>
      <c r="D127" s="118"/>
      <c r="E127" s="118"/>
      <c r="F127" s="118"/>
      <c r="G127" s="118"/>
      <c r="H127" s="118"/>
      <c r="I127" s="118"/>
      <c r="J127" s="118"/>
      <c r="K127" s="118"/>
      <c r="L127" s="118"/>
      <c r="M127" s="118"/>
      <c r="N127" s="118"/>
      <c r="O127" s="118"/>
      <c r="P127" s="118"/>
      <c r="Q127" s="118"/>
    </row>
    <row r="128" spans="1:26" ht="33" customHeight="1" x14ac:dyDescent="0.25">
      <c r="B128" s="335" t="s">
        <v>0</v>
      </c>
      <c r="C128" s="335" t="s">
        <v>37</v>
      </c>
      <c r="D128" s="335" t="s">
        <v>38</v>
      </c>
      <c r="E128" s="335" t="s">
        <v>77</v>
      </c>
      <c r="F128" s="335" t="s">
        <v>79</v>
      </c>
      <c r="G128" s="335" t="s">
        <v>80</v>
      </c>
      <c r="H128" s="335" t="s">
        <v>81</v>
      </c>
      <c r="I128" s="335" t="s">
        <v>78</v>
      </c>
      <c r="J128" s="286" t="s">
        <v>82</v>
      </c>
      <c r="K128" s="338"/>
      <c r="L128" s="287"/>
      <c r="M128" s="335" t="s">
        <v>86</v>
      </c>
      <c r="N128" s="335" t="s">
        <v>39</v>
      </c>
      <c r="O128" s="335" t="s">
        <v>40</v>
      </c>
      <c r="P128" s="339" t="s">
        <v>3</v>
      </c>
      <c r="Q128" s="340"/>
    </row>
    <row r="129" spans="2:17" ht="72" customHeight="1" x14ac:dyDescent="0.25">
      <c r="B129" s="336"/>
      <c r="C129" s="336"/>
      <c r="D129" s="336"/>
      <c r="E129" s="336"/>
      <c r="F129" s="336"/>
      <c r="G129" s="336"/>
      <c r="H129" s="336"/>
      <c r="I129" s="336"/>
      <c r="J129" s="202" t="s">
        <v>83</v>
      </c>
      <c r="K129" s="202" t="s">
        <v>84</v>
      </c>
      <c r="L129" s="202" t="s">
        <v>85</v>
      </c>
      <c r="M129" s="336"/>
      <c r="N129" s="336"/>
      <c r="O129" s="336"/>
      <c r="P129" s="341"/>
      <c r="Q129" s="342"/>
    </row>
    <row r="130" spans="2:17" s="95" customFormat="1" ht="60.75" customHeight="1" x14ac:dyDescent="0.25">
      <c r="B130" s="144" t="s">
        <v>134</v>
      </c>
      <c r="C130" s="148">
        <v>640</v>
      </c>
      <c r="D130" s="144" t="s">
        <v>367</v>
      </c>
      <c r="E130" s="148">
        <v>14298201</v>
      </c>
      <c r="F130" s="144" t="s">
        <v>175</v>
      </c>
      <c r="G130" s="144" t="s">
        <v>138</v>
      </c>
      <c r="H130" s="211">
        <v>40326</v>
      </c>
      <c r="I130" s="148" t="s">
        <v>119</v>
      </c>
      <c r="J130" s="212" t="s">
        <v>114</v>
      </c>
      <c r="K130" s="212" t="s">
        <v>176</v>
      </c>
      <c r="L130" s="212" t="s">
        <v>136</v>
      </c>
      <c r="M130" s="183" t="s">
        <v>95</v>
      </c>
      <c r="N130" s="183" t="s">
        <v>95</v>
      </c>
      <c r="O130" s="183" t="s">
        <v>95</v>
      </c>
      <c r="P130" s="330"/>
      <c r="Q130" s="331"/>
    </row>
    <row r="131" spans="2:17" s="95" customFormat="1" ht="132.75" customHeight="1" x14ac:dyDescent="0.25">
      <c r="B131" s="144" t="s">
        <v>137</v>
      </c>
      <c r="C131" s="148">
        <v>640</v>
      </c>
      <c r="D131" s="144" t="s">
        <v>368</v>
      </c>
      <c r="E131" s="148">
        <v>41937934</v>
      </c>
      <c r="F131" s="144" t="s">
        <v>177</v>
      </c>
      <c r="G131" s="144" t="s">
        <v>178</v>
      </c>
      <c r="H131" s="228">
        <v>36089</v>
      </c>
      <c r="I131" s="148" t="s">
        <v>119</v>
      </c>
      <c r="J131" s="212" t="s">
        <v>218</v>
      </c>
      <c r="K131" s="217" t="s">
        <v>231</v>
      </c>
      <c r="L131" s="212" t="s">
        <v>232</v>
      </c>
      <c r="M131" s="183" t="s">
        <v>95</v>
      </c>
      <c r="N131" s="183" t="s">
        <v>95</v>
      </c>
      <c r="O131" s="183" t="s">
        <v>95</v>
      </c>
      <c r="P131" s="328"/>
      <c r="Q131" s="329"/>
    </row>
    <row r="132" spans="2:17" s="95" customFormat="1" ht="60.75" customHeight="1" x14ac:dyDescent="0.2">
      <c r="B132" s="144" t="s">
        <v>233</v>
      </c>
      <c r="C132" s="148">
        <v>900</v>
      </c>
      <c r="D132" s="230" t="s">
        <v>220</v>
      </c>
      <c r="E132" s="148">
        <v>1110476015</v>
      </c>
      <c r="F132" s="230" t="s">
        <v>135</v>
      </c>
      <c r="G132" s="144" t="s">
        <v>140</v>
      </c>
      <c r="H132" s="228">
        <v>41397</v>
      </c>
      <c r="I132" s="148" t="s">
        <v>129</v>
      </c>
      <c r="J132" s="212" t="s">
        <v>114</v>
      </c>
      <c r="K132" s="212" t="s">
        <v>141</v>
      </c>
      <c r="L132" s="229" t="s">
        <v>204</v>
      </c>
      <c r="M132" s="183" t="s">
        <v>95</v>
      </c>
      <c r="N132" s="183" t="s">
        <v>95</v>
      </c>
      <c r="O132" s="183" t="s">
        <v>95</v>
      </c>
      <c r="P132" s="247"/>
      <c r="Q132" s="248"/>
    </row>
    <row r="133" spans="2:17" x14ac:dyDescent="0.25">
      <c r="B133" s="118"/>
      <c r="C133" s="118"/>
      <c r="D133" s="118"/>
      <c r="E133" s="118"/>
      <c r="F133" s="118"/>
      <c r="G133" s="118"/>
      <c r="H133" s="118"/>
      <c r="I133" s="118"/>
      <c r="J133" s="118"/>
      <c r="K133" s="118"/>
      <c r="L133" s="118"/>
      <c r="M133" s="118"/>
      <c r="N133" s="118"/>
      <c r="O133" s="118"/>
      <c r="P133" s="118"/>
      <c r="Q133" s="118"/>
    </row>
    <row r="134" spans="2:17" x14ac:dyDescent="0.25">
      <c r="B134" s="118"/>
      <c r="C134" s="118"/>
      <c r="D134" s="118"/>
      <c r="E134" s="118"/>
      <c r="F134" s="118"/>
      <c r="G134" s="118"/>
      <c r="H134" s="118"/>
      <c r="I134" s="118"/>
      <c r="J134" s="118"/>
      <c r="K134" s="118"/>
      <c r="L134" s="118"/>
      <c r="M134" s="118"/>
      <c r="N134" s="118"/>
      <c r="O134" s="118"/>
      <c r="P134" s="118"/>
      <c r="Q134" s="118"/>
    </row>
    <row r="135" spans="2:17" ht="15.75" thickBot="1" x14ac:dyDescent="0.3">
      <c r="B135" s="118"/>
      <c r="C135" s="118"/>
      <c r="D135" s="118"/>
      <c r="E135" s="118"/>
      <c r="F135" s="118"/>
      <c r="G135" s="118"/>
      <c r="H135" s="118"/>
      <c r="I135" s="118"/>
      <c r="J135" s="118"/>
      <c r="K135" s="118"/>
      <c r="L135" s="118"/>
      <c r="M135" s="118"/>
      <c r="N135" s="118"/>
      <c r="O135" s="118"/>
      <c r="P135" s="118"/>
      <c r="Q135" s="118"/>
    </row>
    <row r="136" spans="2:17" ht="54" customHeight="1" x14ac:dyDescent="0.25">
      <c r="B136" s="174" t="s">
        <v>31</v>
      </c>
      <c r="C136" s="174" t="s">
        <v>47</v>
      </c>
      <c r="D136" s="202" t="s">
        <v>48</v>
      </c>
      <c r="E136" s="174" t="s">
        <v>49</v>
      </c>
      <c r="F136" s="137" t="s">
        <v>54</v>
      </c>
      <c r="G136" s="231"/>
      <c r="H136" s="118"/>
      <c r="I136" s="118"/>
      <c r="J136" s="118"/>
      <c r="K136" s="118"/>
      <c r="L136" s="118"/>
      <c r="M136" s="118"/>
      <c r="N136" s="118"/>
      <c r="O136" s="118"/>
      <c r="P136" s="118"/>
      <c r="Q136" s="118"/>
    </row>
    <row r="137" spans="2:17" ht="120.75" customHeight="1" x14ac:dyDescent="0.2">
      <c r="B137" s="319" t="s">
        <v>51</v>
      </c>
      <c r="C137" s="232" t="s">
        <v>91</v>
      </c>
      <c r="D137" s="114">
        <v>25</v>
      </c>
      <c r="E137" s="114">
        <v>25</v>
      </c>
      <c r="F137" s="290">
        <f>+E137+E138+E139</f>
        <v>60</v>
      </c>
      <c r="G137" s="233"/>
      <c r="H137" s="118"/>
      <c r="I137" s="118"/>
      <c r="J137" s="118"/>
      <c r="K137" s="118"/>
      <c r="L137" s="118"/>
      <c r="M137" s="118"/>
      <c r="N137" s="118"/>
      <c r="O137" s="118"/>
      <c r="P137" s="118"/>
      <c r="Q137" s="118"/>
    </row>
    <row r="138" spans="2:17" ht="76.150000000000006" customHeight="1" x14ac:dyDescent="0.2">
      <c r="B138" s="319"/>
      <c r="C138" s="232" t="s">
        <v>92</v>
      </c>
      <c r="D138" s="234">
        <v>25</v>
      </c>
      <c r="E138" s="114">
        <v>25</v>
      </c>
      <c r="F138" s="320"/>
      <c r="G138" s="233"/>
      <c r="H138" s="118"/>
      <c r="I138" s="118"/>
      <c r="J138" s="118"/>
      <c r="K138" s="118"/>
      <c r="L138" s="118"/>
      <c r="M138" s="118"/>
      <c r="N138" s="118"/>
      <c r="O138" s="118"/>
      <c r="P138" s="118"/>
      <c r="Q138" s="118"/>
    </row>
    <row r="139" spans="2:17" ht="69" customHeight="1" x14ac:dyDescent="0.2">
      <c r="B139" s="319"/>
      <c r="C139" s="232" t="s">
        <v>93</v>
      </c>
      <c r="D139" s="114">
        <v>10</v>
      </c>
      <c r="E139" s="114">
        <v>10</v>
      </c>
      <c r="F139" s="291"/>
      <c r="G139" s="233"/>
      <c r="H139" s="118"/>
      <c r="I139" s="118"/>
      <c r="J139" s="118"/>
      <c r="K139" s="118"/>
      <c r="L139" s="118"/>
      <c r="M139" s="118"/>
      <c r="N139" s="118"/>
      <c r="O139" s="118"/>
      <c r="P139" s="118"/>
      <c r="Q139" s="118"/>
    </row>
    <row r="140" spans="2:17" x14ac:dyDescent="0.25">
      <c r="B140" s="118"/>
      <c r="C140" s="165"/>
      <c r="D140" s="118"/>
      <c r="E140" s="118"/>
      <c r="F140" s="118"/>
      <c r="G140" s="118"/>
      <c r="H140" s="118"/>
      <c r="I140" s="118"/>
      <c r="J140" s="118"/>
      <c r="K140" s="118"/>
      <c r="L140" s="118"/>
      <c r="M140" s="118"/>
      <c r="N140" s="118"/>
      <c r="O140" s="118"/>
      <c r="P140" s="118"/>
      <c r="Q140" s="118"/>
    </row>
    <row r="141" spans="2:17" x14ac:dyDescent="0.25">
      <c r="B141" s="118"/>
      <c r="C141" s="118"/>
      <c r="D141" s="118"/>
      <c r="E141" s="118"/>
      <c r="F141" s="118"/>
      <c r="G141" s="118"/>
      <c r="H141" s="118"/>
      <c r="I141" s="118"/>
      <c r="J141" s="118"/>
      <c r="K141" s="118"/>
      <c r="L141" s="118"/>
      <c r="M141" s="118"/>
      <c r="N141" s="118"/>
      <c r="O141" s="118"/>
      <c r="P141" s="118"/>
      <c r="Q141" s="118"/>
    </row>
    <row r="142" spans="2:17" x14ac:dyDescent="0.25">
      <c r="B142" s="118"/>
      <c r="C142" s="118"/>
      <c r="D142" s="118"/>
      <c r="E142" s="118"/>
      <c r="F142" s="118"/>
      <c r="G142" s="118"/>
      <c r="H142" s="118"/>
      <c r="I142" s="118"/>
      <c r="J142" s="118"/>
      <c r="K142" s="118"/>
      <c r="L142" s="118"/>
      <c r="M142" s="118"/>
      <c r="N142" s="118"/>
      <c r="O142" s="118"/>
      <c r="P142" s="118"/>
      <c r="Q142" s="118"/>
    </row>
    <row r="143" spans="2:17" x14ac:dyDescent="0.25">
      <c r="B143" s="119" t="s">
        <v>55</v>
      </c>
      <c r="C143" s="118"/>
      <c r="D143" s="118"/>
      <c r="E143" s="118"/>
      <c r="F143" s="118"/>
      <c r="G143" s="118"/>
      <c r="H143" s="118"/>
      <c r="I143" s="118"/>
      <c r="J143" s="118"/>
      <c r="K143" s="118"/>
      <c r="L143" s="118"/>
      <c r="M143" s="118"/>
      <c r="N143" s="118"/>
      <c r="O143" s="118"/>
      <c r="P143" s="118"/>
      <c r="Q143" s="118"/>
    </row>
    <row r="144" spans="2:17" x14ac:dyDescent="0.25">
      <c r="B144" s="118"/>
      <c r="C144" s="118"/>
      <c r="D144" s="118"/>
      <c r="E144" s="118"/>
      <c r="F144" s="118"/>
      <c r="G144" s="118"/>
      <c r="H144" s="118"/>
      <c r="I144" s="118"/>
      <c r="J144" s="118"/>
      <c r="K144" s="118"/>
      <c r="L144" s="118"/>
      <c r="M144" s="118"/>
      <c r="N144" s="118"/>
      <c r="O144" s="118"/>
      <c r="P144" s="118"/>
      <c r="Q144" s="118"/>
    </row>
    <row r="145" spans="2:17" x14ac:dyDescent="0.25">
      <c r="B145" s="118"/>
      <c r="C145" s="118"/>
      <c r="D145" s="118"/>
      <c r="E145" s="118"/>
      <c r="F145" s="118"/>
      <c r="G145" s="118"/>
      <c r="H145" s="118"/>
      <c r="I145" s="118"/>
      <c r="J145" s="118"/>
      <c r="K145" s="118"/>
      <c r="L145" s="118"/>
      <c r="M145" s="118"/>
      <c r="N145" s="118"/>
      <c r="O145" s="118"/>
      <c r="P145" s="118"/>
      <c r="Q145" s="118"/>
    </row>
    <row r="146" spans="2:17" x14ac:dyDescent="0.25">
      <c r="B146" s="117" t="s">
        <v>31</v>
      </c>
      <c r="C146" s="117" t="s">
        <v>56</v>
      </c>
      <c r="D146" s="174" t="s">
        <v>49</v>
      </c>
      <c r="E146" s="174" t="s">
        <v>15</v>
      </c>
      <c r="F146" s="118"/>
      <c r="G146" s="118"/>
      <c r="H146" s="118"/>
      <c r="I146" s="118"/>
      <c r="J146" s="118"/>
      <c r="K146" s="118"/>
      <c r="L146" s="118"/>
      <c r="M146" s="118"/>
      <c r="N146" s="118"/>
      <c r="O146" s="118"/>
      <c r="P146" s="118"/>
      <c r="Q146" s="118"/>
    </row>
    <row r="147" spans="2:17" ht="53.25" customHeight="1" x14ac:dyDescent="0.25">
      <c r="B147" s="116" t="s">
        <v>57</v>
      </c>
      <c r="C147" s="115">
        <v>40</v>
      </c>
      <c r="D147" s="114">
        <f>+E121</f>
        <v>40</v>
      </c>
      <c r="E147" s="322">
        <f>+D147+D148</f>
        <v>100</v>
      </c>
      <c r="F147" s="118"/>
      <c r="G147" s="118"/>
      <c r="H147" s="118"/>
      <c r="I147" s="118"/>
      <c r="J147" s="118"/>
      <c r="K147" s="118"/>
      <c r="L147" s="118"/>
      <c r="M147" s="118"/>
      <c r="N147" s="118"/>
      <c r="O147" s="118"/>
      <c r="P147" s="118"/>
      <c r="Q147" s="118"/>
    </row>
    <row r="148" spans="2:17" ht="65.25" customHeight="1" x14ac:dyDescent="0.25">
      <c r="B148" s="116" t="s">
        <v>58</v>
      </c>
      <c r="C148" s="115">
        <v>60</v>
      </c>
      <c r="D148" s="114">
        <f>+F137</f>
        <v>60</v>
      </c>
      <c r="E148" s="323"/>
      <c r="F148" s="118"/>
      <c r="G148" s="118"/>
      <c r="H148" s="118"/>
      <c r="I148" s="118"/>
      <c r="J148" s="118"/>
      <c r="K148" s="118"/>
      <c r="L148" s="118"/>
      <c r="M148" s="118"/>
      <c r="N148" s="118"/>
      <c r="O148" s="118"/>
      <c r="P148" s="118"/>
      <c r="Q148" s="118"/>
    </row>
    <row r="149" spans="2:17" x14ac:dyDescent="0.25">
      <c r="B149" s="118"/>
      <c r="C149" s="118"/>
      <c r="D149" s="118"/>
      <c r="E149" s="118"/>
      <c r="F149" s="118"/>
      <c r="G149" s="118"/>
      <c r="H149" s="118"/>
      <c r="I149" s="118"/>
      <c r="J149" s="118"/>
      <c r="K149" s="118"/>
      <c r="L149" s="118"/>
      <c r="M149" s="118"/>
      <c r="N149" s="118"/>
      <c r="O149" s="118"/>
      <c r="P149" s="118"/>
      <c r="Q149" s="118"/>
    </row>
    <row r="150" spans="2:17" x14ac:dyDescent="0.25">
      <c r="B150" s="118"/>
      <c r="C150" s="118"/>
      <c r="D150" s="118"/>
      <c r="E150" s="118"/>
      <c r="F150" s="118"/>
      <c r="G150" s="118"/>
      <c r="H150" s="118"/>
      <c r="I150" s="118"/>
      <c r="J150" s="118"/>
      <c r="K150" s="118"/>
      <c r="L150" s="118"/>
      <c r="M150" s="118"/>
      <c r="N150" s="118"/>
      <c r="O150" s="118"/>
      <c r="P150" s="118"/>
      <c r="Q150" s="118"/>
    </row>
    <row r="151" spans="2:17" x14ac:dyDescent="0.25">
      <c r="B151" s="118"/>
      <c r="C151" s="118"/>
      <c r="D151" s="118"/>
      <c r="E151" s="118"/>
      <c r="F151" s="118"/>
      <c r="G151" s="118"/>
      <c r="H151" s="118"/>
      <c r="I151" s="118"/>
      <c r="J151" s="118"/>
      <c r="K151" s="118"/>
      <c r="L151" s="118"/>
      <c r="M151" s="118"/>
      <c r="N151" s="118"/>
      <c r="O151" s="118"/>
      <c r="P151" s="118"/>
      <c r="Q151" s="118"/>
    </row>
    <row r="152" spans="2:17" x14ac:dyDescent="0.25">
      <c r="B152" s="118"/>
      <c r="C152" s="118"/>
      <c r="D152" s="118"/>
      <c r="E152" s="118"/>
      <c r="F152" s="118"/>
      <c r="G152" s="118"/>
      <c r="H152" s="118"/>
      <c r="I152" s="118"/>
      <c r="J152" s="118"/>
      <c r="K152" s="118"/>
      <c r="L152" s="118"/>
      <c r="M152" s="118"/>
      <c r="N152" s="118"/>
      <c r="O152" s="118"/>
      <c r="P152" s="118"/>
      <c r="Q152" s="118"/>
    </row>
    <row r="153" spans="2:17" x14ac:dyDescent="0.25">
      <c r="B153" s="118"/>
      <c r="C153" s="118"/>
      <c r="D153" s="118"/>
      <c r="E153" s="118"/>
      <c r="F153" s="118"/>
      <c r="G153" s="118"/>
      <c r="H153" s="118"/>
      <c r="I153" s="118"/>
      <c r="J153" s="118"/>
      <c r="K153" s="118"/>
      <c r="L153" s="118"/>
      <c r="M153" s="118"/>
      <c r="N153" s="118"/>
      <c r="O153" s="118"/>
      <c r="P153" s="118"/>
      <c r="Q153" s="118"/>
    </row>
    <row r="154" spans="2:17" x14ac:dyDescent="0.25">
      <c r="B154" s="118"/>
      <c r="C154" s="118"/>
      <c r="D154" s="118"/>
      <c r="E154" s="118"/>
      <c r="F154" s="118"/>
      <c r="G154" s="118"/>
      <c r="H154" s="118"/>
      <c r="I154" s="118"/>
      <c r="J154" s="118"/>
      <c r="K154" s="118"/>
      <c r="L154" s="118"/>
      <c r="M154" s="118"/>
      <c r="N154" s="118"/>
      <c r="O154" s="118"/>
      <c r="P154" s="118"/>
      <c r="Q154" s="118"/>
    </row>
    <row r="155" spans="2:17" x14ac:dyDescent="0.25">
      <c r="B155" s="118"/>
      <c r="C155" s="118"/>
      <c r="D155" s="118"/>
      <c r="E155" s="118"/>
      <c r="F155" s="118"/>
      <c r="G155" s="118"/>
      <c r="H155" s="118"/>
      <c r="I155" s="118"/>
      <c r="J155" s="118"/>
      <c r="K155" s="118"/>
      <c r="L155" s="118"/>
      <c r="M155" s="118"/>
      <c r="N155" s="118"/>
      <c r="O155" s="118"/>
      <c r="P155" s="118"/>
      <c r="Q155" s="118"/>
    </row>
    <row r="156" spans="2:17" x14ac:dyDescent="0.25">
      <c r="B156" s="118"/>
      <c r="C156" s="118"/>
      <c r="D156" s="118"/>
      <c r="E156" s="118"/>
      <c r="F156" s="118"/>
      <c r="G156" s="118"/>
      <c r="H156" s="118"/>
      <c r="I156" s="118"/>
      <c r="J156" s="118"/>
      <c r="K156" s="118"/>
      <c r="L156" s="118"/>
      <c r="M156" s="118"/>
      <c r="N156" s="118"/>
      <c r="O156" s="118"/>
      <c r="P156" s="118"/>
      <c r="Q156" s="118"/>
    </row>
  </sheetData>
  <mergeCells count="68">
    <mergeCell ref="E147:E148"/>
    <mergeCell ref="M128:M129"/>
    <mergeCell ref="N128:N129"/>
    <mergeCell ref="O128:O129"/>
    <mergeCell ref="P128:Q129"/>
    <mergeCell ref="P130:Q130"/>
    <mergeCell ref="P131:Q131"/>
    <mergeCell ref="B137:B139"/>
    <mergeCell ref="F137:F139"/>
    <mergeCell ref="B126:N126"/>
    <mergeCell ref="B128:B129"/>
    <mergeCell ref="C128:C129"/>
    <mergeCell ref="D128:D129"/>
    <mergeCell ref="E128:E129"/>
    <mergeCell ref="F128:F129"/>
    <mergeCell ref="G128:G129"/>
    <mergeCell ref="H128:H129"/>
    <mergeCell ref="I128:I129"/>
    <mergeCell ref="J128:L128"/>
    <mergeCell ref="E121:E123"/>
    <mergeCell ref="J86:L86"/>
    <mergeCell ref="M86:M87"/>
    <mergeCell ref="N86:N87"/>
    <mergeCell ref="O86:O87"/>
    <mergeCell ref="B95:N95"/>
    <mergeCell ref="D98:E98"/>
    <mergeCell ref="D99:E99"/>
    <mergeCell ref="B102:P102"/>
    <mergeCell ref="B105:N105"/>
    <mergeCell ref="P86:Q87"/>
    <mergeCell ref="P88:Q88"/>
    <mergeCell ref="P89:Q89"/>
    <mergeCell ref="P90:Q90"/>
    <mergeCell ref="P91:Q91"/>
    <mergeCell ref="P75:Q75"/>
    <mergeCell ref="B81:N81"/>
    <mergeCell ref="B86:B87"/>
    <mergeCell ref="C86:C87"/>
    <mergeCell ref="D86:D87"/>
    <mergeCell ref="E86:E87"/>
    <mergeCell ref="F86:F87"/>
    <mergeCell ref="G86:G87"/>
    <mergeCell ref="H86:H87"/>
    <mergeCell ref="I86:I87"/>
    <mergeCell ref="P74:Q74"/>
    <mergeCell ref="B59:B60"/>
    <mergeCell ref="C59:C60"/>
    <mergeCell ref="D59:E59"/>
    <mergeCell ref="C63:N63"/>
    <mergeCell ref="B65:N65"/>
    <mergeCell ref="P68:Q68"/>
    <mergeCell ref="P69:Q69"/>
    <mergeCell ref="P70:Q70"/>
    <mergeCell ref="P71:Q71"/>
    <mergeCell ref="P72:Q72"/>
    <mergeCell ref="P73:Q73"/>
    <mergeCell ref="M46:N46"/>
    <mergeCell ref="B2:P2"/>
    <mergeCell ref="B4:P4"/>
    <mergeCell ref="A5:L5"/>
    <mergeCell ref="C7:N7"/>
    <mergeCell ref="C8:N8"/>
    <mergeCell ref="C9:N9"/>
    <mergeCell ref="C10:N10"/>
    <mergeCell ref="C11:E11"/>
    <mergeCell ref="B15:C22"/>
    <mergeCell ref="B23:C23"/>
    <mergeCell ref="E41:E42"/>
  </mergeCells>
  <dataValidations count="2">
    <dataValidation type="list" allowBlank="1" showInputMessage="1" showErrorMessage="1" sqref="WVE983064 A65560 IS65560 SO65560 ACK65560 AMG65560 AWC65560 BFY65560 BPU65560 BZQ65560 CJM65560 CTI65560 DDE65560 DNA65560 DWW65560 EGS65560 EQO65560 FAK65560 FKG65560 FUC65560 GDY65560 GNU65560 GXQ65560 HHM65560 HRI65560 IBE65560 ILA65560 IUW65560 JES65560 JOO65560 JYK65560 KIG65560 KSC65560 LBY65560 LLU65560 LVQ65560 MFM65560 MPI65560 MZE65560 NJA65560 NSW65560 OCS65560 OMO65560 OWK65560 PGG65560 PQC65560 PZY65560 QJU65560 QTQ65560 RDM65560 RNI65560 RXE65560 SHA65560 SQW65560 TAS65560 TKO65560 TUK65560 UEG65560 UOC65560 UXY65560 VHU65560 VRQ65560 WBM65560 WLI65560 WVE65560 A131096 IS131096 SO131096 ACK131096 AMG131096 AWC131096 BFY131096 BPU131096 BZQ131096 CJM131096 CTI131096 DDE131096 DNA131096 DWW131096 EGS131096 EQO131096 FAK131096 FKG131096 FUC131096 GDY131096 GNU131096 GXQ131096 HHM131096 HRI131096 IBE131096 ILA131096 IUW131096 JES131096 JOO131096 JYK131096 KIG131096 KSC131096 LBY131096 LLU131096 LVQ131096 MFM131096 MPI131096 MZE131096 NJA131096 NSW131096 OCS131096 OMO131096 OWK131096 PGG131096 PQC131096 PZY131096 QJU131096 QTQ131096 RDM131096 RNI131096 RXE131096 SHA131096 SQW131096 TAS131096 TKO131096 TUK131096 UEG131096 UOC131096 UXY131096 VHU131096 VRQ131096 WBM131096 WLI131096 WVE131096 A196632 IS196632 SO196632 ACK196632 AMG196632 AWC196632 BFY196632 BPU196632 BZQ196632 CJM196632 CTI196632 DDE196632 DNA196632 DWW196632 EGS196632 EQO196632 FAK196632 FKG196632 FUC196632 GDY196632 GNU196632 GXQ196632 HHM196632 HRI196632 IBE196632 ILA196632 IUW196632 JES196632 JOO196632 JYK196632 KIG196632 KSC196632 LBY196632 LLU196632 LVQ196632 MFM196632 MPI196632 MZE196632 NJA196632 NSW196632 OCS196632 OMO196632 OWK196632 PGG196632 PQC196632 PZY196632 QJU196632 QTQ196632 RDM196632 RNI196632 RXE196632 SHA196632 SQW196632 TAS196632 TKO196632 TUK196632 UEG196632 UOC196632 UXY196632 VHU196632 VRQ196632 WBM196632 WLI196632 WVE196632 A262168 IS262168 SO262168 ACK262168 AMG262168 AWC262168 BFY262168 BPU262168 BZQ262168 CJM262168 CTI262168 DDE262168 DNA262168 DWW262168 EGS262168 EQO262168 FAK262168 FKG262168 FUC262168 GDY262168 GNU262168 GXQ262168 HHM262168 HRI262168 IBE262168 ILA262168 IUW262168 JES262168 JOO262168 JYK262168 KIG262168 KSC262168 LBY262168 LLU262168 LVQ262168 MFM262168 MPI262168 MZE262168 NJA262168 NSW262168 OCS262168 OMO262168 OWK262168 PGG262168 PQC262168 PZY262168 QJU262168 QTQ262168 RDM262168 RNI262168 RXE262168 SHA262168 SQW262168 TAS262168 TKO262168 TUK262168 UEG262168 UOC262168 UXY262168 VHU262168 VRQ262168 WBM262168 WLI262168 WVE262168 A327704 IS327704 SO327704 ACK327704 AMG327704 AWC327704 BFY327704 BPU327704 BZQ327704 CJM327704 CTI327704 DDE327704 DNA327704 DWW327704 EGS327704 EQO327704 FAK327704 FKG327704 FUC327704 GDY327704 GNU327704 GXQ327704 HHM327704 HRI327704 IBE327704 ILA327704 IUW327704 JES327704 JOO327704 JYK327704 KIG327704 KSC327704 LBY327704 LLU327704 LVQ327704 MFM327704 MPI327704 MZE327704 NJA327704 NSW327704 OCS327704 OMO327704 OWK327704 PGG327704 PQC327704 PZY327704 QJU327704 QTQ327704 RDM327704 RNI327704 RXE327704 SHA327704 SQW327704 TAS327704 TKO327704 TUK327704 UEG327704 UOC327704 UXY327704 VHU327704 VRQ327704 WBM327704 WLI327704 WVE327704 A393240 IS393240 SO393240 ACK393240 AMG393240 AWC393240 BFY393240 BPU393240 BZQ393240 CJM393240 CTI393240 DDE393240 DNA393240 DWW393240 EGS393240 EQO393240 FAK393240 FKG393240 FUC393240 GDY393240 GNU393240 GXQ393240 HHM393240 HRI393240 IBE393240 ILA393240 IUW393240 JES393240 JOO393240 JYK393240 KIG393240 KSC393240 LBY393240 LLU393240 LVQ393240 MFM393240 MPI393240 MZE393240 NJA393240 NSW393240 OCS393240 OMO393240 OWK393240 PGG393240 PQC393240 PZY393240 QJU393240 QTQ393240 RDM393240 RNI393240 RXE393240 SHA393240 SQW393240 TAS393240 TKO393240 TUK393240 UEG393240 UOC393240 UXY393240 VHU393240 VRQ393240 WBM393240 WLI393240 WVE393240 A458776 IS458776 SO458776 ACK458776 AMG458776 AWC458776 BFY458776 BPU458776 BZQ458776 CJM458776 CTI458776 DDE458776 DNA458776 DWW458776 EGS458776 EQO458776 FAK458776 FKG458776 FUC458776 GDY458776 GNU458776 GXQ458776 HHM458776 HRI458776 IBE458776 ILA458776 IUW458776 JES458776 JOO458776 JYK458776 KIG458776 KSC458776 LBY458776 LLU458776 LVQ458776 MFM458776 MPI458776 MZE458776 NJA458776 NSW458776 OCS458776 OMO458776 OWK458776 PGG458776 PQC458776 PZY458776 QJU458776 QTQ458776 RDM458776 RNI458776 RXE458776 SHA458776 SQW458776 TAS458776 TKO458776 TUK458776 UEG458776 UOC458776 UXY458776 VHU458776 VRQ458776 WBM458776 WLI458776 WVE458776 A524312 IS524312 SO524312 ACK524312 AMG524312 AWC524312 BFY524312 BPU524312 BZQ524312 CJM524312 CTI524312 DDE524312 DNA524312 DWW524312 EGS524312 EQO524312 FAK524312 FKG524312 FUC524312 GDY524312 GNU524312 GXQ524312 HHM524312 HRI524312 IBE524312 ILA524312 IUW524312 JES524312 JOO524312 JYK524312 KIG524312 KSC524312 LBY524312 LLU524312 LVQ524312 MFM524312 MPI524312 MZE524312 NJA524312 NSW524312 OCS524312 OMO524312 OWK524312 PGG524312 PQC524312 PZY524312 QJU524312 QTQ524312 RDM524312 RNI524312 RXE524312 SHA524312 SQW524312 TAS524312 TKO524312 TUK524312 UEG524312 UOC524312 UXY524312 VHU524312 VRQ524312 WBM524312 WLI524312 WVE524312 A589848 IS589848 SO589848 ACK589848 AMG589848 AWC589848 BFY589848 BPU589848 BZQ589848 CJM589848 CTI589848 DDE589848 DNA589848 DWW589848 EGS589848 EQO589848 FAK589848 FKG589848 FUC589848 GDY589848 GNU589848 GXQ589848 HHM589848 HRI589848 IBE589848 ILA589848 IUW589848 JES589848 JOO589848 JYK589848 KIG589848 KSC589848 LBY589848 LLU589848 LVQ589848 MFM589848 MPI589848 MZE589848 NJA589848 NSW589848 OCS589848 OMO589848 OWK589848 PGG589848 PQC589848 PZY589848 QJU589848 QTQ589848 RDM589848 RNI589848 RXE589848 SHA589848 SQW589848 TAS589848 TKO589848 TUK589848 UEG589848 UOC589848 UXY589848 VHU589848 VRQ589848 WBM589848 WLI589848 WVE589848 A655384 IS655384 SO655384 ACK655384 AMG655384 AWC655384 BFY655384 BPU655384 BZQ655384 CJM655384 CTI655384 DDE655384 DNA655384 DWW655384 EGS655384 EQO655384 FAK655384 FKG655384 FUC655384 GDY655384 GNU655384 GXQ655384 HHM655384 HRI655384 IBE655384 ILA655384 IUW655384 JES655384 JOO655384 JYK655384 KIG655384 KSC655384 LBY655384 LLU655384 LVQ655384 MFM655384 MPI655384 MZE655384 NJA655384 NSW655384 OCS655384 OMO655384 OWK655384 PGG655384 PQC655384 PZY655384 QJU655384 QTQ655384 RDM655384 RNI655384 RXE655384 SHA655384 SQW655384 TAS655384 TKO655384 TUK655384 UEG655384 UOC655384 UXY655384 VHU655384 VRQ655384 WBM655384 WLI655384 WVE655384 A720920 IS720920 SO720920 ACK720920 AMG720920 AWC720920 BFY720920 BPU720920 BZQ720920 CJM720920 CTI720920 DDE720920 DNA720920 DWW720920 EGS720920 EQO720920 FAK720920 FKG720920 FUC720920 GDY720920 GNU720920 GXQ720920 HHM720920 HRI720920 IBE720920 ILA720920 IUW720920 JES720920 JOO720920 JYK720920 KIG720920 KSC720920 LBY720920 LLU720920 LVQ720920 MFM720920 MPI720920 MZE720920 NJA720920 NSW720920 OCS720920 OMO720920 OWK720920 PGG720920 PQC720920 PZY720920 QJU720920 QTQ720920 RDM720920 RNI720920 RXE720920 SHA720920 SQW720920 TAS720920 TKO720920 TUK720920 UEG720920 UOC720920 UXY720920 VHU720920 VRQ720920 WBM720920 WLI720920 WVE720920 A786456 IS786456 SO786456 ACK786456 AMG786456 AWC786456 BFY786456 BPU786456 BZQ786456 CJM786456 CTI786456 DDE786456 DNA786456 DWW786456 EGS786456 EQO786456 FAK786456 FKG786456 FUC786456 GDY786456 GNU786456 GXQ786456 HHM786456 HRI786456 IBE786456 ILA786456 IUW786456 JES786456 JOO786456 JYK786456 KIG786456 KSC786456 LBY786456 LLU786456 LVQ786456 MFM786456 MPI786456 MZE786456 NJA786456 NSW786456 OCS786456 OMO786456 OWK786456 PGG786456 PQC786456 PZY786456 QJU786456 QTQ786456 RDM786456 RNI786456 RXE786456 SHA786456 SQW786456 TAS786456 TKO786456 TUK786456 UEG786456 UOC786456 UXY786456 VHU786456 VRQ786456 WBM786456 WLI786456 WVE786456 A851992 IS851992 SO851992 ACK851992 AMG851992 AWC851992 BFY851992 BPU851992 BZQ851992 CJM851992 CTI851992 DDE851992 DNA851992 DWW851992 EGS851992 EQO851992 FAK851992 FKG851992 FUC851992 GDY851992 GNU851992 GXQ851992 HHM851992 HRI851992 IBE851992 ILA851992 IUW851992 JES851992 JOO851992 JYK851992 KIG851992 KSC851992 LBY851992 LLU851992 LVQ851992 MFM851992 MPI851992 MZE851992 NJA851992 NSW851992 OCS851992 OMO851992 OWK851992 PGG851992 PQC851992 PZY851992 QJU851992 QTQ851992 RDM851992 RNI851992 RXE851992 SHA851992 SQW851992 TAS851992 TKO851992 TUK851992 UEG851992 UOC851992 UXY851992 VHU851992 VRQ851992 WBM851992 WLI851992 WVE851992 A917528 IS917528 SO917528 ACK917528 AMG917528 AWC917528 BFY917528 BPU917528 BZQ917528 CJM917528 CTI917528 DDE917528 DNA917528 DWW917528 EGS917528 EQO917528 FAK917528 FKG917528 FUC917528 GDY917528 GNU917528 GXQ917528 HHM917528 HRI917528 IBE917528 ILA917528 IUW917528 JES917528 JOO917528 JYK917528 KIG917528 KSC917528 LBY917528 LLU917528 LVQ917528 MFM917528 MPI917528 MZE917528 NJA917528 NSW917528 OCS917528 OMO917528 OWK917528 PGG917528 PQC917528 PZY917528 QJU917528 QTQ917528 RDM917528 RNI917528 RXE917528 SHA917528 SQW917528 TAS917528 TKO917528 TUK917528 UEG917528 UOC917528 UXY917528 VHU917528 VRQ917528 WBM917528 WLI917528 WVE917528 A983064 IS983064 SO983064 ACK983064 AMG983064 AWC983064 BFY983064 BPU983064 BZQ983064 CJM983064 CTI983064 DDE983064 DNA983064 DWW983064 EGS983064 EQO983064 FAK983064 FKG983064 FUC983064 GDY983064 GNU983064 GXQ983064 HHM983064 HRI983064 IBE983064 ILA983064 IUW983064 JES983064 JOO983064 JYK983064 KIG983064 KSC983064 LBY983064 LLU983064 LVQ983064 MFM983064 MPI983064 MZE983064 NJA983064 NSW983064 OCS983064 OMO983064 OWK983064 PGG983064 PQC983064 PZY983064 QJU983064 QTQ983064 RDM983064 RNI983064 RXE983064 SHA983064 SQW983064 TAS983064 TKO983064 TUK983064 UEG983064 UOC983064 UXY983064 VHU983064 VRQ983064 WBM983064 WLI983064 A25:A45 IS25:IS45 SO25:SO45 ACK25:ACK45 AMG25:AMG45 AWC25:AWC45 BFY25:BFY45 BPU25:BPU45 BZQ25:BZQ45 CJM25:CJM45 CTI25:CTI45 DDE25:DDE45 DNA25:DNA45 DWW25:DWW45 EGS25:EGS45 EQO25:EQO45 FAK25:FAK45 FKG25:FKG45 FUC25:FUC45 GDY25:GDY45 GNU25:GNU45 GXQ25:GXQ45 HHM25:HHM45 HRI25:HRI45 IBE25:IBE45 ILA25:ILA45 IUW25:IUW45 JES25:JES45 JOO25:JOO45 JYK25:JYK45 KIG25:KIG45 KSC25:KSC45 LBY25:LBY45 LLU25:LLU45 LVQ25:LVQ45 MFM25:MFM45 MPI25:MPI45 MZE25:MZE45 NJA25:NJA45 NSW25:NSW45 OCS25:OCS45 OMO25:OMO45 OWK25:OWK45 PGG25:PGG45 PQC25:PQC45 PZY25:PZY45 QJU25:QJU45 QTQ25:QTQ45 RDM25:RDM45 RNI25:RNI45 RXE25:RXE45 SHA25:SHA45 SQW25:SQW45 TAS25:TAS45 TKO25:TKO45 TUK25:TUK45 UEG25:UEG45 UOC25:UOC45 UXY25:UXY45 VHU25:VHU45 VRQ25:VRQ45 WBM25:WBM45 WLI25:WLI45 WVE25:WVE45">
      <formula1>"1,2,3,4,5"</formula1>
    </dataValidation>
    <dataValidation type="decimal" allowBlank="1" showInputMessage="1" showErrorMessage="1" sqref="WVH983064 WLL983064 C65560 IV65560 SR65560 ACN65560 AMJ65560 AWF65560 BGB65560 BPX65560 BZT65560 CJP65560 CTL65560 DDH65560 DND65560 DWZ65560 EGV65560 EQR65560 FAN65560 FKJ65560 FUF65560 GEB65560 GNX65560 GXT65560 HHP65560 HRL65560 IBH65560 ILD65560 IUZ65560 JEV65560 JOR65560 JYN65560 KIJ65560 KSF65560 LCB65560 LLX65560 LVT65560 MFP65560 MPL65560 MZH65560 NJD65560 NSZ65560 OCV65560 OMR65560 OWN65560 PGJ65560 PQF65560 QAB65560 QJX65560 QTT65560 RDP65560 RNL65560 RXH65560 SHD65560 SQZ65560 TAV65560 TKR65560 TUN65560 UEJ65560 UOF65560 UYB65560 VHX65560 VRT65560 WBP65560 WLL65560 WVH65560 C131096 IV131096 SR131096 ACN131096 AMJ131096 AWF131096 BGB131096 BPX131096 BZT131096 CJP131096 CTL131096 DDH131096 DND131096 DWZ131096 EGV131096 EQR131096 FAN131096 FKJ131096 FUF131096 GEB131096 GNX131096 GXT131096 HHP131096 HRL131096 IBH131096 ILD131096 IUZ131096 JEV131096 JOR131096 JYN131096 KIJ131096 KSF131096 LCB131096 LLX131096 LVT131096 MFP131096 MPL131096 MZH131096 NJD131096 NSZ131096 OCV131096 OMR131096 OWN131096 PGJ131096 PQF131096 QAB131096 QJX131096 QTT131096 RDP131096 RNL131096 RXH131096 SHD131096 SQZ131096 TAV131096 TKR131096 TUN131096 UEJ131096 UOF131096 UYB131096 VHX131096 VRT131096 WBP131096 WLL131096 WVH131096 C196632 IV196632 SR196632 ACN196632 AMJ196632 AWF196632 BGB196632 BPX196632 BZT196632 CJP196632 CTL196632 DDH196632 DND196632 DWZ196632 EGV196632 EQR196632 FAN196632 FKJ196632 FUF196632 GEB196632 GNX196632 GXT196632 HHP196632 HRL196632 IBH196632 ILD196632 IUZ196632 JEV196632 JOR196632 JYN196632 KIJ196632 KSF196632 LCB196632 LLX196632 LVT196632 MFP196632 MPL196632 MZH196632 NJD196632 NSZ196632 OCV196632 OMR196632 OWN196632 PGJ196632 PQF196632 QAB196632 QJX196632 QTT196632 RDP196632 RNL196632 RXH196632 SHD196632 SQZ196632 TAV196632 TKR196632 TUN196632 UEJ196632 UOF196632 UYB196632 VHX196632 VRT196632 WBP196632 WLL196632 WVH196632 C262168 IV262168 SR262168 ACN262168 AMJ262168 AWF262168 BGB262168 BPX262168 BZT262168 CJP262168 CTL262168 DDH262168 DND262168 DWZ262168 EGV262168 EQR262168 FAN262168 FKJ262168 FUF262168 GEB262168 GNX262168 GXT262168 HHP262168 HRL262168 IBH262168 ILD262168 IUZ262168 JEV262168 JOR262168 JYN262168 KIJ262168 KSF262168 LCB262168 LLX262168 LVT262168 MFP262168 MPL262168 MZH262168 NJD262168 NSZ262168 OCV262168 OMR262168 OWN262168 PGJ262168 PQF262168 QAB262168 QJX262168 QTT262168 RDP262168 RNL262168 RXH262168 SHD262168 SQZ262168 TAV262168 TKR262168 TUN262168 UEJ262168 UOF262168 UYB262168 VHX262168 VRT262168 WBP262168 WLL262168 WVH262168 C327704 IV327704 SR327704 ACN327704 AMJ327704 AWF327704 BGB327704 BPX327704 BZT327704 CJP327704 CTL327704 DDH327704 DND327704 DWZ327704 EGV327704 EQR327704 FAN327704 FKJ327704 FUF327704 GEB327704 GNX327704 GXT327704 HHP327704 HRL327704 IBH327704 ILD327704 IUZ327704 JEV327704 JOR327704 JYN327704 KIJ327704 KSF327704 LCB327704 LLX327704 LVT327704 MFP327704 MPL327704 MZH327704 NJD327704 NSZ327704 OCV327704 OMR327704 OWN327704 PGJ327704 PQF327704 QAB327704 QJX327704 QTT327704 RDP327704 RNL327704 RXH327704 SHD327704 SQZ327704 TAV327704 TKR327704 TUN327704 UEJ327704 UOF327704 UYB327704 VHX327704 VRT327704 WBP327704 WLL327704 WVH327704 C393240 IV393240 SR393240 ACN393240 AMJ393240 AWF393240 BGB393240 BPX393240 BZT393240 CJP393240 CTL393240 DDH393240 DND393240 DWZ393240 EGV393240 EQR393240 FAN393240 FKJ393240 FUF393240 GEB393240 GNX393240 GXT393240 HHP393240 HRL393240 IBH393240 ILD393240 IUZ393240 JEV393240 JOR393240 JYN393240 KIJ393240 KSF393240 LCB393240 LLX393240 LVT393240 MFP393240 MPL393240 MZH393240 NJD393240 NSZ393240 OCV393240 OMR393240 OWN393240 PGJ393240 PQF393240 QAB393240 QJX393240 QTT393240 RDP393240 RNL393240 RXH393240 SHD393240 SQZ393240 TAV393240 TKR393240 TUN393240 UEJ393240 UOF393240 UYB393240 VHX393240 VRT393240 WBP393240 WLL393240 WVH393240 C458776 IV458776 SR458776 ACN458776 AMJ458776 AWF458776 BGB458776 BPX458776 BZT458776 CJP458776 CTL458776 DDH458776 DND458776 DWZ458776 EGV458776 EQR458776 FAN458776 FKJ458776 FUF458776 GEB458776 GNX458776 GXT458776 HHP458776 HRL458776 IBH458776 ILD458776 IUZ458776 JEV458776 JOR458776 JYN458776 KIJ458776 KSF458776 LCB458776 LLX458776 LVT458776 MFP458776 MPL458776 MZH458776 NJD458776 NSZ458776 OCV458776 OMR458776 OWN458776 PGJ458776 PQF458776 QAB458776 QJX458776 QTT458776 RDP458776 RNL458776 RXH458776 SHD458776 SQZ458776 TAV458776 TKR458776 TUN458776 UEJ458776 UOF458776 UYB458776 VHX458776 VRT458776 WBP458776 WLL458776 WVH458776 C524312 IV524312 SR524312 ACN524312 AMJ524312 AWF524312 BGB524312 BPX524312 BZT524312 CJP524312 CTL524312 DDH524312 DND524312 DWZ524312 EGV524312 EQR524312 FAN524312 FKJ524312 FUF524312 GEB524312 GNX524312 GXT524312 HHP524312 HRL524312 IBH524312 ILD524312 IUZ524312 JEV524312 JOR524312 JYN524312 KIJ524312 KSF524312 LCB524312 LLX524312 LVT524312 MFP524312 MPL524312 MZH524312 NJD524312 NSZ524312 OCV524312 OMR524312 OWN524312 PGJ524312 PQF524312 QAB524312 QJX524312 QTT524312 RDP524312 RNL524312 RXH524312 SHD524312 SQZ524312 TAV524312 TKR524312 TUN524312 UEJ524312 UOF524312 UYB524312 VHX524312 VRT524312 WBP524312 WLL524312 WVH524312 C589848 IV589848 SR589848 ACN589848 AMJ589848 AWF589848 BGB589848 BPX589848 BZT589848 CJP589848 CTL589848 DDH589848 DND589848 DWZ589848 EGV589848 EQR589848 FAN589848 FKJ589848 FUF589848 GEB589848 GNX589848 GXT589848 HHP589848 HRL589848 IBH589848 ILD589848 IUZ589848 JEV589848 JOR589848 JYN589848 KIJ589848 KSF589848 LCB589848 LLX589848 LVT589848 MFP589848 MPL589848 MZH589848 NJD589848 NSZ589848 OCV589848 OMR589848 OWN589848 PGJ589848 PQF589848 QAB589848 QJX589848 QTT589848 RDP589848 RNL589848 RXH589848 SHD589848 SQZ589848 TAV589848 TKR589848 TUN589848 UEJ589848 UOF589848 UYB589848 VHX589848 VRT589848 WBP589848 WLL589848 WVH589848 C655384 IV655384 SR655384 ACN655384 AMJ655384 AWF655384 BGB655384 BPX655384 BZT655384 CJP655384 CTL655384 DDH655384 DND655384 DWZ655384 EGV655384 EQR655384 FAN655384 FKJ655384 FUF655384 GEB655384 GNX655384 GXT655384 HHP655384 HRL655384 IBH655384 ILD655384 IUZ655384 JEV655384 JOR655384 JYN655384 KIJ655384 KSF655384 LCB655384 LLX655384 LVT655384 MFP655384 MPL655384 MZH655384 NJD655384 NSZ655384 OCV655384 OMR655384 OWN655384 PGJ655384 PQF655384 QAB655384 QJX655384 QTT655384 RDP655384 RNL655384 RXH655384 SHD655384 SQZ655384 TAV655384 TKR655384 TUN655384 UEJ655384 UOF655384 UYB655384 VHX655384 VRT655384 WBP655384 WLL655384 WVH655384 C720920 IV720920 SR720920 ACN720920 AMJ720920 AWF720920 BGB720920 BPX720920 BZT720920 CJP720920 CTL720920 DDH720920 DND720920 DWZ720920 EGV720920 EQR720920 FAN720920 FKJ720920 FUF720920 GEB720920 GNX720920 GXT720920 HHP720920 HRL720920 IBH720920 ILD720920 IUZ720920 JEV720920 JOR720920 JYN720920 KIJ720920 KSF720920 LCB720920 LLX720920 LVT720920 MFP720920 MPL720920 MZH720920 NJD720920 NSZ720920 OCV720920 OMR720920 OWN720920 PGJ720920 PQF720920 QAB720920 QJX720920 QTT720920 RDP720920 RNL720920 RXH720920 SHD720920 SQZ720920 TAV720920 TKR720920 TUN720920 UEJ720920 UOF720920 UYB720920 VHX720920 VRT720920 WBP720920 WLL720920 WVH720920 C786456 IV786456 SR786456 ACN786456 AMJ786456 AWF786456 BGB786456 BPX786456 BZT786456 CJP786456 CTL786456 DDH786456 DND786456 DWZ786456 EGV786456 EQR786456 FAN786456 FKJ786456 FUF786456 GEB786456 GNX786456 GXT786456 HHP786456 HRL786456 IBH786456 ILD786456 IUZ786456 JEV786456 JOR786456 JYN786456 KIJ786456 KSF786456 LCB786456 LLX786456 LVT786456 MFP786456 MPL786456 MZH786456 NJD786456 NSZ786456 OCV786456 OMR786456 OWN786456 PGJ786456 PQF786456 QAB786456 QJX786456 QTT786456 RDP786456 RNL786456 RXH786456 SHD786456 SQZ786456 TAV786456 TKR786456 TUN786456 UEJ786456 UOF786456 UYB786456 VHX786456 VRT786456 WBP786456 WLL786456 WVH786456 C851992 IV851992 SR851992 ACN851992 AMJ851992 AWF851992 BGB851992 BPX851992 BZT851992 CJP851992 CTL851992 DDH851992 DND851992 DWZ851992 EGV851992 EQR851992 FAN851992 FKJ851992 FUF851992 GEB851992 GNX851992 GXT851992 HHP851992 HRL851992 IBH851992 ILD851992 IUZ851992 JEV851992 JOR851992 JYN851992 KIJ851992 KSF851992 LCB851992 LLX851992 LVT851992 MFP851992 MPL851992 MZH851992 NJD851992 NSZ851992 OCV851992 OMR851992 OWN851992 PGJ851992 PQF851992 QAB851992 QJX851992 QTT851992 RDP851992 RNL851992 RXH851992 SHD851992 SQZ851992 TAV851992 TKR851992 TUN851992 UEJ851992 UOF851992 UYB851992 VHX851992 VRT851992 WBP851992 WLL851992 WVH851992 C917528 IV917528 SR917528 ACN917528 AMJ917528 AWF917528 BGB917528 BPX917528 BZT917528 CJP917528 CTL917528 DDH917528 DND917528 DWZ917528 EGV917528 EQR917528 FAN917528 FKJ917528 FUF917528 GEB917528 GNX917528 GXT917528 HHP917528 HRL917528 IBH917528 ILD917528 IUZ917528 JEV917528 JOR917528 JYN917528 KIJ917528 KSF917528 LCB917528 LLX917528 LVT917528 MFP917528 MPL917528 MZH917528 NJD917528 NSZ917528 OCV917528 OMR917528 OWN917528 PGJ917528 PQF917528 QAB917528 QJX917528 QTT917528 RDP917528 RNL917528 RXH917528 SHD917528 SQZ917528 TAV917528 TKR917528 TUN917528 UEJ917528 UOF917528 UYB917528 VHX917528 VRT917528 WBP917528 WLL917528 WVH917528 C983064 IV983064 SR983064 ACN983064 AMJ983064 AWF983064 BGB983064 BPX983064 BZT983064 CJP983064 CTL983064 DDH983064 DND983064 DWZ983064 EGV983064 EQR983064 FAN983064 FKJ983064 FUF983064 GEB983064 GNX983064 GXT983064 HHP983064 HRL983064 IBH983064 ILD983064 IUZ983064 JEV983064 JOR983064 JYN983064 KIJ983064 KSF983064 LCB983064 LLX983064 LVT983064 MFP983064 MPL983064 MZH983064 NJD983064 NSZ983064 OCV983064 OMR983064 OWN983064 PGJ983064 PQF983064 QAB983064 QJX983064 QTT983064 RDP983064 RNL983064 RXH983064 SHD983064 SQZ983064 TAV983064 TKR983064 TUN983064 UEJ983064 UOF983064 UYB983064 VHX983064 VRT983064 WBP983064 IV25:IV45 SR25:SR45 ACN25:ACN45 AMJ25:AMJ45 AWF25:AWF45 BGB25:BGB45 BPX25:BPX45 BZT25:BZT45 CJP25:CJP45 CTL25:CTL45 DDH25:DDH45 DND25:DND45 DWZ25:DWZ45 EGV25:EGV45 EQR25:EQR45 FAN25:FAN45 FKJ25:FKJ45 FUF25:FUF45 GEB25:GEB45 GNX25:GNX45 GXT25:GXT45 HHP25:HHP45 HRL25:HRL45 IBH25:IBH45 ILD25:ILD45 IUZ25:IUZ45 JEV25:JEV45 JOR25:JOR45 JYN25:JYN45 KIJ25:KIJ45 KSF25:KSF45 LCB25:LCB45 LLX25:LLX45 LVT25:LVT45 MFP25:MFP45 MPL25:MPL45 MZH25:MZH45 NJD25:NJD45 NSZ25:NSZ45 OCV25:OCV45 OMR25:OMR45 OWN25:OWN45 PGJ25:PGJ45 PQF25:PQF45 QAB25:QAB45 QJX25:QJX45 QTT25:QTT45 RDP25:RDP45 RNL25:RNL45 RXH25:RXH45 SHD25:SHD45 SQZ25:SQZ45 TAV25:TAV45 TKR25:TKR45 TUN25:TUN45 UEJ25:UEJ45 UOF25:UOF45 UYB25:UYB45 VHX25:VHX45 VRT25:VRT45 WBP25:WBP45 WLL25:WLL45 WVH25:WVH45">
      <formula1>0</formula1>
      <formula2>1</formula2>
    </dataValidation>
  </dataValidations>
  <pageMargins left="0.7" right="0.7" top="0.75" bottom="0.75" header="0.3" footer="0.3"/>
  <pageSetup orientation="portrait" horizontalDpi="4294967295" verticalDpi="4294967295"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A153"/>
  <sheetViews>
    <sheetView zoomScale="80" zoomScaleNormal="80" workbookViewId="0"/>
  </sheetViews>
  <sheetFormatPr baseColWidth="10" defaultRowHeight="15" x14ac:dyDescent="0.25"/>
  <cols>
    <col min="1" max="1" width="3.140625" style="5" bestFit="1" customWidth="1"/>
    <col min="2" max="2" width="58.85546875" style="5" customWidth="1"/>
    <col min="3" max="3" width="41.5703125" style="5" customWidth="1"/>
    <col min="4" max="4" width="26.7109375" style="5" customWidth="1"/>
    <col min="5" max="5" width="25" style="5" customWidth="1"/>
    <col min="6" max="7" width="29.7109375" style="5" customWidth="1"/>
    <col min="8" max="8" width="23" style="5" customWidth="1"/>
    <col min="9" max="9" width="27.28515625" style="5" customWidth="1"/>
    <col min="10" max="10" width="19.85546875" style="5" customWidth="1"/>
    <col min="11" max="11" width="14.7109375" style="5" customWidth="1"/>
    <col min="12" max="12" width="51.140625" style="5" customWidth="1"/>
    <col min="13" max="13" width="26.28515625" style="5" customWidth="1"/>
    <col min="14" max="14" width="22.140625" style="5" customWidth="1"/>
    <col min="15" max="15" width="26.140625" style="5" customWidth="1"/>
    <col min="16" max="16" width="31.7109375" style="5" customWidth="1"/>
    <col min="17" max="17" width="18.140625" style="5" customWidth="1"/>
    <col min="18" max="18" width="96.7109375" style="5" customWidth="1"/>
    <col min="19" max="19" width="19.140625" style="5" customWidth="1"/>
    <col min="20" max="22" width="6.42578125" style="5" customWidth="1"/>
    <col min="23" max="251" width="11.42578125" style="5"/>
    <col min="252" max="252" width="1" style="5" customWidth="1"/>
    <col min="253" max="253" width="4.28515625" style="5" customWidth="1"/>
    <col min="254" max="254" width="34.7109375" style="5" customWidth="1"/>
    <col min="255" max="255" width="0" style="5" hidden="1" customWidth="1"/>
    <col min="256" max="256" width="20" style="5" customWidth="1"/>
    <col min="257" max="257" width="20.85546875" style="5" customWidth="1"/>
    <col min="258" max="258" width="25" style="5" customWidth="1"/>
    <col min="259" max="259" width="18.7109375" style="5" customWidth="1"/>
    <col min="260" max="260" width="29.7109375" style="5" customWidth="1"/>
    <col min="261" max="261" width="13.42578125" style="5" customWidth="1"/>
    <col min="262" max="262" width="13.85546875" style="5" customWidth="1"/>
    <col min="263" max="267" width="16.5703125" style="5" customWidth="1"/>
    <col min="268" max="268" width="20.5703125" style="5" customWidth="1"/>
    <col min="269" max="269" width="21.140625" style="5" customWidth="1"/>
    <col min="270" max="270" width="9.5703125" style="5" customWidth="1"/>
    <col min="271" max="271" width="0.42578125" style="5" customWidth="1"/>
    <col min="272" max="278" width="6.42578125" style="5" customWidth="1"/>
    <col min="279" max="507" width="11.42578125" style="5"/>
    <col min="508" max="508" width="1" style="5" customWidth="1"/>
    <col min="509" max="509" width="4.28515625" style="5" customWidth="1"/>
    <col min="510" max="510" width="34.7109375" style="5" customWidth="1"/>
    <col min="511" max="511" width="0" style="5" hidden="1" customWidth="1"/>
    <col min="512" max="512" width="20" style="5" customWidth="1"/>
    <col min="513" max="513" width="20.85546875" style="5" customWidth="1"/>
    <col min="514" max="514" width="25" style="5" customWidth="1"/>
    <col min="515" max="515" width="18.7109375" style="5" customWidth="1"/>
    <col min="516" max="516" width="29.7109375" style="5" customWidth="1"/>
    <col min="517" max="517" width="13.42578125" style="5" customWidth="1"/>
    <col min="518" max="518" width="13.85546875" style="5" customWidth="1"/>
    <col min="519" max="523" width="16.5703125" style="5" customWidth="1"/>
    <col min="524" max="524" width="20.5703125" style="5" customWidth="1"/>
    <col min="525" max="525" width="21.140625" style="5" customWidth="1"/>
    <col min="526" max="526" width="9.5703125" style="5" customWidth="1"/>
    <col min="527" max="527" width="0.42578125" style="5" customWidth="1"/>
    <col min="528" max="534" width="6.42578125" style="5" customWidth="1"/>
    <col min="535" max="763" width="11.42578125" style="5"/>
    <col min="764" max="764" width="1" style="5" customWidth="1"/>
    <col min="765" max="765" width="4.28515625" style="5" customWidth="1"/>
    <col min="766" max="766" width="34.7109375" style="5" customWidth="1"/>
    <col min="767" max="767" width="0" style="5" hidden="1" customWidth="1"/>
    <col min="768" max="768" width="20" style="5" customWidth="1"/>
    <col min="769" max="769" width="20.85546875" style="5" customWidth="1"/>
    <col min="770" max="770" width="25" style="5" customWidth="1"/>
    <col min="771" max="771" width="18.7109375" style="5" customWidth="1"/>
    <col min="772" max="772" width="29.7109375" style="5" customWidth="1"/>
    <col min="773" max="773" width="13.42578125" style="5" customWidth="1"/>
    <col min="774" max="774" width="13.85546875" style="5" customWidth="1"/>
    <col min="775" max="779" width="16.5703125" style="5" customWidth="1"/>
    <col min="780" max="780" width="20.5703125" style="5" customWidth="1"/>
    <col min="781" max="781" width="21.140625" style="5" customWidth="1"/>
    <col min="782" max="782" width="9.5703125" style="5" customWidth="1"/>
    <col min="783" max="783" width="0.42578125" style="5" customWidth="1"/>
    <col min="784" max="790" width="6.42578125" style="5" customWidth="1"/>
    <col min="791" max="1019" width="11.42578125" style="5"/>
    <col min="1020" max="1020" width="1" style="5" customWidth="1"/>
    <col min="1021" max="1021" width="4.28515625" style="5" customWidth="1"/>
    <col min="1022" max="1022" width="34.7109375" style="5" customWidth="1"/>
    <col min="1023" max="1023" width="0" style="5" hidden="1" customWidth="1"/>
    <col min="1024" max="1024" width="20" style="5" customWidth="1"/>
    <col min="1025" max="1025" width="20.85546875" style="5" customWidth="1"/>
    <col min="1026" max="1026" width="25" style="5" customWidth="1"/>
    <col min="1027" max="1027" width="18.7109375" style="5" customWidth="1"/>
    <col min="1028" max="1028" width="29.7109375" style="5" customWidth="1"/>
    <col min="1029" max="1029" width="13.42578125" style="5" customWidth="1"/>
    <col min="1030" max="1030" width="13.85546875" style="5" customWidth="1"/>
    <col min="1031" max="1035" width="16.5703125" style="5" customWidth="1"/>
    <col min="1036" max="1036" width="20.5703125" style="5" customWidth="1"/>
    <col min="1037" max="1037" width="21.140625" style="5" customWidth="1"/>
    <col min="1038" max="1038" width="9.5703125" style="5" customWidth="1"/>
    <col min="1039" max="1039" width="0.42578125" style="5" customWidth="1"/>
    <col min="1040" max="1046" width="6.42578125" style="5" customWidth="1"/>
    <col min="1047" max="1275" width="11.42578125" style="5"/>
    <col min="1276" max="1276" width="1" style="5" customWidth="1"/>
    <col min="1277" max="1277" width="4.28515625" style="5" customWidth="1"/>
    <col min="1278" max="1278" width="34.7109375" style="5" customWidth="1"/>
    <col min="1279" max="1279" width="0" style="5" hidden="1" customWidth="1"/>
    <col min="1280" max="1280" width="20" style="5" customWidth="1"/>
    <col min="1281" max="1281" width="20.85546875" style="5" customWidth="1"/>
    <col min="1282" max="1282" width="25" style="5" customWidth="1"/>
    <col min="1283" max="1283" width="18.7109375" style="5" customWidth="1"/>
    <col min="1284" max="1284" width="29.7109375" style="5" customWidth="1"/>
    <col min="1285" max="1285" width="13.42578125" style="5" customWidth="1"/>
    <col min="1286" max="1286" width="13.85546875" style="5" customWidth="1"/>
    <col min="1287" max="1291" width="16.5703125" style="5" customWidth="1"/>
    <col min="1292" max="1292" width="20.5703125" style="5" customWidth="1"/>
    <col min="1293" max="1293" width="21.140625" style="5" customWidth="1"/>
    <col min="1294" max="1294" width="9.5703125" style="5" customWidth="1"/>
    <col min="1295" max="1295" width="0.42578125" style="5" customWidth="1"/>
    <col min="1296" max="1302" width="6.42578125" style="5" customWidth="1"/>
    <col min="1303" max="1531" width="11.42578125" style="5"/>
    <col min="1532" max="1532" width="1" style="5" customWidth="1"/>
    <col min="1533" max="1533" width="4.28515625" style="5" customWidth="1"/>
    <col min="1534" max="1534" width="34.7109375" style="5" customWidth="1"/>
    <col min="1535" max="1535" width="0" style="5" hidden="1" customWidth="1"/>
    <col min="1536" max="1536" width="20" style="5" customWidth="1"/>
    <col min="1537" max="1537" width="20.85546875" style="5" customWidth="1"/>
    <col min="1538" max="1538" width="25" style="5" customWidth="1"/>
    <col min="1539" max="1539" width="18.7109375" style="5" customWidth="1"/>
    <col min="1540" max="1540" width="29.7109375" style="5" customWidth="1"/>
    <col min="1541" max="1541" width="13.42578125" style="5" customWidth="1"/>
    <col min="1542" max="1542" width="13.85546875" style="5" customWidth="1"/>
    <col min="1543" max="1547" width="16.5703125" style="5" customWidth="1"/>
    <col min="1548" max="1548" width="20.5703125" style="5" customWidth="1"/>
    <col min="1549" max="1549" width="21.140625" style="5" customWidth="1"/>
    <col min="1550" max="1550" width="9.5703125" style="5" customWidth="1"/>
    <col min="1551" max="1551" width="0.42578125" style="5" customWidth="1"/>
    <col min="1552" max="1558" width="6.42578125" style="5" customWidth="1"/>
    <col min="1559" max="1787" width="11.42578125" style="5"/>
    <col min="1788" max="1788" width="1" style="5" customWidth="1"/>
    <col min="1789" max="1789" width="4.28515625" style="5" customWidth="1"/>
    <col min="1790" max="1790" width="34.7109375" style="5" customWidth="1"/>
    <col min="1791" max="1791" width="0" style="5" hidden="1" customWidth="1"/>
    <col min="1792" max="1792" width="20" style="5" customWidth="1"/>
    <col min="1793" max="1793" width="20.85546875" style="5" customWidth="1"/>
    <col min="1794" max="1794" width="25" style="5" customWidth="1"/>
    <col min="1795" max="1795" width="18.7109375" style="5" customWidth="1"/>
    <col min="1796" max="1796" width="29.7109375" style="5" customWidth="1"/>
    <col min="1797" max="1797" width="13.42578125" style="5" customWidth="1"/>
    <col min="1798" max="1798" width="13.85546875" style="5" customWidth="1"/>
    <col min="1799" max="1803" width="16.5703125" style="5" customWidth="1"/>
    <col min="1804" max="1804" width="20.5703125" style="5" customWidth="1"/>
    <col min="1805" max="1805" width="21.140625" style="5" customWidth="1"/>
    <col min="1806" max="1806" width="9.5703125" style="5" customWidth="1"/>
    <col min="1807" max="1807" width="0.42578125" style="5" customWidth="1"/>
    <col min="1808" max="1814" width="6.42578125" style="5" customWidth="1"/>
    <col min="1815" max="2043" width="11.42578125" style="5"/>
    <col min="2044" max="2044" width="1" style="5" customWidth="1"/>
    <col min="2045" max="2045" width="4.28515625" style="5" customWidth="1"/>
    <col min="2046" max="2046" width="34.7109375" style="5" customWidth="1"/>
    <col min="2047" max="2047" width="0" style="5" hidden="1" customWidth="1"/>
    <col min="2048" max="2048" width="20" style="5" customWidth="1"/>
    <col min="2049" max="2049" width="20.85546875" style="5" customWidth="1"/>
    <col min="2050" max="2050" width="25" style="5" customWidth="1"/>
    <col min="2051" max="2051" width="18.7109375" style="5" customWidth="1"/>
    <col min="2052" max="2052" width="29.7109375" style="5" customWidth="1"/>
    <col min="2053" max="2053" width="13.42578125" style="5" customWidth="1"/>
    <col min="2054" max="2054" width="13.85546875" style="5" customWidth="1"/>
    <col min="2055" max="2059" width="16.5703125" style="5" customWidth="1"/>
    <col min="2060" max="2060" width="20.5703125" style="5" customWidth="1"/>
    <col min="2061" max="2061" width="21.140625" style="5" customWidth="1"/>
    <col min="2062" max="2062" width="9.5703125" style="5" customWidth="1"/>
    <col min="2063" max="2063" width="0.42578125" style="5" customWidth="1"/>
    <col min="2064" max="2070" width="6.42578125" style="5" customWidth="1"/>
    <col min="2071" max="2299" width="11.42578125" style="5"/>
    <col min="2300" max="2300" width="1" style="5" customWidth="1"/>
    <col min="2301" max="2301" width="4.28515625" style="5" customWidth="1"/>
    <col min="2302" max="2302" width="34.7109375" style="5" customWidth="1"/>
    <col min="2303" max="2303" width="0" style="5" hidden="1" customWidth="1"/>
    <col min="2304" max="2304" width="20" style="5" customWidth="1"/>
    <col min="2305" max="2305" width="20.85546875" style="5" customWidth="1"/>
    <col min="2306" max="2306" width="25" style="5" customWidth="1"/>
    <col min="2307" max="2307" width="18.7109375" style="5" customWidth="1"/>
    <col min="2308" max="2308" width="29.7109375" style="5" customWidth="1"/>
    <col min="2309" max="2309" width="13.42578125" style="5" customWidth="1"/>
    <col min="2310" max="2310" width="13.85546875" style="5" customWidth="1"/>
    <col min="2311" max="2315" width="16.5703125" style="5" customWidth="1"/>
    <col min="2316" max="2316" width="20.5703125" style="5" customWidth="1"/>
    <col min="2317" max="2317" width="21.140625" style="5" customWidth="1"/>
    <col min="2318" max="2318" width="9.5703125" style="5" customWidth="1"/>
    <col min="2319" max="2319" width="0.42578125" style="5" customWidth="1"/>
    <col min="2320" max="2326" width="6.42578125" style="5" customWidth="1"/>
    <col min="2327" max="2555" width="11.42578125" style="5"/>
    <col min="2556" max="2556" width="1" style="5" customWidth="1"/>
    <col min="2557" max="2557" width="4.28515625" style="5" customWidth="1"/>
    <col min="2558" max="2558" width="34.7109375" style="5" customWidth="1"/>
    <col min="2559" max="2559" width="0" style="5" hidden="1" customWidth="1"/>
    <col min="2560" max="2560" width="20" style="5" customWidth="1"/>
    <col min="2561" max="2561" width="20.85546875" style="5" customWidth="1"/>
    <col min="2562" max="2562" width="25" style="5" customWidth="1"/>
    <col min="2563" max="2563" width="18.7109375" style="5" customWidth="1"/>
    <col min="2564" max="2564" width="29.7109375" style="5" customWidth="1"/>
    <col min="2565" max="2565" width="13.42578125" style="5" customWidth="1"/>
    <col min="2566" max="2566" width="13.85546875" style="5" customWidth="1"/>
    <col min="2567" max="2571" width="16.5703125" style="5" customWidth="1"/>
    <col min="2572" max="2572" width="20.5703125" style="5" customWidth="1"/>
    <col min="2573" max="2573" width="21.140625" style="5" customWidth="1"/>
    <col min="2574" max="2574" width="9.5703125" style="5" customWidth="1"/>
    <col min="2575" max="2575" width="0.42578125" style="5" customWidth="1"/>
    <col min="2576" max="2582" width="6.42578125" style="5" customWidth="1"/>
    <col min="2583" max="2811" width="11.42578125" style="5"/>
    <col min="2812" max="2812" width="1" style="5" customWidth="1"/>
    <col min="2813" max="2813" width="4.28515625" style="5" customWidth="1"/>
    <col min="2814" max="2814" width="34.7109375" style="5" customWidth="1"/>
    <col min="2815" max="2815" width="0" style="5" hidden="1" customWidth="1"/>
    <col min="2816" max="2816" width="20" style="5" customWidth="1"/>
    <col min="2817" max="2817" width="20.85546875" style="5" customWidth="1"/>
    <col min="2818" max="2818" width="25" style="5" customWidth="1"/>
    <col min="2819" max="2819" width="18.7109375" style="5" customWidth="1"/>
    <col min="2820" max="2820" width="29.7109375" style="5" customWidth="1"/>
    <col min="2821" max="2821" width="13.42578125" style="5" customWidth="1"/>
    <col min="2822" max="2822" width="13.85546875" style="5" customWidth="1"/>
    <col min="2823" max="2827" width="16.5703125" style="5" customWidth="1"/>
    <col min="2828" max="2828" width="20.5703125" style="5" customWidth="1"/>
    <col min="2829" max="2829" width="21.140625" style="5" customWidth="1"/>
    <col min="2830" max="2830" width="9.5703125" style="5" customWidth="1"/>
    <col min="2831" max="2831" width="0.42578125" style="5" customWidth="1"/>
    <col min="2832" max="2838" width="6.42578125" style="5" customWidth="1"/>
    <col min="2839" max="3067" width="11.42578125" style="5"/>
    <col min="3068" max="3068" width="1" style="5" customWidth="1"/>
    <col min="3069" max="3069" width="4.28515625" style="5" customWidth="1"/>
    <col min="3070" max="3070" width="34.7109375" style="5" customWidth="1"/>
    <col min="3071" max="3071" width="0" style="5" hidden="1" customWidth="1"/>
    <col min="3072" max="3072" width="20" style="5" customWidth="1"/>
    <col min="3073" max="3073" width="20.85546875" style="5" customWidth="1"/>
    <col min="3074" max="3074" width="25" style="5" customWidth="1"/>
    <col min="3075" max="3075" width="18.7109375" style="5" customWidth="1"/>
    <col min="3076" max="3076" width="29.7109375" style="5" customWidth="1"/>
    <col min="3077" max="3077" width="13.42578125" style="5" customWidth="1"/>
    <col min="3078" max="3078" width="13.85546875" style="5" customWidth="1"/>
    <col min="3079" max="3083" width="16.5703125" style="5" customWidth="1"/>
    <col min="3084" max="3084" width="20.5703125" style="5" customWidth="1"/>
    <col min="3085" max="3085" width="21.140625" style="5" customWidth="1"/>
    <col min="3086" max="3086" width="9.5703125" style="5" customWidth="1"/>
    <col min="3087" max="3087" width="0.42578125" style="5" customWidth="1"/>
    <col min="3088" max="3094" width="6.42578125" style="5" customWidth="1"/>
    <col min="3095" max="3323" width="11.42578125" style="5"/>
    <col min="3324" max="3324" width="1" style="5" customWidth="1"/>
    <col min="3325" max="3325" width="4.28515625" style="5" customWidth="1"/>
    <col min="3326" max="3326" width="34.7109375" style="5" customWidth="1"/>
    <col min="3327" max="3327" width="0" style="5" hidden="1" customWidth="1"/>
    <col min="3328" max="3328" width="20" style="5" customWidth="1"/>
    <col min="3329" max="3329" width="20.85546875" style="5" customWidth="1"/>
    <col min="3330" max="3330" width="25" style="5" customWidth="1"/>
    <col min="3331" max="3331" width="18.7109375" style="5" customWidth="1"/>
    <col min="3332" max="3332" width="29.7109375" style="5" customWidth="1"/>
    <col min="3333" max="3333" width="13.42578125" style="5" customWidth="1"/>
    <col min="3334" max="3334" width="13.85546875" style="5" customWidth="1"/>
    <col min="3335" max="3339" width="16.5703125" style="5" customWidth="1"/>
    <col min="3340" max="3340" width="20.5703125" style="5" customWidth="1"/>
    <col min="3341" max="3341" width="21.140625" style="5" customWidth="1"/>
    <col min="3342" max="3342" width="9.5703125" style="5" customWidth="1"/>
    <col min="3343" max="3343" width="0.42578125" style="5" customWidth="1"/>
    <col min="3344" max="3350" width="6.42578125" style="5" customWidth="1"/>
    <col min="3351" max="3579" width="11.42578125" style="5"/>
    <col min="3580" max="3580" width="1" style="5" customWidth="1"/>
    <col min="3581" max="3581" width="4.28515625" style="5" customWidth="1"/>
    <col min="3582" max="3582" width="34.7109375" style="5" customWidth="1"/>
    <col min="3583" max="3583" width="0" style="5" hidden="1" customWidth="1"/>
    <col min="3584" max="3584" width="20" style="5" customWidth="1"/>
    <col min="3585" max="3585" width="20.85546875" style="5" customWidth="1"/>
    <col min="3586" max="3586" width="25" style="5" customWidth="1"/>
    <col min="3587" max="3587" width="18.7109375" style="5" customWidth="1"/>
    <col min="3588" max="3588" width="29.7109375" style="5" customWidth="1"/>
    <col min="3589" max="3589" width="13.42578125" style="5" customWidth="1"/>
    <col min="3590" max="3590" width="13.85546875" style="5" customWidth="1"/>
    <col min="3591" max="3595" width="16.5703125" style="5" customWidth="1"/>
    <col min="3596" max="3596" width="20.5703125" style="5" customWidth="1"/>
    <col min="3597" max="3597" width="21.140625" style="5" customWidth="1"/>
    <col min="3598" max="3598" width="9.5703125" style="5" customWidth="1"/>
    <col min="3599" max="3599" width="0.42578125" style="5" customWidth="1"/>
    <col min="3600" max="3606" width="6.42578125" style="5" customWidth="1"/>
    <col min="3607" max="3835" width="11.42578125" style="5"/>
    <col min="3836" max="3836" width="1" style="5" customWidth="1"/>
    <col min="3837" max="3837" width="4.28515625" style="5" customWidth="1"/>
    <col min="3838" max="3838" width="34.7109375" style="5" customWidth="1"/>
    <col min="3839" max="3839" width="0" style="5" hidden="1" customWidth="1"/>
    <col min="3840" max="3840" width="20" style="5" customWidth="1"/>
    <col min="3841" max="3841" width="20.85546875" style="5" customWidth="1"/>
    <col min="3842" max="3842" width="25" style="5" customWidth="1"/>
    <col min="3843" max="3843" width="18.7109375" style="5" customWidth="1"/>
    <col min="3844" max="3844" width="29.7109375" style="5" customWidth="1"/>
    <col min="3845" max="3845" width="13.42578125" style="5" customWidth="1"/>
    <col min="3846" max="3846" width="13.85546875" style="5" customWidth="1"/>
    <col min="3847" max="3851" width="16.5703125" style="5" customWidth="1"/>
    <col min="3852" max="3852" width="20.5703125" style="5" customWidth="1"/>
    <col min="3853" max="3853" width="21.140625" style="5" customWidth="1"/>
    <col min="3854" max="3854" width="9.5703125" style="5" customWidth="1"/>
    <col min="3855" max="3855" width="0.42578125" style="5" customWidth="1"/>
    <col min="3856" max="3862" width="6.42578125" style="5" customWidth="1"/>
    <col min="3863" max="4091" width="11.42578125" style="5"/>
    <col min="4092" max="4092" width="1" style="5" customWidth="1"/>
    <col min="4093" max="4093" width="4.28515625" style="5" customWidth="1"/>
    <col min="4094" max="4094" width="34.7109375" style="5" customWidth="1"/>
    <col min="4095" max="4095" width="0" style="5" hidden="1" customWidth="1"/>
    <col min="4096" max="4096" width="20" style="5" customWidth="1"/>
    <col min="4097" max="4097" width="20.85546875" style="5" customWidth="1"/>
    <col min="4098" max="4098" width="25" style="5" customWidth="1"/>
    <col min="4099" max="4099" width="18.7109375" style="5" customWidth="1"/>
    <col min="4100" max="4100" width="29.7109375" style="5" customWidth="1"/>
    <col min="4101" max="4101" width="13.42578125" style="5" customWidth="1"/>
    <col min="4102" max="4102" width="13.85546875" style="5" customWidth="1"/>
    <col min="4103" max="4107" width="16.5703125" style="5" customWidth="1"/>
    <col min="4108" max="4108" width="20.5703125" style="5" customWidth="1"/>
    <col min="4109" max="4109" width="21.140625" style="5" customWidth="1"/>
    <col min="4110" max="4110" width="9.5703125" style="5" customWidth="1"/>
    <col min="4111" max="4111" width="0.42578125" style="5" customWidth="1"/>
    <col min="4112" max="4118" width="6.42578125" style="5" customWidth="1"/>
    <col min="4119" max="4347" width="11.42578125" style="5"/>
    <col min="4348" max="4348" width="1" style="5" customWidth="1"/>
    <col min="4349" max="4349" width="4.28515625" style="5" customWidth="1"/>
    <col min="4350" max="4350" width="34.7109375" style="5" customWidth="1"/>
    <col min="4351" max="4351" width="0" style="5" hidden="1" customWidth="1"/>
    <col min="4352" max="4352" width="20" style="5" customWidth="1"/>
    <col min="4353" max="4353" width="20.85546875" style="5" customWidth="1"/>
    <col min="4354" max="4354" width="25" style="5" customWidth="1"/>
    <col min="4355" max="4355" width="18.7109375" style="5" customWidth="1"/>
    <col min="4356" max="4356" width="29.7109375" style="5" customWidth="1"/>
    <col min="4357" max="4357" width="13.42578125" style="5" customWidth="1"/>
    <col min="4358" max="4358" width="13.85546875" style="5" customWidth="1"/>
    <col min="4359" max="4363" width="16.5703125" style="5" customWidth="1"/>
    <col min="4364" max="4364" width="20.5703125" style="5" customWidth="1"/>
    <col min="4365" max="4365" width="21.140625" style="5" customWidth="1"/>
    <col min="4366" max="4366" width="9.5703125" style="5" customWidth="1"/>
    <col min="4367" max="4367" width="0.42578125" style="5" customWidth="1"/>
    <col min="4368" max="4374" width="6.42578125" style="5" customWidth="1"/>
    <col min="4375" max="4603" width="11.42578125" style="5"/>
    <col min="4604" max="4604" width="1" style="5" customWidth="1"/>
    <col min="4605" max="4605" width="4.28515625" style="5" customWidth="1"/>
    <col min="4606" max="4606" width="34.7109375" style="5" customWidth="1"/>
    <col min="4607" max="4607" width="0" style="5" hidden="1" customWidth="1"/>
    <col min="4608" max="4608" width="20" style="5" customWidth="1"/>
    <col min="4609" max="4609" width="20.85546875" style="5" customWidth="1"/>
    <col min="4610" max="4610" width="25" style="5" customWidth="1"/>
    <col min="4611" max="4611" width="18.7109375" style="5" customWidth="1"/>
    <col min="4612" max="4612" width="29.7109375" style="5" customWidth="1"/>
    <col min="4613" max="4613" width="13.42578125" style="5" customWidth="1"/>
    <col min="4614" max="4614" width="13.85546875" style="5" customWidth="1"/>
    <col min="4615" max="4619" width="16.5703125" style="5" customWidth="1"/>
    <col min="4620" max="4620" width="20.5703125" style="5" customWidth="1"/>
    <col min="4621" max="4621" width="21.140625" style="5" customWidth="1"/>
    <col min="4622" max="4622" width="9.5703125" style="5" customWidth="1"/>
    <col min="4623" max="4623" width="0.42578125" style="5" customWidth="1"/>
    <col min="4624" max="4630" width="6.42578125" style="5" customWidth="1"/>
    <col min="4631" max="4859" width="11.42578125" style="5"/>
    <col min="4860" max="4860" width="1" style="5" customWidth="1"/>
    <col min="4861" max="4861" width="4.28515625" style="5" customWidth="1"/>
    <col min="4862" max="4862" width="34.7109375" style="5" customWidth="1"/>
    <col min="4863" max="4863" width="0" style="5" hidden="1" customWidth="1"/>
    <col min="4864" max="4864" width="20" style="5" customWidth="1"/>
    <col min="4865" max="4865" width="20.85546875" style="5" customWidth="1"/>
    <col min="4866" max="4866" width="25" style="5" customWidth="1"/>
    <col min="4867" max="4867" width="18.7109375" style="5" customWidth="1"/>
    <col min="4868" max="4868" width="29.7109375" style="5" customWidth="1"/>
    <col min="4869" max="4869" width="13.42578125" style="5" customWidth="1"/>
    <col min="4870" max="4870" width="13.85546875" style="5" customWidth="1"/>
    <col min="4871" max="4875" width="16.5703125" style="5" customWidth="1"/>
    <col min="4876" max="4876" width="20.5703125" style="5" customWidth="1"/>
    <col min="4877" max="4877" width="21.140625" style="5" customWidth="1"/>
    <col min="4878" max="4878" width="9.5703125" style="5" customWidth="1"/>
    <col min="4879" max="4879" width="0.42578125" style="5" customWidth="1"/>
    <col min="4880" max="4886" width="6.42578125" style="5" customWidth="1"/>
    <col min="4887" max="5115" width="11.42578125" style="5"/>
    <col min="5116" max="5116" width="1" style="5" customWidth="1"/>
    <col min="5117" max="5117" width="4.28515625" style="5" customWidth="1"/>
    <col min="5118" max="5118" width="34.7109375" style="5" customWidth="1"/>
    <col min="5119" max="5119" width="0" style="5" hidden="1" customWidth="1"/>
    <col min="5120" max="5120" width="20" style="5" customWidth="1"/>
    <col min="5121" max="5121" width="20.85546875" style="5" customWidth="1"/>
    <col min="5122" max="5122" width="25" style="5" customWidth="1"/>
    <col min="5123" max="5123" width="18.7109375" style="5" customWidth="1"/>
    <col min="5124" max="5124" width="29.7109375" style="5" customWidth="1"/>
    <col min="5125" max="5125" width="13.42578125" style="5" customWidth="1"/>
    <col min="5126" max="5126" width="13.85546875" style="5" customWidth="1"/>
    <col min="5127" max="5131" width="16.5703125" style="5" customWidth="1"/>
    <col min="5132" max="5132" width="20.5703125" style="5" customWidth="1"/>
    <col min="5133" max="5133" width="21.140625" style="5" customWidth="1"/>
    <col min="5134" max="5134" width="9.5703125" style="5" customWidth="1"/>
    <col min="5135" max="5135" width="0.42578125" style="5" customWidth="1"/>
    <col min="5136" max="5142" width="6.42578125" style="5" customWidth="1"/>
    <col min="5143" max="5371" width="11.42578125" style="5"/>
    <col min="5372" max="5372" width="1" style="5" customWidth="1"/>
    <col min="5373" max="5373" width="4.28515625" style="5" customWidth="1"/>
    <col min="5374" max="5374" width="34.7109375" style="5" customWidth="1"/>
    <col min="5375" max="5375" width="0" style="5" hidden="1" customWidth="1"/>
    <col min="5376" max="5376" width="20" style="5" customWidth="1"/>
    <col min="5377" max="5377" width="20.85546875" style="5" customWidth="1"/>
    <col min="5378" max="5378" width="25" style="5" customWidth="1"/>
    <col min="5379" max="5379" width="18.7109375" style="5" customWidth="1"/>
    <col min="5380" max="5380" width="29.7109375" style="5" customWidth="1"/>
    <col min="5381" max="5381" width="13.42578125" style="5" customWidth="1"/>
    <col min="5382" max="5382" width="13.85546875" style="5" customWidth="1"/>
    <col min="5383" max="5387" width="16.5703125" style="5" customWidth="1"/>
    <col min="5388" max="5388" width="20.5703125" style="5" customWidth="1"/>
    <col min="5389" max="5389" width="21.140625" style="5" customWidth="1"/>
    <col min="5390" max="5390" width="9.5703125" style="5" customWidth="1"/>
    <col min="5391" max="5391" width="0.42578125" style="5" customWidth="1"/>
    <col min="5392" max="5398" width="6.42578125" style="5" customWidth="1"/>
    <col min="5399" max="5627" width="11.42578125" style="5"/>
    <col min="5628" max="5628" width="1" style="5" customWidth="1"/>
    <col min="5629" max="5629" width="4.28515625" style="5" customWidth="1"/>
    <col min="5630" max="5630" width="34.7109375" style="5" customWidth="1"/>
    <col min="5631" max="5631" width="0" style="5" hidden="1" customWidth="1"/>
    <col min="5632" max="5632" width="20" style="5" customWidth="1"/>
    <col min="5633" max="5633" width="20.85546875" style="5" customWidth="1"/>
    <col min="5634" max="5634" width="25" style="5" customWidth="1"/>
    <col min="5635" max="5635" width="18.7109375" style="5" customWidth="1"/>
    <col min="5636" max="5636" width="29.7109375" style="5" customWidth="1"/>
    <col min="5637" max="5637" width="13.42578125" style="5" customWidth="1"/>
    <col min="5638" max="5638" width="13.85546875" style="5" customWidth="1"/>
    <col min="5639" max="5643" width="16.5703125" style="5" customWidth="1"/>
    <col min="5644" max="5644" width="20.5703125" style="5" customWidth="1"/>
    <col min="5645" max="5645" width="21.140625" style="5" customWidth="1"/>
    <col min="5646" max="5646" width="9.5703125" style="5" customWidth="1"/>
    <col min="5647" max="5647" width="0.42578125" style="5" customWidth="1"/>
    <col min="5648" max="5654" width="6.42578125" style="5" customWidth="1"/>
    <col min="5655" max="5883" width="11.42578125" style="5"/>
    <col min="5884" max="5884" width="1" style="5" customWidth="1"/>
    <col min="5885" max="5885" width="4.28515625" style="5" customWidth="1"/>
    <col min="5886" max="5886" width="34.7109375" style="5" customWidth="1"/>
    <col min="5887" max="5887" width="0" style="5" hidden="1" customWidth="1"/>
    <col min="5888" max="5888" width="20" style="5" customWidth="1"/>
    <col min="5889" max="5889" width="20.85546875" style="5" customWidth="1"/>
    <col min="5890" max="5890" width="25" style="5" customWidth="1"/>
    <col min="5891" max="5891" width="18.7109375" style="5" customWidth="1"/>
    <col min="5892" max="5892" width="29.7109375" style="5" customWidth="1"/>
    <col min="5893" max="5893" width="13.42578125" style="5" customWidth="1"/>
    <col min="5894" max="5894" width="13.85546875" style="5" customWidth="1"/>
    <col min="5895" max="5899" width="16.5703125" style="5" customWidth="1"/>
    <col min="5900" max="5900" width="20.5703125" style="5" customWidth="1"/>
    <col min="5901" max="5901" width="21.140625" style="5" customWidth="1"/>
    <col min="5902" max="5902" width="9.5703125" style="5" customWidth="1"/>
    <col min="5903" max="5903" width="0.42578125" style="5" customWidth="1"/>
    <col min="5904" max="5910" width="6.42578125" style="5" customWidth="1"/>
    <col min="5911" max="6139" width="11.42578125" style="5"/>
    <col min="6140" max="6140" width="1" style="5" customWidth="1"/>
    <col min="6141" max="6141" width="4.28515625" style="5" customWidth="1"/>
    <col min="6142" max="6142" width="34.7109375" style="5" customWidth="1"/>
    <col min="6143" max="6143" width="0" style="5" hidden="1" customWidth="1"/>
    <col min="6144" max="6144" width="20" style="5" customWidth="1"/>
    <col min="6145" max="6145" width="20.85546875" style="5" customWidth="1"/>
    <col min="6146" max="6146" width="25" style="5" customWidth="1"/>
    <col min="6147" max="6147" width="18.7109375" style="5" customWidth="1"/>
    <col min="6148" max="6148" width="29.7109375" style="5" customWidth="1"/>
    <col min="6149" max="6149" width="13.42578125" style="5" customWidth="1"/>
    <col min="6150" max="6150" width="13.85546875" style="5" customWidth="1"/>
    <col min="6151" max="6155" width="16.5703125" style="5" customWidth="1"/>
    <col min="6156" max="6156" width="20.5703125" style="5" customWidth="1"/>
    <col min="6157" max="6157" width="21.140625" style="5" customWidth="1"/>
    <col min="6158" max="6158" width="9.5703125" style="5" customWidth="1"/>
    <col min="6159" max="6159" width="0.42578125" style="5" customWidth="1"/>
    <col min="6160" max="6166" width="6.42578125" style="5" customWidth="1"/>
    <col min="6167" max="6395" width="11.42578125" style="5"/>
    <col min="6396" max="6396" width="1" style="5" customWidth="1"/>
    <col min="6397" max="6397" width="4.28515625" style="5" customWidth="1"/>
    <col min="6398" max="6398" width="34.7109375" style="5" customWidth="1"/>
    <col min="6399" max="6399" width="0" style="5" hidden="1" customWidth="1"/>
    <col min="6400" max="6400" width="20" style="5" customWidth="1"/>
    <col min="6401" max="6401" width="20.85546875" style="5" customWidth="1"/>
    <col min="6402" max="6402" width="25" style="5" customWidth="1"/>
    <col min="6403" max="6403" width="18.7109375" style="5" customWidth="1"/>
    <col min="6404" max="6404" width="29.7109375" style="5" customWidth="1"/>
    <col min="6405" max="6405" width="13.42578125" style="5" customWidth="1"/>
    <col min="6406" max="6406" width="13.85546875" style="5" customWidth="1"/>
    <col min="6407" max="6411" width="16.5703125" style="5" customWidth="1"/>
    <col min="6412" max="6412" width="20.5703125" style="5" customWidth="1"/>
    <col min="6413" max="6413" width="21.140625" style="5" customWidth="1"/>
    <col min="6414" max="6414" width="9.5703125" style="5" customWidth="1"/>
    <col min="6415" max="6415" width="0.42578125" style="5" customWidth="1"/>
    <col min="6416" max="6422" width="6.42578125" style="5" customWidth="1"/>
    <col min="6423" max="6651" width="11.42578125" style="5"/>
    <col min="6652" max="6652" width="1" style="5" customWidth="1"/>
    <col min="6653" max="6653" width="4.28515625" style="5" customWidth="1"/>
    <col min="6654" max="6654" width="34.7109375" style="5" customWidth="1"/>
    <col min="6655" max="6655" width="0" style="5" hidden="1" customWidth="1"/>
    <col min="6656" max="6656" width="20" style="5" customWidth="1"/>
    <col min="6657" max="6657" width="20.85546875" style="5" customWidth="1"/>
    <col min="6658" max="6658" width="25" style="5" customWidth="1"/>
    <col min="6659" max="6659" width="18.7109375" style="5" customWidth="1"/>
    <col min="6660" max="6660" width="29.7109375" style="5" customWidth="1"/>
    <col min="6661" max="6661" width="13.42578125" style="5" customWidth="1"/>
    <col min="6662" max="6662" width="13.85546875" style="5" customWidth="1"/>
    <col min="6663" max="6667" width="16.5703125" style="5" customWidth="1"/>
    <col min="6668" max="6668" width="20.5703125" style="5" customWidth="1"/>
    <col min="6669" max="6669" width="21.140625" style="5" customWidth="1"/>
    <col min="6670" max="6670" width="9.5703125" style="5" customWidth="1"/>
    <col min="6671" max="6671" width="0.42578125" style="5" customWidth="1"/>
    <col min="6672" max="6678" width="6.42578125" style="5" customWidth="1"/>
    <col min="6679" max="6907" width="11.42578125" style="5"/>
    <col min="6908" max="6908" width="1" style="5" customWidth="1"/>
    <col min="6909" max="6909" width="4.28515625" style="5" customWidth="1"/>
    <col min="6910" max="6910" width="34.7109375" style="5" customWidth="1"/>
    <col min="6911" max="6911" width="0" style="5" hidden="1" customWidth="1"/>
    <col min="6912" max="6912" width="20" style="5" customWidth="1"/>
    <col min="6913" max="6913" width="20.85546875" style="5" customWidth="1"/>
    <col min="6914" max="6914" width="25" style="5" customWidth="1"/>
    <col min="6915" max="6915" width="18.7109375" style="5" customWidth="1"/>
    <col min="6916" max="6916" width="29.7109375" style="5" customWidth="1"/>
    <col min="6917" max="6917" width="13.42578125" style="5" customWidth="1"/>
    <col min="6918" max="6918" width="13.85546875" style="5" customWidth="1"/>
    <col min="6919" max="6923" width="16.5703125" style="5" customWidth="1"/>
    <col min="6924" max="6924" width="20.5703125" style="5" customWidth="1"/>
    <col min="6925" max="6925" width="21.140625" style="5" customWidth="1"/>
    <col min="6926" max="6926" width="9.5703125" style="5" customWidth="1"/>
    <col min="6927" max="6927" width="0.42578125" style="5" customWidth="1"/>
    <col min="6928" max="6934" width="6.42578125" style="5" customWidth="1"/>
    <col min="6935" max="7163" width="11.42578125" style="5"/>
    <col min="7164" max="7164" width="1" style="5" customWidth="1"/>
    <col min="7165" max="7165" width="4.28515625" style="5" customWidth="1"/>
    <col min="7166" max="7166" width="34.7109375" style="5" customWidth="1"/>
    <col min="7167" max="7167" width="0" style="5" hidden="1" customWidth="1"/>
    <col min="7168" max="7168" width="20" style="5" customWidth="1"/>
    <col min="7169" max="7169" width="20.85546875" style="5" customWidth="1"/>
    <col min="7170" max="7170" width="25" style="5" customWidth="1"/>
    <col min="7171" max="7171" width="18.7109375" style="5" customWidth="1"/>
    <col min="7172" max="7172" width="29.7109375" style="5" customWidth="1"/>
    <col min="7173" max="7173" width="13.42578125" style="5" customWidth="1"/>
    <col min="7174" max="7174" width="13.85546875" style="5" customWidth="1"/>
    <col min="7175" max="7179" width="16.5703125" style="5" customWidth="1"/>
    <col min="7180" max="7180" width="20.5703125" style="5" customWidth="1"/>
    <col min="7181" max="7181" width="21.140625" style="5" customWidth="1"/>
    <col min="7182" max="7182" width="9.5703125" style="5" customWidth="1"/>
    <col min="7183" max="7183" width="0.42578125" style="5" customWidth="1"/>
    <col min="7184" max="7190" width="6.42578125" style="5" customWidth="1"/>
    <col min="7191" max="7419" width="11.42578125" style="5"/>
    <col min="7420" max="7420" width="1" style="5" customWidth="1"/>
    <col min="7421" max="7421" width="4.28515625" style="5" customWidth="1"/>
    <col min="7422" max="7422" width="34.7109375" style="5" customWidth="1"/>
    <col min="7423" max="7423" width="0" style="5" hidden="1" customWidth="1"/>
    <col min="7424" max="7424" width="20" style="5" customWidth="1"/>
    <col min="7425" max="7425" width="20.85546875" style="5" customWidth="1"/>
    <col min="7426" max="7426" width="25" style="5" customWidth="1"/>
    <col min="7427" max="7427" width="18.7109375" style="5" customWidth="1"/>
    <col min="7428" max="7428" width="29.7109375" style="5" customWidth="1"/>
    <col min="7429" max="7429" width="13.42578125" style="5" customWidth="1"/>
    <col min="7430" max="7430" width="13.85546875" style="5" customWidth="1"/>
    <col min="7431" max="7435" width="16.5703125" style="5" customWidth="1"/>
    <col min="7436" max="7436" width="20.5703125" style="5" customWidth="1"/>
    <col min="7437" max="7437" width="21.140625" style="5" customWidth="1"/>
    <col min="7438" max="7438" width="9.5703125" style="5" customWidth="1"/>
    <col min="7439" max="7439" width="0.42578125" style="5" customWidth="1"/>
    <col min="7440" max="7446" width="6.42578125" style="5" customWidth="1"/>
    <col min="7447" max="7675" width="11.42578125" style="5"/>
    <col min="7676" max="7676" width="1" style="5" customWidth="1"/>
    <col min="7677" max="7677" width="4.28515625" style="5" customWidth="1"/>
    <col min="7678" max="7678" width="34.7109375" style="5" customWidth="1"/>
    <col min="7679" max="7679" width="0" style="5" hidden="1" customWidth="1"/>
    <col min="7680" max="7680" width="20" style="5" customWidth="1"/>
    <col min="7681" max="7681" width="20.85546875" style="5" customWidth="1"/>
    <col min="7682" max="7682" width="25" style="5" customWidth="1"/>
    <col min="7683" max="7683" width="18.7109375" style="5" customWidth="1"/>
    <col min="7684" max="7684" width="29.7109375" style="5" customWidth="1"/>
    <col min="7685" max="7685" width="13.42578125" style="5" customWidth="1"/>
    <col min="7686" max="7686" width="13.85546875" style="5" customWidth="1"/>
    <col min="7687" max="7691" width="16.5703125" style="5" customWidth="1"/>
    <col min="7692" max="7692" width="20.5703125" style="5" customWidth="1"/>
    <col min="7693" max="7693" width="21.140625" style="5" customWidth="1"/>
    <col min="7694" max="7694" width="9.5703125" style="5" customWidth="1"/>
    <col min="7695" max="7695" width="0.42578125" style="5" customWidth="1"/>
    <col min="7696" max="7702" width="6.42578125" style="5" customWidth="1"/>
    <col min="7703" max="7931" width="11.42578125" style="5"/>
    <col min="7932" max="7932" width="1" style="5" customWidth="1"/>
    <col min="7933" max="7933" width="4.28515625" style="5" customWidth="1"/>
    <col min="7934" max="7934" width="34.7109375" style="5" customWidth="1"/>
    <col min="7935" max="7935" width="0" style="5" hidden="1" customWidth="1"/>
    <col min="7936" max="7936" width="20" style="5" customWidth="1"/>
    <col min="7937" max="7937" width="20.85546875" style="5" customWidth="1"/>
    <col min="7938" max="7938" width="25" style="5" customWidth="1"/>
    <col min="7939" max="7939" width="18.7109375" style="5" customWidth="1"/>
    <col min="7940" max="7940" width="29.7109375" style="5" customWidth="1"/>
    <col min="7941" max="7941" width="13.42578125" style="5" customWidth="1"/>
    <col min="7942" max="7942" width="13.85546875" style="5" customWidth="1"/>
    <col min="7943" max="7947" width="16.5703125" style="5" customWidth="1"/>
    <col min="7948" max="7948" width="20.5703125" style="5" customWidth="1"/>
    <col min="7949" max="7949" width="21.140625" style="5" customWidth="1"/>
    <col min="7950" max="7950" width="9.5703125" style="5" customWidth="1"/>
    <col min="7951" max="7951" width="0.42578125" style="5" customWidth="1"/>
    <col min="7952" max="7958" width="6.42578125" style="5" customWidth="1"/>
    <col min="7959" max="8187" width="11.42578125" style="5"/>
    <col min="8188" max="8188" width="1" style="5" customWidth="1"/>
    <col min="8189" max="8189" width="4.28515625" style="5" customWidth="1"/>
    <col min="8190" max="8190" width="34.7109375" style="5" customWidth="1"/>
    <col min="8191" max="8191" width="0" style="5" hidden="1" customWidth="1"/>
    <col min="8192" max="8192" width="20" style="5" customWidth="1"/>
    <col min="8193" max="8193" width="20.85546875" style="5" customWidth="1"/>
    <col min="8194" max="8194" width="25" style="5" customWidth="1"/>
    <col min="8195" max="8195" width="18.7109375" style="5" customWidth="1"/>
    <col min="8196" max="8196" width="29.7109375" style="5" customWidth="1"/>
    <col min="8197" max="8197" width="13.42578125" style="5" customWidth="1"/>
    <col min="8198" max="8198" width="13.85546875" style="5" customWidth="1"/>
    <col min="8199" max="8203" width="16.5703125" style="5" customWidth="1"/>
    <col min="8204" max="8204" width="20.5703125" style="5" customWidth="1"/>
    <col min="8205" max="8205" width="21.140625" style="5" customWidth="1"/>
    <col min="8206" max="8206" width="9.5703125" style="5" customWidth="1"/>
    <col min="8207" max="8207" width="0.42578125" style="5" customWidth="1"/>
    <col min="8208" max="8214" width="6.42578125" style="5" customWidth="1"/>
    <col min="8215" max="8443" width="11.42578125" style="5"/>
    <col min="8444" max="8444" width="1" style="5" customWidth="1"/>
    <col min="8445" max="8445" width="4.28515625" style="5" customWidth="1"/>
    <col min="8446" max="8446" width="34.7109375" style="5" customWidth="1"/>
    <col min="8447" max="8447" width="0" style="5" hidden="1" customWidth="1"/>
    <col min="8448" max="8448" width="20" style="5" customWidth="1"/>
    <col min="8449" max="8449" width="20.85546875" style="5" customWidth="1"/>
    <col min="8450" max="8450" width="25" style="5" customWidth="1"/>
    <col min="8451" max="8451" width="18.7109375" style="5" customWidth="1"/>
    <col min="8452" max="8452" width="29.7109375" style="5" customWidth="1"/>
    <col min="8453" max="8453" width="13.42578125" style="5" customWidth="1"/>
    <col min="8454" max="8454" width="13.85546875" style="5" customWidth="1"/>
    <col min="8455" max="8459" width="16.5703125" style="5" customWidth="1"/>
    <col min="8460" max="8460" width="20.5703125" style="5" customWidth="1"/>
    <col min="8461" max="8461" width="21.140625" style="5" customWidth="1"/>
    <col min="8462" max="8462" width="9.5703125" style="5" customWidth="1"/>
    <col min="8463" max="8463" width="0.42578125" style="5" customWidth="1"/>
    <col min="8464" max="8470" width="6.42578125" style="5" customWidth="1"/>
    <col min="8471" max="8699" width="11.42578125" style="5"/>
    <col min="8700" max="8700" width="1" style="5" customWidth="1"/>
    <col min="8701" max="8701" width="4.28515625" style="5" customWidth="1"/>
    <col min="8702" max="8702" width="34.7109375" style="5" customWidth="1"/>
    <col min="8703" max="8703" width="0" style="5" hidden="1" customWidth="1"/>
    <col min="8704" max="8704" width="20" style="5" customWidth="1"/>
    <col min="8705" max="8705" width="20.85546875" style="5" customWidth="1"/>
    <col min="8706" max="8706" width="25" style="5" customWidth="1"/>
    <col min="8707" max="8707" width="18.7109375" style="5" customWidth="1"/>
    <col min="8708" max="8708" width="29.7109375" style="5" customWidth="1"/>
    <col min="8709" max="8709" width="13.42578125" style="5" customWidth="1"/>
    <col min="8710" max="8710" width="13.85546875" style="5" customWidth="1"/>
    <col min="8711" max="8715" width="16.5703125" style="5" customWidth="1"/>
    <col min="8716" max="8716" width="20.5703125" style="5" customWidth="1"/>
    <col min="8717" max="8717" width="21.140625" style="5" customWidth="1"/>
    <col min="8718" max="8718" width="9.5703125" style="5" customWidth="1"/>
    <col min="8719" max="8719" width="0.42578125" style="5" customWidth="1"/>
    <col min="8720" max="8726" width="6.42578125" style="5" customWidth="1"/>
    <col min="8727" max="8955" width="11.42578125" style="5"/>
    <col min="8956" max="8956" width="1" style="5" customWidth="1"/>
    <col min="8957" max="8957" width="4.28515625" style="5" customWidth="1"/>
    <col min="8958" max="8958" width="34.7109375" style="5" customWidth="1"/>
    <col min="8959" max="8959" width="0" style="5" hidden="1" customWidth="1"/>
    <col min="8960" max="8960" width="20" style="5" customWidth="1"/>
    <col min="8961" max="8961" width="20.85546875" style="5" customWidth="1"/>
    <col min="8962" max="8962" width="25" style="5" customWidth="1"/>
    <col min="8963" max="8963" width="18.7109375" style="5" customWidth="1"/>
    <col min="8964" max="8964" width="29.7109375" style="5" customWidth="1"/>
    <col min="8965" max="8965" width="13.42578125" style="5" customWidth="1"/>
    <col min="8966" max="8966" width="13.85546875" style="5" customWidth="1"/>
    <col min="8967" max="8971" width="16.5703125" style="5" customWidth="1"/>
    <col min="8972" max="8972" width="20.5703125" style="5" customWidth="1"/>
    <col min="8973" max="8973" width="21.140625" style="5" customWidth="1"/>
    <col min="8974" max="8974" width="9.5703125" style="5" customWidth="1"/>
    <col min="8975" max="8975" width="0.42578125" style="5" customWidth="1"/>
    <col min="8976" max="8982" width="6.42578125" style="5" customWidth="1"/>
    <col min="8983" max="9211" width="11.42578125" style="5"/>
    <col min="9212" max="9212" width="1" style="5" customWidth="1"/>
    <col min="9213" max="9213" width="4.28515625" style="5" customWidth="1"/>
    <col min="9214" max="9214" width="34.7109375" style="5" customWidth="1"/>
    <col min="9215" max="9215" width="0" style="5" hidden="1" customWidth="1"/>
    <col min="9216" max="9216" width="20" style="5" customWidth="1"/>
    <col min="9217" max="9217" width="20.85546875" style="5" customWidth="1"/>
    <col min="9218" max="9218" width="25" style="5" customWidth="1"/>
    <col min="9219" max="9219" width="18.7109375" style="5" customWidth="1"/>
    <col min="9220" max="9220" width="29.7109375" style="5" customWidth="1"/>
    <col min="9221" max="9221" width="13.42578125" style="5" customWidth="1"/>
    <col min="9222" max="9222" width="13.85546875" style="5" customWidth="1"/>
    <col min="9223" max="9227" width="16.5703125" style="5" customWidth="1"/>
    <col min="9228" max="9228" width="20.5703125" style="5" customWidth="1"/>
    <col min="9229" max="9229" width="21.140625" style="5" customWidth="1"/>
    <col min="9230" max="9230" width="9.5703125" style="5" customWidth="1"/>
    <col min="9231" max="9231" width="0.42578125" style="5" customWidth="1"/>
    <col min="9232" max="9238" width="6.42578125" style="5" customWidth="1"/>
    <col min="9239" max="9467" width="11.42578125" style="5"/>
    <col min="9468" max="9468" width="1" style="5" customWidth="1"/>
    <col min="9469" max="9469" width="4.28515625" style="5" customWidth="1"/>
    <col min="9470" max="9470" width="34.7109375" style="5" customWidth="1"/>
    <col min="9471" max="9471" width="0" style="5" hidden="1" customWidth="1"/>
    <col min="9472" max="9472" width="20" style="5" customWidth="1"/>
    <col min="9473" max="9473" width="20.85546875" style="5" customWidth="1"/>
    <col min="9474" max="9474" width="25" style="5" customWidth="1"/>
    <col min="9475" max="9475" width="18.7109375" style="5" customWidth="1"/>
    <col min="9476" max="9476" width="29.7109375" style="5" customWidth="1"/>
    <col min="9477" max="9477" width="13.42578125" style="5" customWidth="1"/>
    <col min="9478" max="9478" width="13.85546875" style="5" customWidth="1"/>
    <col min="9479" max="9483" width="16.5703125" style="5" customWidth="1"/>
    <col min="9484" max="9484" width="20.5703125" style="5" customWidth="1"/>
    <col min="9485" max="9485" width="21.140625" style="5" customWidth="1"/>
    <col min="9486" max="9486" width="9.5703125" style="5" customWidth="1"/>
    <col min="9487" max="9487" width="0.42578125" style="5" customWidth="1"/>
    <col min="9488" max="9494" width="6.42578125" style="5" customWidth="1"/>
    <col min="9495" max="9723" width="11.42578125" style="5"/>
    <col min="9724" max="9724" width="1" style="5" customWidth="1"/>
    <col min="9725" max="9725" width="4.28515625" style="5" customWidth="1"/>
    <col min="9726" max="9726" width="34.7109375" style="5" customWidth="1"/>
    <col min="9727" max="9727" width="0" style="5" hidden="1" customWidth="1"/>
    <col min="9728" max="9728" width="20" style="5" customWidth="1"/>
    <col min="9729" max="9729" width="20.85546875" style="5" customWidth="1"/>
    <col min="9730" max="9730" width="25" style="5" customWidth="1"/>
    <col min="9731" max="9731" width="18.7109375" style="5" customWidth="1"/>
    <col min="9732" max="9732" width="29.7109375" style="5" customWidth="1"/>
    <col min="9733" max="9733" width="13.42578125" style="5" customWidth="1"/>
    <col min="9734" max="9734" width="13.85546875" style="5" customWidth="1"/>
    <col min="9735" max="9739" width="16.5703125" style="5" customWidth="1"/>
    <col min="9740" max="9740" width="20.5703125" style="5" customWidth="1"/>
    <col min="9741" max="9741" width="21.140625" style="5" customWidth="1"/>
    <col min="9742" max="9742" width="9.5703125" style="5" customWidth="1"/>
    <col min="9743" max="9743" width="0.42578125" style="5" customWidth="1"/>
    <col min="9744" max="9750" width="6.42578125" style="5" customWidth="1"/>
    <col min="9751" max="9979" width="11.42578125" style="5"/>
    <col min="9980" max="9980" width="1" style="5" customWidth="1"/>
    <col min="9981" max="9981" width="4.28515625" style="5" customWidth="1"/>
    <col min="9982" max="9982" width="34.7109375" style="5" customWidth="1"/>
    <col min="9983" max="9983" width="0" style="5" hidden="1" customWidth="1"/>
    <col min="9984" max="9984" width="20" style="5" customWidth="1"/>
    <col min="9985" max="9985" width="20.85546875" style="5" customWidth="1"/>
    <col min="9986" max="9986" width="25" style="5" customWidth="1"/>
    <col min="9987" max="9987" width="18.7109375" style="5" customWidth="1"/>
    <col min="9988" max="9988" width="29.7109375" style="5" customWidth="1"/>
    <col min="9989" max="9989" width="13.42578125" style="5" customWidth="1"/>
    <col min="9990" max="9990" width="13.85546875" style="5" customWidth="1"/>
    <col min="9991" max="9995" width="16.5703125" style="5" customWidth="1"/>
    <col min="9996" max="9996" width="20.5703125" style="5" customWidth="1"/>
    <col min="9997" max="9997" width="21.140625" style="5" customWidth="1"/>
    <col min="9998" max="9998" width="9.5703125" style="5" customWidth="1"/>
    <col min="9999" max="9999" width="0.42578125" style="5" customWidth="1"/>
    <col min="10000" max="10006" width="6.42578125" style="5" customWidth="1"/>
    <col min="10007" max="10235" width="11.42578125" style="5"/>
    <col min="10236" max="10236" width="1" style="5" customWidth="1"/>
    <col min="10237" max="10237" width="4.28515625" style="5" customWidth="1"/>
    <col min="10238" max="10238" width="34.7109375" style="5" customWidth="1"/>
    <col min="10239" max="10239" width="0" style="5" hidden="1" customWidth="1"/>
    <col min="10240" max="10240" width="20" style="5" customWidth="1"/>
    <col min="10241" max="10241" width="20.85546875" style="5" customWidth="1"/>
    <col min="10242" max="10242" width="25" style="5" customWidth="1"/>
    <col min="10243" max="10243" width="18.7109375" style="5" customWidth="1"/>
    <col min="10244" max="10244" width="29.7109375" style="5" customWidth="1"/>
    <col min="10245" max="10245" width="13.42578125" style="5" customWidth="1"/>
    <col min="10246" max="10246" width="13.85546875" style="5" customWidth="1"/>
    <col min="10247" max="10251" width="16.5703125" style="5" customWidth="1"/>
    <col min="10252" max="10252" width="20.5703125" style="5" customWidth="1"/>
    <col min="10253" max="10253" width="21.140625" style="5" customWidth="1"/>
    <col min="10254" max="10254" width="9.5703125" style="5" customWidth="1"/>
    <col min="10255" max="10255" width="0.42578125" style="5" customWidth="1"/>
    <col min="10256" max="10262" width="6.42578125" style="5" customWidth="1"/>
    <col min="10263" max="10491" width="11.42578125" style="5"/>
    <col min="10492" max="10492" width="1" style="5" customWidth="1"/>
    <col min="10493" max="10493" width="4.28515625" style="5" customWidth="1"/>
    <col min="10494" max="10494" width="34.7109375" style="5" customWidth="1"/>
    <col min="10495" max="10495" width="0" style="5" hidden="1" customWidth="1"/>
    <col min="10496" max="10496" width="20" style="5" customWidth="1"/>
    <col min="10497" max="10497" width="20.85546875" style="5" customWidth="1"/>
    <col min="10498" max="10498" width="25" style="5" customWidth="1"/>
    <col min="10499" max="10499" width="18.7109375" style="5" customWidth="1"/>
    <col min="10500" max="10500" width="29.7109375" style="5" customWidth="1"/>
    <col min="10501" max="10501" width="13.42578125" style="5" customWidth="1"/>
    <col min="10502" max="10502" width="13.85546875" style="5" customWidth="1"/>
    <col min="10503" max="10507" width="16.5703125" style="5" customWidth="1"/>
    <col min="10508" max="10508" width="20.5703125" style="5" customWidth="1"/>
    <col min="10509" max="10509" width="21.140625" style="5" customWidth="1"/>
    <col min="10510" max="10510" width="9.5703125" style="5" customWidth="1"/>
    <col min="10511" max="10511" width="0.42578125" style="5" customWidth="1"/>
    <col min="10512" max="10518" width="6.42578125" style="5" customWidth="1"/>
    <col min="10519" max="10747" width="11.42578125" style="5"/>
    <col min="10748" max="10748" width="1" style="5" customWidth="1"/>
    <col min="10749" max="10749" width="4.28515625" style="5" customWidth="1"/>
    <col min="10750" max="10750" width="34.7109375" style="5" customWidth="1"/>
    <col min="10751" max="10751" width="0" style="5" hidden="1" customWidth="1"/>
    <col min="10752" max="10752" width="20" style="5" customWidth="1"/>
    <col min="10753" max="10753" width="20.85546875" style="5" customWidth="1"/>
    <col min="10754" max="10754" width="25" style="5" customWidth="1"/>
    <col min="10755" max="10755" width="18.7109375" style="5" customWidth="1"/>
    <col min="10756" max="10756" width="29.7109375" style="5" customWidth="1"/>
    <col min="10757" max="10757" width="13.42578125" style="5" customWidth="1"/>
    <col min="10758" max="10758" width="13.85546875" style="5" customWidth="1"/>
    <col min="10759" max="10763" width="16.5703125" style="5" customWidth="1"/>
    <col min="10764" max="10764" width="20.5703125" style="5" customWidth="1"/>
    <col min="10765" max="10765" width="21.140625" style="5" customWidth="1"/>
    <col min="10766" max="10766" width="9.5703125" style="5" customWidth="1"/>
    <col min="10767" max="10767" width="0.42578125" style="5" customWidth="1"/>
    <col min="10768" max="10774" width="6.42578125" style="5" customWidth="1"/>
    <col min="10775" max="11003" width="11.42578125" style="5"/>
    <col min="11004" max="11004" width="1" style="5" customWidth="1"/>
    <col min="11005" max="11005" width="4.28515625" style="5" customWidth="1"/>
    <col min="11006" max="11006" width="34.7109375" style="5" customWidth="1"/>
    <col min="11007" max="11007" width="0" style="5" hidden="1" customWidth="1"/>
    <col min="11008" max="11008" width="20" style="5" customWidth="1"/>
    <col min="11009" max="11009" width="20.85546875" style="5" customWidth="1"/>
    <col min="11010" max="11010" width="25" style="5" customWidth="1"/>
    <col min="11011" max="11011" width="18.7109375" style="5" customWidth="1"/>
    <col min="11012" max="11012" width="29.7109375" style="5" customWidth="1"/>
    <col min="11013" max="11013" width="13.42578125" style="5" customWidth="1"/>
    <col min="11014" max="11014" width="13.85546875" style="5" customWidth="1"/>
    <col min="11015" max="11019" width="16.5703125" style="5" customWidth="1"/>
    <col min="11020" max="11020" width="20.5703125" style="5" customWidth="1"/>
    <col min="11021" max="11021" width="21.140625" style="5" customWidth="1"/>
    <col min="11022" max="11022" width="9.5703125" style="5" customWidth="1"/>
    <col min="11023" max="11023" width="0.42578125" style="5" customWidth="1"/>
    <col min="11024" max="11030" width="6.42578125" style="5" customWidth="1"/>
    <col min="11031" max="11259" width="11.42578125" style="5"/>
    <col min="11260" max="11260" width="1" style="5" customWidth="1"/>
    <col min="11261" max="11261" width="4.28515625" style="5" customWidth="1"/>
    <col min="11262" max="11262" width="34.7109375" style="5" customWidth="1"/>
    <col min="11263" max="11263" width="0" style="5" hidden="1" customWidth="1"/>
    <col min="11264" max="11264" width="20" style="5" customWidth="1"/>
    <col min="11265" max="11265" width="20.85546875" style="5" customWidth="1"/>
    <col min="11266" max="11266" width="25" style="5" customWidth="1"/>
    <col min="11267" max="11267" width="18.7109375" style="5" customWidth="1"/>
    <col min="11268" max="11268" width="29.7109375" style="5" customWidth="1"/>
    <col min="11269" max="11269" width="13.42578125" style="5" customWidth="1"/>
    <col min="11270" max="11270" width="13.85546875" style="5" customWidth="1"/>
    <col min="11271" max="11275" width="16.5703125" style="5" customWidth="1"/>
    <col min="11276" max="11276" width="20.5703125" style="5" customWidth="1"/>
    <col min="11277" max="11277" width="21.140625" style="5" customWidth="1"/>
    <col min="11278" max="11278" width="9.5703125" style="5" customWidth="1"/>
    <col min="11279" max="11279" width="0.42578125" style="5" customWidth="1"/>
    <col min="11280" max="11286" width="6.42578125" style="5" customWidth="1"/>
    <col min="11287" max="11515" width="11.42578125" style="5"/>
    <col min="11516" max="11516" width="1" style="5" customWidth="1"/>
    <col min="11517" max="11517" width="4.28515625" style="5" customWidth="1"/>
    <col min="11518" max="11518" width="34.7109375" style="5" customWidth="1"/>
    <col min="11519" max="11519" width="0" style="5" hidden="1" customWidth="1"/>
    <col min="11520" max="11520" width="20" style="5" customWidth="1"/>
    <col min="11521" max="11521" width="20.85546875" style="5" customWidth="1"/>
    <col min="11522" max="11522" width="25" style="5" customWidth="1"/>
    <col min="11523" max="11523" width="18.7109375" style="5" customWidth="1"/>
    <col min="11524" max="11524" width="29.7109375" style="5" customWidth="1"/>
    <col min="11525" max="11525" width="13.42578125" style="5" customWidth="1"/>
    <col min="11526" max="11526" width="13.85546875" style="5" customWidth="1"/>
    <col min="11527" max="11531" width="16.5703125" style="5" customWidth="1"/>
    <col min="11532" max="11532" width="20.5703125" style="5" customWidth="1"/>
    <col min="11533" max="11533" width="21.140625" style="5" customWidth="1"/>
    <col min="11534" max="11534" width="9.5703125" style="5" customWidth="1"/>
    <col min="11535" max="11535" width="0.42578125" style="5" customWidth="1"/>
    <col min="11536" max="11542" width="6.42578125" style="5" customWidth="1"/>
    <col min="11543" max="11771" width="11.42578125" style="5"/>
    <col min="11772" max="11772" width="1" style="5" customWidth="1"/>
    <col min="11773" max="11773" width="4.28515625" style="5" customWidth="1"/>
    <col min="11774" max="11774" width="34.7109375" style="5" customWidth="1"/>
    <col min="11775" max="11775" width="0" style="5" hidden="1" customWidth="1"/>
    <col min="11776" max="11776" width="20" style="5" customWidth="1"/>
    <col min="11777" max="11777" width="20.85546875" style="5" customWidth="1"/>
    <col min="11778" max="11778" width="25" style="5" customWidth="1"/>
    <col min="11779" max="11779" width="18.7109375" style="5" customWidth="1"/>
    <col min="11780" max="11780" width="29.7109375" style="5" customWidth="1"/>
    <col min="11781" max="11781" width="13.42578125" style="5" customWidth="1"/>
    <col min="11782" max="11782" width="13.85546875" style="5" customWidth="1"/>
    <col min="11783" max="11787" width="16.5703125" style="5" customWidth="1"/>
    <col min="11788" max="11788" width="20.5703125" style="5" customWidth="1"/>
    <col min="11789" max="11789" width="21.140625" style="5" customWidth="1"/>
    <col min="11790" max="11790" width="9.5703125" style="5" customWidth="1"/>
    <col min="11791" max="11791" width="0.42578125" style="5" customWidth="1"/>
    <col min="11792" max="11798" width="6.42578125" style="5" customWidth="1"/>
    <col min="11799" max="12027" width="11.42578125" style="5"/>
    <col min="12028" max="12028" width="1" style="5" customWidth="1"/>
    <col min="12029" max="12029" width="4.28515625" style="5" customWidth="1"/>
    <col min="12030" max="12030" width="34.7109375" style="5" customWidth="1"/>
    <col min="12031" max="12031" width="0" style="5" hidden="1" customWidth="1"/>
    <col min="12032" max="12032" width="20" style="5" customWidth="1"/>
    <col min="12033" max="12033" width="20.85546875" style="5" customWidth="1"/>
    <col min="12034" max="12034" width="25" style="5" customWidth="1"/>
    <col min="12035" max="12035" width="18.7109375" style="5" customWidth="1"/>
    <col min="12036" max="12036" width="29.7109375" style="5" customWidth="1"/>
    <col min="12037" max="12037" width="13.42578125" style="5" customWidth="1"/>
    <col min="12038" max="12038" width="13.85546875" style="5" customWidth="1"/>
    <col min="12039" max="12043" width="16.5703125" style="5" customWidth="1"/>
    <col min="12044" max="12044" width="20.5703125" style="5" customWidth="1"/>
    <col min="12045" max="12045" width="21.140625" style="5" customWidth="1"/>
    <col min="12046" max="12046" width="9.5703125" style="5" customWidth="1"/>
    <col min="12047" max="12047" width="0.42578125" style="5" customWidth="1"/>
    <col min="12048" max="12054" width="6.42578125" style="5" customWidth="1"/>
    <col min="12055" max="12283" width="11.42578125" style="5"/>
    <col min="12284" max="12284" width="1" style="5" customWidth="1"/>
    <col min="12285" max="12285" width="4.28515625" style="5" customWidth="1"/>
    <col min="12286" max="12286" width="34.7109375" style="5" customWidth="1"/>
    <col min="12287" max="12287" width="0" style="5" hidden="1" customWidth="1"/>
    <col min="12288" max="12288" width="20" style="5" customWidth="1"/>
    <col min="12289" max="12289" width="20.85546875" style="5" customWidth="1"/>
    <col min="12290" max="12290" width="25" style="5" customWidth="1"/>
    <col min="12291" max="12291" width="18.7109375" style="5" customWidth="1"/>
    <col min="12292" max="12292" width="29.7109375" style="5" customWidth="1"/>
    <col min="12293" max="12293" width="13.42578125" style="5" customWidth="1"/>
    <col min="12294" max="12294" width="13.85546875" style="5" customWidth="1"/>
    <col min="12295" max="12299" width="16.5703125" style="5" customWidth="1"/>
    <col min="12300" max="12300" width="20.5703125" style="5" customWidth="1"/>
    <col min="12301" max="12301" width="21.140625" style="5" customWidth="1"/>
    <col min="12302" max="12302" width="9.5703125" style="5" customWidth="1"/>
    <col min="12303" max="12303" width="0.42578125" style="5" customWidth="1"/>
    <col min="12304" max="12310" width="6.42578125" style="5" customWidth="1"/>
    <col min="12311" max="12539" width="11.42578125" style="5"/>
    <col min="12540" max="12540" width="1" style="5" customWidth="1"/>
    <col min="12541" max="12541" width="4.28515625" style="5" customWidth="1"/>
    <col min="12542" max="12542" width="34.7109375" style="5" customWidth="1"/>
    <col min="12543" max="12543" width="0" style="5" hidden="1" customWidth="1"/>
    <col min="12544" max="12544" width="20" style="5" customWidth="1"/>
    <col min="12545" max="12545" width="20.85546875" style="5" customWidth="1"/>
    <col min="12546" max="12546" width="25" style="5" customWidth="1"/>
    <col min="12547" max="12547" width="18.7109375" style="5" customWidth="1"/>
    <col min="12548" max="12548" width="29.7109375" style="5" customWidth="1"/>
    <col min="12549" max="12549" width="13.42578125" style="5" customWidth="1"/>
    <col min="12550" max="12550" width="13.85546875" style="5" customWidth="1"/>
    <col min="12551" max="12555" width="16.5703125" style="5" customWidth="1"/>
    <col min="12556" max="12556" width="20.5703125" style="5" customWidth="1"/>
    <col min="12557" max="12557" width="21.140625" style="5" customWidth="1"/>
    <col min="12558" max="12558" width="9.5703125" style="5" customWidth="1"/>
    <col min="12559" max="12559" width="0.42578125" style="5" customWidth="1"/>
    <col min="12560" max="12566" width="6.42578125" style="5" customWidth="1"/>
    <col min="12567" max="12795" width="11.42578125" style="5"/>
    <col min="12796" max="12796" width="1" style="5" customWidth="1"/>
    <col min="12797" max="12797" width="4.28515625" style="5" customWidth="1"/>
    <col min="12798" max="12798" width="34.7109375" style="5" customWidth="1"/>
    <col min="12799" max="12799" width="0" style="5" hidden="1" customWidth="1"/>
    <col min="12800" max="12800" width="20" style="5" customWidth="1"/>
    <col min="12801" max="12801" width="20.85546875" style="5" customWidth="1"/>
    <col min="12802" max="12802" width="25" style="5" customWidth="1"/>
    <col min="12803" max="12803" width="18.7109375" style="5" customWidth="1"/>
    <col min="12804" max="12804" width="29.7109375" style="5" customWidth="1"/>
    <col min="12805" max="12805" width="13.42578125" style="5" customWidth="1"/>
    <col min="12806" max="12806" width="13.85546875" style="5" customWidth="1"/>
    <col min="12807" max="12811" width="16.5703125" style="5" customWidth="1"/>
    <col min="12812" max="12812" width="20.5703125" style="5" customWidth="1"/>
    <col min="12813" max="12813" width="21.140625" style="5" customWidth="1"/>
    <col min="12814" max="12814" width="9.5703125" style="5" customWidth="1"/>
    <col min="12815" max="12815" width="0.42578125" style="5" customWidth="1"/>
    <col min="12816" max="12822" width="6.42578125" style="5" customWidth="1"/>
    <col min="12823" max="13051" width="11.42578125" style="5"/>
    <col min="13052" max="13052" width="1" style="5" customWidth="1"/>
    <col min="13053" max="13053" width="4.28515625" style="5" customWidth="1"/>
    <col min="13054" max="13054" width="34.7109375" style="5" customWidth="1"/>
    <col min="13055" max="13055" width="0" style="5" hidden="1" customWidth="1"/>
    <col min="13056" max="13056" width="20" style="5" customWidth="1"/>
    <col min="13057" max="13057" width="20.85546875" style="5" customWidth="1"/>
    <col min="13058" max="13058" width="25" style="5" customWidth="1"/>
    <col min="13059" max="13059" width="18.7109375" style="5" customWidth="1"/>
    <col min="13060" max="13060" width="29.7109375" style="5" customWidth="1"/>
    <col min="13061" max="13061" width="13.42578125" style="5" customWidth="1"/>
    <col min="13062" max="13062" width="13.85546875" style="5" customWidth="1"/>
    <col min="13063" max="13067" width="16.5703125" style="5" customWidth="1"/>
    <col min="13068" max="13068" width="20.5703125" style="5" customWidth="1"/>
    <col min="13069" max="13069" width="21.140625" style="5" customWidth="1"/>
    <col min="13070" max="13070" width="9.5703125" style="5" customWidth="1"/>
    <col min="13071" max="13071" width="0.42578125" style="5" customWidth="1"/>
    <col min="13072" max="13078" width="6.42578125" style="5" customWidth="1"/>
    <col min="13079" max="13307" width="11.42578125" style="5"/>
    <col min="13308" max="13308" width="1" style="5" customWidth="1"/>
    <col min="13309" max="13309" width="4.28515625" style="5" customWidth="1"/>
    <col min="13310" max="13310" width="34.7109375" style="5" customWidth="1"/>
    <col min="13311" max="13311" width="0" style="5" hidden="1" customWidth="1"/>
    <col min="13312" max="13312" width="20" style="5" customWidth="1"/>
    <col min="13313" max="13313" width="20.85546875" style="5" customWidth="1"/>
    <col min="13314" max="13314" width="25" style="5" customWidth="1"/>
    <col min="13315" max="13315" width="18.7109375" style="5" customWidth="1"/>
    <col min="13316" max="13316" width="29.7109375" style="5" customWidth="1"/>
    <col min="13317" max="13317" width="13.42578125" style="5" customWidth="1"/>
    <col min="13318" max="13318" width="13.85546875" style="5" customWidth="1"/>
    <col min="13319" max="13323" width="16.5703125" style="5" customWidth="1"/>
    <col min="13324" max="13324" width="20.5703125" style="5" customWidth="1"/>
    <col min="13325" max="13325" width="21.140625" style="5" customWidth="1"/>
    <col min="13326" max="13326" width="9.5703125" style="5" customWidth="1"/>
    <col min="13327" max="13327" width="0.42578125" style="5" customWidth="1"/>
    <col min="13328" max="13334" width="6.42578125" style="5" customWidth="1"/>
    <col min="13335" max="13563" width="11.42578125" style="5"/>
    <col min="13564" max="13564" width="1" style="5" customWidth="1"/>
    <col min="13565" max="13565" width="4.28515625" style="5" customWidth="1"/>
    <col min="13566" max="13566" width="34.7109375" style="5" customWidth="1"/>
    <col min="13567" max="13567" width="0" style="5" hidden="1" customWidth="1"/>
    <col min="13568" max="13568" width="20" style="5" customWidth="1"/>
    <col min="13569" max="13569" width="20.85546875" style="5" customWidth="1"/>
    <col min="13570" max="13570" width="25" style="5" customWidth="1"/>
    <col min="13571" max="13571" width="18.7109375" style="5" customWidth="1"/>
    <col min="13572" max="13572" width="29.7109375" style="5" customWidth="1"/>
    <col min="13573" max="13573" width="13.42578125" style="5" customWidth="1"/>
    <col min="13574" max="13574" width="13.85546875" style="5" customWidth="1"/>
    <col min="13575" max="13579" width="16.5703125" style="5" customWidth="1"/>
    <col min="13580" max="13580" width="20.5703125" style="5" customWidth="1"/>
    <col min="13581" max="13581" width="21.140625" style="5" customWidth="1"/>
    <col min="13582" max="13582" width="9.5703125" style="5" customWidth="1"/>
    <col min="13583" max="13583" width="0.42578125" style="5" customWidth="1"/>
    <col min="13584" max="13590" width="6.42578125" style="5" customWidth="1"/>
    <col min="13591" max="13819" width="11.42578125" style="5"/>
    <col min="13820" max="13820" width="1" style="5" customWidth="1"/>
    <col min="13821" max="13821" width="4.28515625" style="5" customWidth="1"/>
    <col min="13822" max="13822" width="34.7109375" style="5" customWidth="1"/>
    <col min="13823" max="13823" width="0" style="5" hidden="1" customWidth="1"/>
    <col min="13824" max="13824" width="20" style="5" customWidth="1"/>
    <col min="13825" max="13825" width="20.85546875" style="5" customWidth="1"/>
    <col min="13826" max="13826" width="25" style="5" customWidth="1"/>
    <col min="13827" max="13827" width="18.7109375" style="5" customWidth="1"/>
    <col min="13828" max="13828" width="29.7109375" style="5" customWidth="1"/>
    <col min="13829" max="13829" width="13.42578125" style="5" customWidth="1"/>
    <col min="13830" max="13830" width="13.85546875" style="5" customWidth="1"/>
    <col min="13831" max="13835" width="16.5703125" style="5" customWidth="1"/>
    <col min="13836" max="13836" width="20.5703125" style="5" customWidth="1"/>
    <col min="13837" max="13837" width="21.140625" style="5" customWidth="1"/>
    <col min="13838" max="13838" width="9.5703125" style="5" customWidth="1"/>
    <col min="13839" max="13839" width="0.42578125" style="5" customWidth="1"/>
    <col min="13840" max="13846" width="6.42578125" style="5" customWidth="1"/>
    <col min="13847" max="14075" width="11.42578125" style="5"/>
    <col min="14076" max="14076" width="1" style="5" customWidth="1"/>
    <col min="14077" max="14077" width="4.28515625" style="5" customWidth="1"/>
    <col min="14078" max="14078" width="34.7109375" style="5" customWidth="1"/>
    <col min="14079" max="14079" width="0" style="5" hidden="1" customWidth="1"/>
    <col min="14080" max="14080" width="20" style="5" customWidth="1"/>
    <col min="14081" max="14081" width="20.85546875" style="5" customWidth="1"/>
    <col min="14082" max="14082" width="25" style="5" customWidth="1"/>
    <col min="14083" max="14083" width="18.7109375" style="5" customWidth="1"/>
    <col min="14084" max="14084" width="29.7109375" style="5" customWidth="1"/>
    <col min="14085" max="14085" width="13.42578125" style="5" customWidth="1"/>
    <col min="14086" max="14086" width="13.85546875" style="5" customWidth="1"/>
    <col min="14087" max="14091" width="16.5703125" style="5" customWidth="1"/>
    <col min="14092" max="14092" width="20.5703125" style="5" customWidth="1"/>
    <col min="14093" max="14093" width="21.140625" style="5" customWidth="1"/>
    <col min="14094" max="14094" width="9.5703125" style="5" customWidth="1"/>
    <col min="14095" max="14095" width="0.42578125" style="5" customWidth="1"/>
    <col min="14096" max="14102" width="6.42578125" style="5" customWidth="1"/>
    <col min="14103" max="14331" width="11.42578125" style="5"/>
    <col min="14332" max="14332" width="1" style="5" customWidth="1"/>
    <col min="14333" max="14333" width="4.28515625" style="5" customWidth="1"/>
    <col min="14334" max="14334" width="34.7109375" style="5" customWidth="1"/>
    <col min="14335" max="14335" width="0" style="5" hidden="1" customWidth="1"/>
    <col min="14336" max="14336" width="20" style="5" customWidth="1"/>
    <col min="14337" max="14337" width="20.85546875" style="5" customWidth="1"/>
    <col min="14338" max="14338" width="25" style="5" customWidth="1"/>
    <col min="14339" max="14339" width="18.7109375" style="5" customWidth="1"/>
    <col min="14340" max="14340" width="29.7109375" style="5" customWidth="1"/>
    <col min="14341" max="14341" width="13.42578125" style="5" customWidth="1"/>
    <col min="14342" max="14342" width="13.85546875" style="5" customWidth="1"/>
    <col min="14343" max="14347" width="16.5703125" style="5" customWidth="1"/>
    <col min="14348" max="14348" width="20.5703125" style="5" customWidth="1"/>
    <col min="14349" max="14349" width="21.140625" style="5" customWidth="1"/>
    <col min="14350" max="14350" width="9.5703125" style="5" customWidth="1"/>
    <col min="14351" max="14351" width="0.42578125" style="5" customWidth="1"/>
    <col min="14352" max="14358" width="6.42578125" style="5" customWidth="1"/>
    <col min="14359" max="14587" width="11.42578125" style="5"/>
    <col min="14588" max="14588" width="1" style="5" customWidth="1"/>
    <col min="14589" max="14589" width="4.28515625" style="5" customWidth="1"/>
    <col min="14590" max="14590" width="34.7109375" style="5" customWidth="1"/>
    <col min="14591" max="14591" width="0" style="5" hidden="1" customWidth="1"/>
    <col min="14592" max="14592" width="20" style="5" customWidth="1"/>
    <col min="14593" max="14593" width="20.85546875" style="5" customWidth="1"/>
    <col min="14594" max="14594" width="25" style="5" customWidth="1"/>
    <col min="14595" max="14595" width="18.7109375" style="5" customWidth="1"/>
    <col min="14596" max="14596" width="29.7109375" style="5" customWidth="1"/>
    <col min="14597" max="14597" width="13.42578125" style="5" customWidth="1"/>
    <col min="14598" max="14598" width="13.85546875" style="5" customWidth="1"/>
    <col min="14599" max="14603" width="16.5703125" style="5" customWidth="1"/>
    <col min="14604" max="14604" width="20.5703125" style="5" customWidth="1"/>
    <col min="14605" max="14605" width="21.140625" style="5" customWidth="1"/>
    <col min="14606" max="14606" width="9.5703125" style="5" customWidth="1"/>
    <col min="14607" max="14607" width="0.42578125" style="5" customWidth="1"/>
    <col min="14608" max="14614" width="6.42578125" style="5" customWidth="1"/>
    <col min="14615" max="14843" width="11.42578125" style="5"/>
    <col min="14844" max="14844" width="1" style="5" customWidth="1"/>
    <col min="14845" max="14845" width="4.28515625" style="5" customWidth="1"/>
    <col min="14846" max="14846" width="34.7109375" style="5" customWidth="1"/>
    <col min="14847" max="14847" width="0" style="5" hidden="1" customWidth="1"/>
    <col min="14848" max="14848" width="20" style="5" customWidth="1"/>
    <col min="14849" max="14849" width="20.85546875" style="5" customWidth="1"/>
    <col min="14850" max="14850" width="25" style="5" customWidth="1"/>
    <col min="14851" max="14851" width="18.7109375" style="5" customWidth="1"/>
    <col min="14852" max="14852" width="29.7109375" style="5" customWidth="1"/>
    <col min="14853" max="14853" width="13.42578125" style="5" customWidth="1"/>
    <col min="14854" max="14854" width="13.85546875" style="5" customWidth="1"/>
    <col min="14855" max="14859" width="16.5703125" style="5" customWidth="1"/>
    <col min="14860" max="14860" width="20.5703125" style="5" customWidth="1"/>
    <col min="14861" max="14861" width="21.140625" style="5" customWidth="1"/>
    <col min="14862" max="14862" width="9.5703125" style="5" customWidth="1"/>
    <col min="14863" max="14863" width="0.42578125" style="5" customWidth="1"/>
    <col min="14864" max="14870" width="6.42578125" style="5" customWidth="1"/>
    <col min="14871" max="15099" width="11.42578125" style="5"/>
    <col min="15100" max="15100" width="1" style="5" customWidth="1"/>
    <col min="15101" max="15101" width="4.28515625" style="5" customWidth="1"/>
    <col min="15102" max="15102" width="34.7109375" style="5" customWidth="1"/>
    <col min="15103" max="15103" width="0" style="5" hidden="1" customWidth="1"/>
    <col min="15104" max="15104" width="20" style="5" customWidth="1"/>
    <col min="15105" max="15105" width="20.85546875" style="5" customWidth="1"/>
    <col min="15106" max="15106" width="25" style="5" customWidth="1"/>
    <col min="15107" max="15107" width="18.7109375" style="5" customWidth="1"/>
    <col min="15108" max="15108" width="29.7109375" style="5" customWidth="1"/>
    <col min="15109" max="15109" width="13.42578125" style="5" customWidth="1"/>
    <col min="15110" max="15110" width="13.85546875" style="5" customWidth="1"/>
    <col min="15111" max="15115" width="16.5703125" style="5" customWidth="1"/>
    <col min="15116" max="15116" width="20.5703125" style="5" customWidth="1"/>
    <col min="15117" max="15117" width="21.140625" style="5" customWidth="1"/>
    <col min="15118" max="15118" width="9.5703125" style="5" customWidth="1"/>
    <col min="15119" max="15119" width="0.42578125" style="5" customWidth="1"/>
    <col min="15120" max="15126" width="6.42578125" style="5" customWidth="1"/>
    <col min="15127" max="15355" width="11.42578125" style="5"/>
    <col min="15356" max="15356" width="1" style="5" customWidth="1"/>
    <col min="15357" max="15357" width="4.28515625" style="5" customWidth="1"/>
    <col min="15358" max="15358" width="34.7109375" style="5" customWidth="1"/>
    <col min="15359" max="15359" width="0" style="5" hidden="1" customWidth="1"/>
    <col min="15360" max="15360" width="20" style="5" customWidth="1"/>
    <col min="15361" max="15361" width="20.85546875" style="5" customWidth="1"/>
    <col min="15362" max="15362" width="25" style="5" customWidth="1"/>
    <col min="15363" max="15363" width="18.7109375" style="5" customWidth="1"/>
    <col min="15364" max="15364" width="29.7109375" style="5" customWidth="1"/>
    <col min="15365" max="15365" width="13.42578125" style="5" customWidth="1"/>
    <col min="15366" max="15366" width="13.85546875" style="5" customWidth="1"/>
    <col min="15367" max="15371" width="16.5703125" style="5" customWidth="1"/>
    <col min="15372" max="15372" width="20.5703125" style="5" customWidth="1"/>
    <col min="15373" max="15373" width="21.140625" style="5" customWidth="1"/>
    <col min="15374" max="15374" width="9.5703125" style="5" customWidth="1"/>
    <col min="15375" max="15375" width="0.42578125" style="5" customWidth="1"/>
    <col min="15376" max="15382" width="6.42578125" style="5" customWidth="1"/>
    <col min="15383" max="15611" width="11.42578125" style="5"/>
    <col min="15612" max="15612" width="1" style="5" customWidth="1"/>
    <col min="15613" max="15613" width="4.28515625" style="5" customWidth="1"/>
    <col min="15614" max="15614" width="34.7109375" style="5" customWidth="1"/>
    <col min="15615" max="15615" width="0" style="5" hidden="1" customWidth="1"/>
    <col min="15616" max="15616" width="20" style="5" customWidth="1"/>
    <col min="15617" max="15617" width="20.85546875" style="5" customWidth="1"/>
    <col min="15618" max="15618" width="25" style="5" customWidth="1"/>
    <col min="15619" max="15619" width="18.7109375" style="5" customWidth="1"/>
    <col min="15620" max="15620" width="29.7109375" style="5" customWidth="1"/>
    <col min="15621" max="15621" width="13.42578125" style="5" customWidth="1"/>
    <col min="15622" max="15622" width="13.85546875" style="5" customWidth="1"/>
    <col min="15623" max="15627" width="16.5703125" style="5" customWidth="1"/>
    <col min="15628" max="15628" width="20.5703125" style="5" customWidth="1"/>
    <col min="15629" max="15629" width="21.140625" style="5" customWidth="1"/>
    <col min="15630" max="15630" width="9.5703125" style="5" customWidth="1"/>
    <col min="15631" max="15631" width="0.42578125" style="5" customWidth="1"/>
    <col min="15632" max="15638" width="6.42578125" style="5" customWidth="1"/>
    <col min="15639" max="15867" width="11.42578125" style="5"/>
    <col min="15868" max="15868" width="1" style="5" customWidth="1"/>
    <col min="15869" max="15869" width="4.28515625" style="5" customWidth="1"/>
    <col min="15870" max="15870" width="34.7109375" style="5" customWidth="1"/>
    <col min="15871" max="15871" width="0" style="5" hidden="1" customWidth="1"/>
    <col min="15872" max="15872" width="20" style="5" customWidth="1"/>
    <col min="15873" max="15873" width="20.85546875" style="5" customWidth="1"/>
    <col min="15874" max="15874" width="25" style="5" customWidth="1"/>
    <col min="15875" max="15875" width="18.7109375" style="5" customWidth="1"/>
    <col min="15876" max="15876" width="29.7109375" style="5" customWidth="1"/>
    <col min="15877" max="15877" width="13.42578125" style="5" customWidth="1"/>
    <col min="15878" max="15878" width="13.85546875" style="5" customWidth="1"/>
    <col min="15879" max="15883" width="16.5703125" style="5" customWidth="1"/>
    <col min="15884" max="15884" width="20.5703125" style="5" customWidth="1"/>
    <col min="15885" max="15885" width="21.140625" style="5" customWidth="1"/>
    <col min="15886" max="15886" width="9.5703125" style="5" customWidth="1"/>
    <col min="15887" max="15887" width="0.42578125" style="5" customWidth="1"/>
    <col min="15888" max="15894" width="6.42578125" style="5" customWidth="1"/>
    <col min="15895" max="16123" width="11.42578125" style="5"/>
    <col min="16124" max="16124" width="1" style="5" customWidth="1"/>
    <col min="16125" max="16125" width="4.28515625" style="5" customWidth="1"/>
    <col min="16126" max="16126" width="34.7109375" style="5" customWidth="1"/>
    <col min="16127" max="16127" width="0" style="5" hidden="1" customWidth="1"/>
    <col min="16128" max="16128" width="20" style="5" customWidth="1"/>
    <col min="16129" max="16129" width="20.85546875" style="5" customWidth="1"/>
    <col min="16130" max="16130" width="25" style="5" customWidth="1"/>
    <col min="16131" max="16131" width="18.7109375" style="5" customWidth="1"/>
    <col min="16132" max="16132" width="29.7109375" style="5" customWidth="1"/>
    <col min="16133" max="16133" width="13.42578125" style="5" customWidth="1"/>
    <col min="16134" max="16134" width="13.85546875" style="5" customWidth="1"/>
    <col min="16135" max="16139" width="16.5703125" style="5" customWidth="1"/>
    <col min="16140" max="16140" width="20.5703125" style="5" customWidth="1"/>
    <col min="16141" max="16141" width="21.140625" style="5" customWidth="1"/>
    <col min="16142" max="16142" width="9.5703125" style="5" customWidth="1"/>
    <col min="16143" max="16143" width="0.42578125" style="5" customWidth="1"/>
    <col min="16144" max="16150" width="6.42578125" style="5" customWidth="1"/>
    <col min="16151" max="16371" width="11.42578125" style="5"/>
    <col min="16372" max="16384" width="11.42578125" style="5" customWidth="1"/>
  </cols>
  <sheetData>
    <row r="2" spans="1:16" ht="26.25" x14ac:dyDescent="0.25">
      <c r="B2" s="273" t="s">
        <v>60</v>
      </c>
      <c r="C2" s="274"/>
      <c r="D2" s="274"/>
      <c r="E2" s="274"/>
      <c r="F2" s="274"/>
      <c r="G2" s="274"/>
      <c r="H2" s="274"/>
      <c r="I2" s="274"/>
      <c r="J2" s="274"/>
      <c r="K2" s="274"/>
      <c r="L2" s="274"/>
      <c r="M2" s="274"/>
      <c r="N2" s="274"/>
      <c r="O2" s="274"/>
      <c r="P2" s="274"/>
    </row>
    <row r="4" spans="1:16" ht="26.25" x14ac:dyDescent="0.25">
      <c r="B4" s="275" t="s">
        <v>46</v>
      </c>
      <c r="C4" s="275"/>
      <c r="D4" s="275"/>
      <c r="E4" s="275"/>
      <c r="F4" s="275"/>
      <c r="G4" s="275"/>
      <c r="H4" s="275"/>
      <c r="I4" s="275"/>
      <c r="J4" s="275"/>
      <c r="K4" s="275"/>
      <c r="L4" s="275"/>
      <c r="M4" s="275"/>
      <c r="N4" s="275"/>
      <c r="O4" s="275"/>
      <c r="P4" s="275"/>
    </row>
    <row r="5" spans="1:16" s="54" customFormat="1" ht="39.75" customHeight="1" x14ac:dyDescent="0.35">
      <c r="A5" s="276" t="s">
        <v>112</v>
      </c>
      <c r="B5" s="276"/>
      <c r="C5" s="276"/>
      <c r="D5" s="276"/>
      <c r="E5" s="276"/>
      <c r="F5" s="276"/>
      <c r="G5" s="276"/>
      <c r="H5" s="276"/>
      <c r="I5" s="276"/>
      <c r="J5" s="276"/>
      <c r="K5" s="276"/>
      <c r="L5" s="276"/>
    </row>
    <row r="6" spans="1:16" ht="15.75" thickBot="1" x14ac:dyDescent="0.3"/>
    <row r="7" spans="1:16" ht="21.75" thickBot="1" x14ac:dyDescent="0.3">
      <c r="B7" s="7" t="s">
        <v>4</v>
      </c>
      <c r="C7" s="277" t="s">
        <v>142</v>
      </c>
      <c r="D7" s="277"/>
      <c r="E7" s="277"/>
      <c r="F7" s="277"/>
      <c r="G7" s="277"/>
      <c r="H7" s="277"/>
      <c r="I7" s="277"/>
      <c r="J7" s="277"/>
      <c r="K7" s="277"/>
      <c r="L7" s="277"/>
      <c r="M7" s="277"/>
      <c r="N7" s="278"/>
    </row>
    <row r="8" spans="1:16" ht="16.5" thickBot="1" x14ac:dyDescent="0.3">
      <c r="B8" s="8" t="s">
        <v>5</v>
      </c>
      <c r="C8" s="277" t="s">
        <v>114</v>
      </c>
      <c r="D8" s="277"/>
      <c r="E8" s="277"/>
      <c r="F8" s="277"/>
      <c r="G8" s="277"/>
      <c r="H8" s="277"/>
      <c r="I8" s="277"/>
      <c r="J8" s="277"/>
      <c r="K8" s="277"/>
      <c r="L8" s="277"/>
      <c r="M8" s="277"/>
      <c r="N8" s="278"/>
    </row>
    <row r="9" spans="1:16" ht="16.5" thickBot="1" x14ac:dyDescent="0.3">
      <c r="B9" s="8" t="s">
        <v>6</v>
      </c>
      <c r="C9" s="277" t="s">
        <v>124</v>
      </c>
      <c r="D9" s="277"/>
      <c r="E9" s="277"/>
      <c r="F9" s="277"/>
      <c r="G9" s="277"/>
      <c r="H9" s="277"/>
      <c r="I9" s="277"/>
      <c r="J9" s="277"/>
      <c r="K9" s="277"/>
      <c r="L9" s="277"/>
      <c r="M9" s="277"/>
      <c r="N9" s="278"/>
    </row>
    <row r="10" spans="1:16" ht="16.5" thickBot="1" x14ac:dyDescent="0.3">
      <c r="B10" s="8" t="s">
        <v>7</v>
      </c>
      <c r="C10" s="277" t="s">
        <v>115</v>
      </c>
      <c r="D10" s="277"/>
      <c r="E10" s="277"/>
      <c r="F10" s="277"/>
      <c r="G10" s="277"/>
      <c r="H10" s="277"/>
      <c r="I10" s="277"/>
      <c r="J10" s="277"/>
      <c r="K10" s="277"/>
      <c r="L10" s="277"/>
      <c r="M10" s="277"/>
      <c r="N10" s="278"/>
    </row>
    <row r="11" spans="1:16" ht="16.5" thickBot="1" x14ac:dyDescent="0.3">
      <c r="B11" s="8" t="s">
        <v>8</v>
      </c>
      <c r="C11" s="279">
        <v>33</v>
      </c>
      <c r="D11" s="279"/>
      <c r="E11" s="280"/>
      <c r="F11" s="24"/>
      <c r="G11" s="24"/>
      <c r="H11" s="24"/>
      <c r="I11" s="24"/>
      <c r="J11" s="24"/>
      <c r="K11" s="24"/>
      <c r="L11" s="24"/>
      <c r="M11" s="24"/>
      <c r="N11" s="25"/>
    </row>
    <row r="12" spans="1:16" ht="16.5" thickBot="1" x14ac:dyDescent="0.3">
      <c r="B12" s="10" t="s">
        <v>113</v>
      </c>
      <c r="C12" s="11">
        <v>41979</v>
      </c>
      <c r="D12" s="12"/>
      <c r="E12" s="12"/>
      <c r="F12" s="12"/>
      <c r="G12" s="12"/>
      <c r="H12" s="12"/>
      <c r="I12" s="12"/>
      <c r="J12" s="12"/>
      <c r="K12" s="12"/>
      <c r="L12" s="12"/>
      <c r="M12" s="12"/>
      <c r="N12" s="13"/>
    </row>
    <row r="13" spans="1:16" ht="15.75" x14ac:dyDescent="0.25">
      <c r="B13" s="9"/>
      <c r="C13" s="14"/>
      <c r="D13" s="15"/>
      <c r="E13" s="15"/>
      <c r="F13" s="15"/>
      <c r="G13" s="15"/>
      <c r="H13" s="15"/>
      <c r="I13" s="56"/>
      <c r="J13" s="56"/>
      <c r="K13" s="56"/>
      <c r="L13" s="56"/>
      <c r="M13" s="56"/>
      <c r="N13" s="15"/>
    </row>
    <row r="14" spans="1:16" x14ac:dyDescent="0.25">
      <c r="I14" s="56"/>
      <c r="J14" s="56"/>
      <c r="K14" s="56"/>
      <c r="L14" s="56"/>
      <c r="M14" s="56"/>
      <c r="N14" s="57"/>
    </row>
    <row r="15" spans="1:16" ht="45.75" customHeight="1" x14ac:dyDescent="0.25">
      <c r="B15" s="281" t="s">
        <v>62</v>
      </c>
      <c r="C15" s="281"/>
      <c r="D15" s="89" t="s">
        <v>11</v>
      </c>
      <c r="E15" s="89" t="s">
        <v>12</v>
      </c>
      <c r="F15" s="89" t="s">
        <v>27</v>
      </c>
      <c r="G15" s="43"/>
      <c r="I15" s="26"/>
      <c r="J15" s="26"/>
      <c r="K15" s="26"/>
      <c r="L15" s="26"/>
      <c r="M15" s="26"/>
      <c r="N15" s="57"/>
    </row>
    <row r="16" spans="1:16" x14ac:dyDescent="0.25">
      <c r="B16" s="281"/>
      <c r="C16" s="281"/>
      <c r="D16" s="89">
        <v>33</v>
      </c>
      <c r="E16" s="75">
        <v>1336449840</v>
      </c>
      <c r="F16" s="75">
        <v>640</v>
      </c>
      <c r="G16" s="44"/>
      <c r="I16" s="27"/>
      <c r="J16" s="27"/>
      <c r="K16" s="27"/>
      <c r="L16" s="27"/>
      <c r="M16" s="27"/>
      <c r="N16" s="57"/>
    </row>
    <row r="17" spans="1:27" x14ac:dyDescent="0.25">
      <c r="B17" s="281"/>
      <c r="C17" s="281"/>
      <c r="D17" s="89"/>
      <c r="E17" s="75"/>
      <c r="F17" s="75"/>
      <c r="G17" s="44"/>
      <c r="I17" s="27"/>
      <c r="J17" s="27"/>
      <c r="K17" s="27"/>
      <c r="L17" s="27"/>
      <c r="M17" s="27"/>
      <c r="N17" s="57"/>
    </row>
    <row r="18" spans="1:27" x14ac:dyDescent="0.25">
      <c r="B18" s="281"/>
      <c r="C18" s="281"/>
      <c r="D18" s="89"/>
      <c r="E18" s="75"/>
      <c r="F18" s="75"/>
      <c r="G18" s="44"/>
      <c r="I18" s="27"/>
      <c r="J18" s="27"/>
      <c r="K18" s="27"/>
      <c r="L18" s="27"/>
      <c r="M18" s="27"/>
      <c r="N18" s="57"/>
    </row>
    <row r="19" spans="1:27" x14ac:dyDescent="0.25">
      <c r="B19" s="281"/>
      <c r="C19" s="281"/>
      <c r="D19" s="89"/>
      <c r="E19" s="76"/>
      <c r="F19" s="75"/>
      <c r="G19" s="44"/>
      <c r="H19" s="17"/>
      <c r="I19" s="27"/>
      <c r="J19" s="27"/>
      <c r="K19" s="27"/>
      <c r="L19" s="27"/>
      <c r="M19" s="27"/>
      <c r="N19" s="16"/>
    </row>
    <row r="20" spans="1:27" x14ac:dyDescent="0.25">
      <c r="B20" s="281"/>
      <c r="C20" s="281"/>
      <c r="D20" s="89"/>
      <c r="E20" s="76"/>
      <c r="F20" s="75"/>
      <c r="G20" s="44"/>
      <c r="H20" s="17"/>
      <c r="I20" s="29"/>
      <c r="J20" s="29"/>
      <c r="K20" s="29"/>
      <c r="L20" s="29"/>
      <c r="M20" s="29"/>
      <c r="N20" s="16"/>
    </row>
    <row r="21" spans="1:27" x14ac:dyDescent="0.25">
      <c r="B21" s="281"/>
      <c r="C21" s="281"/>
      <c r="D21" s="89"/>
      <c r="E21" s="76"/>
      <c r="F21" s="75"/>
      <c r="G21" s="44"/>
      <c r="H21" s="17"/>
      <c r="I21" s="56"/>
      <c r="J21" s="56"/>
      <c r="K21" s="56"/>
      <c r="L21" s="56"/>
      <c r="M21" s="56"/>
      <c r="N21" s="16"/>
    </row>
    <row r="22" spans="1:27" x14ac:dyDescent="0.25">
      <c r="B22" s="281"/>
      <c r="C22" s="281"/>
      <c r="D22" s="89"/>
      <c r="E22" s="76"/>
      <c r="F22" s="75"/>
      <c r="G22" s="44"/>
      <c r="H22" s="17"/>
      <c r="I22" s="56"/>
      <c r="J22" s="56"/>
      <c r="K22" s="56"/>
      <c r="L22" s="56"/>
      <c r="M22" s="56"/>
      <c r="N22" s="16"/>
    </row>
    <row r="23" spans="1:27" ht="15.75" thickBot="1" x14ac:dyDescent="0.3">
      <c r="B23" s="282" t="s">
        <v>13</v>
      </c>
      <c r="C23" s="283"/>
      <c r="D23" s="89"/>
      <c r="E23" s="77">
        <f>SUM(E16:E22)</f>
        <v>1336449840</v>
      </c>
      <c r="F23" s="75">
        <f>SUM(F16:F22)</f>
        <v>640</v>
      </c>
      <c r="G23" s="44"/>
      <c r="H23" s="17"/>
      <c r="I23" s="56"/>
      <c r="J23" s="56"/>
      <c r="K23" s="56"/>
      <c r="L23" s="56"/>
      <c r="M23" s="56"/>
      <c r="N23" s="16"/>
    </row>
    <row r="24" spans="1:27" ht="30.75" thickBot="1" x14ac:dyDescent="0.3">
      <c r="A24" s="31"/>
      <c r="B24" s="37" t="s">
        <v>14</v>
      </c>
      <c r="C24" s="37" t="s">
        <v>63</v>
      </c>
      <c r="E24" s="26"/>
      <c r="F24" s="26"/>
      <c r="G24" s="26"/>
      <c r="H24" s="26"/>
      <c r="I24" s="6"/>
      <c r="J24" s="6"/>
      <c r="K24" s="6"/>
      <c r="L24" s="6"/>
      <c r="M24" s="6"/>
    </row>
    <row r="25" spans="1:27" ht="15.75" thickBot="1" x14ac:dyDescent="0.3">
      <c r="A25" s="32">
        <v>1</v>
      </c>
      <c r="C25" s="34">
        <f>+F23*80%</f>
        <v>512</v>
      </c>
      <c r="D25" s="30"/>
      <c r="E25" s="33">
        <f>E23</f>
        <v>1336449840</v>
      </c>
      <c r="F25" s="28"/>
      <c r="G25" s="28"/>
      <c r="H25" s="28"/>
      <c r="I25" s="18"/>
      <c r="J25" s="18"/>
      <c r="K25" s="18"/>
      <c r="L25" s="18"/>
      <c r="M25" s="18"/>
    </row>
    <row r="26" spans="1:27" x14ac:dyDescent="0.25">
      <c r="A26" s="49"/>
      <c r="C26" s="50"/>
      <c r="D26" s="27"/>
      <c r="E26" s="51"/>
      <c r="F26" s="28"/>
      <c r="G26" s="28"/>
      <c r="H26" s="28"/>
      <c r="I26" s="18"/>
      <c r="J26" s="18"/>
      <c r="K26" s="18"/>
      <c r="L26" s="18"/>
      <c r="M26" s="18"/>
    </row>
    <row r="27" spans="1:27" x14ac:dyDescent="0.25">
      <c r="A27" s="49"/>
      <c r="C27" s="50"/>
      <c r="D27" s="27"/>
      <c r="E27" s="51"/>
      <c r="F27" s="28"/>
      <c r="G27" s="28"/>
      <c r="H27" s="28"/>
      <c r="I27" s="18"/>
      <c r="J27" s="18"/>
      <c r="K27" s="18"/>
      <c r="L27" s="18"/>
      <c r="M27" s="18"/>
    </row>
    <row r="28" spans="1:27" x14ac:dyDescent="0.25">
      <c r="A28" s="49"/>
      <c r="B28" s="68" t="s">
        <v>94</v>
      </c>
      <c r="C28" s="54"/>
      <c r="D28" s="54"/>
      <c r="E28" s="54"/>
      <c r="F28" s="54"/>
      <c r="G28" s="54"/>
      <c r="H28" s="54"/>
      <c r="I28" s="56"/>
      <c r="J28" s="56"/>
      <c r="K28" s="56"/>
      <c r="L28" s="56"/>
      <c r="M28" s="56"/>
      <c r="N28" s="57"/>
    </row>
    <row r="29" spans="1:27" x14ac:dyDescent="0.25">
      <c r="A29" s="49"/>
      <c r="B29" s="54"/>
      <c r="C29" s="54"/>
      <c r="D29" s="54"/>
      <c r="E29" s="54"/>
      <c r="F29" s="54"/>
      <c r="G29" s="54"/>
      <c r="H29" s="54"/>
      <c r="I29" s="56"/>
      <c r="J29" s="56"/>
      <c r="K29" s="56"/>
      <c r="L29" s="56"/>
      <c r="M29" s="56"/>
      <c r="N29" s="57"/>
    </row>
    <row r="30" spans="1:27" x14ac:dyDescent="0.25">
      <c r="A30" s="49"/>
      <c r="B30" s="70" t="s">
        <v>31</v>
      </c>
      <c r="C30" s="70" t="s">
        <v>95</v>
      </c>
      <c r="D30" s="70" t="s">
        <v>96</v>
      </c>
      <c r="E30" s="54"/>
      <c r="F30" s="54"/>
      <c r="G30" s="54"/>
      <c r="H30" s="54"/>
      <c r="I30" s="56"/>
      <c r="J30" s="56"/>
      <c r="K30" s="56"/>
      <c r="L30" s="56"/>
      <c r="M30" s="56"/>
      <c r="N30" s="57"/>
    </row>
    <row r="31" spans="1:27" x14ac:dyDescent="0.25">
      <c r="A31" s="49"/>
      <c r="B31" s="128" t="s">
        <v>97</v>
      </c>
      <c r="C31" s="114" t="s">
        <v>95</v>
      </c>
      <c r="D31" s="128"/>
      <c r="E31" s="165"/>
      <c r="F31" s="165"/>
      <c r="G31" s="165"/>
      <c r="H31" s="165"/>
      <c r="I31" s="185"/>
      <c r="J31" s="185"/>
      <c r="K31" s="185"/>
      <c r="L31" s="185"/>
      <c r="M31" s="185"/>
      <c r="N31" s="186"/>
      <c r="O31" s="118"/>
      <c r="P31" s="118"/>
      <c r="Q31" s="118"/>
      <c r="R31" s="118"/>
      <c r="S31" s="118"/>
      <c r="T31" s="118"/>
      <c r="U31" s="118"/>
      <c r="V31" s="118"/>
      <c r="W31" s="118"/>
      <c r="X31" s="118"/>
      <c r="Y31" s="118"/>
      <c r="Z31" s="118"/>
      <c r="AA31" s="118"/>
    </row>
    <row r="32" spans="1:27" x14ac:dyDescent="0.25">
      <c r="A32" s="49"/>
      <c r="B32" s="128" t="s">
        <v>98</v>
      </c>
      <c r="C32" s="114" t="s">
        <v>95</v>
      </c>
      <c r="D32" s="128"/>
      <c r="E32" s="165"/>
      <c r="F32" s="165"/>
      <c r="G32" s="165"/>
      <c r="H32" s="165"/>
      <c r="I32" s="185"/>
      <c r="J32" s="185"/>
      <c r="K32" s="185"/>
      <c r="L32" s="185"/>
      <c r="M32" s="185"/>
      <c r="N32" s="186"/>
      <c r="O32" s="118"/>
      <c r="P32" s="118"/>
      <c r="Q32" s="118"/>
      <c r="R32" s="118"/>
      <c r="S32" s="118"/>
      <c r="T32" s="118"/>
      <c r="U32" s="118"/>
      <c r="V32" s="118"/>
      <c r="W32" s="118"/>
      <c r="X32" s="118"/>
      <c r="Y32" s="118"/>
      <c r="Z32" s="118"/>
      <c r="AA32" s="118"/>
    </row>
    <row r="33" spans="1:27" x14ac:dyDescent="0.25">
      <c r="A33" s="49"/>
      <c r="B33" s="128" t="s">
        <v>99</v>
      </c>
      <c r="C33" s="114" t="s">
        <v>95</v>
      </c>
      <c r="D33" s="128"/>
      <c r="E33" s="165"/>
      <c r="F33" s="165"/>
      <c r="G33" s="165"/>
      <c r="H33" s="165"/>
      <c r="I33" s="185"/>
      <c r="J33" s="185"/>
      <c r="K33" s="185"/>
      <c r="L33" s="185"/>
      <c r="M33" s="185"/>
      <c r="N33" s="186"/>
      <c r="O33" s="118"/>
      <c r="P33" s="118"/>
      <c r="Q33" s="118"/>
      <c r="R33" s="118"/>
      <c r="S33" s="118"/>
      <c r="T33" s="118"/>
      <c r="U33" s="118"/>
      <c r="V33" s="118"/>
      <c r="W33" s="118"/>
      <c r="X33" s="118"/>
      <c r="Y33" s="118"/>
      <c r="Z33" s="118"/>
      <c r="AA33" s="118"/>
    </row>
    <row r="34" spans="1:27" x14ac:dyDescent="0.25">
      <c r="A34" s="49"/>
      <c r="B34" s="128" t="s">
        <v>100</v>
      </c>
      <c r="C34" s="114" t="s">
        <v>95</v>
      </c>
      <c r="D34" s="128"/>
      <c r="E34" s="165"/>
      <c r="F34" s="165"/>
      <c r="G34" s="165"/>
      <c r="H34" s="165"/>
      <c r="I34" s="185"/>
      <c r="J34" s="185"/>
      <c r="K34" s="185"/>
      <c r="L34" s="185"/>
      <c r="M34" s="185"/>
      <c r="N34" s="186"/>
      <c r="O34" s="118"/>
      <c r="P34" s="118"/>
      <c r="Q34" s="118"/>
      <c r="R34" s="118"/>
      <c r="S34" s="118"/>
      <c r="T34" s="118"/>
      <c r="U34" s="118"/>
      <c r="V34" s="118"/>
      <c r="W34" s="118"/>
      <c r="X34" s="118"/>
      <c r="Y34" s="118"/>
      <c r="Z34" s="118"/>
      <c r="AA34" s="118"/>
    </row>
    <row r="35" spans="1:27" x14ac:dyDescent="0.25">
      <c r="A35" s="49"/>
      <c r="B35" s="165"/>
      <c r="C35" s="165"/>
      <c r="D35" s="165"/>
      <c r="E35" s="165"/>
      <c r="F35" s="165"/>
      <c r="G35" s="165"/>
      <c r="H35" s="165"/>
      <c r="I35" s="185"/>
      <c r="J35" s="185"/>
      <c r="K35" s="185"/>
      <c r="L35" s="185"/>
      <c r="M35" s="185"/>
      <c r="N35" s="186"/>
      <c r="O35" s="118"/>
      <c r="P35" s="118"/>
      <c r="Q35" s="118"/>
      <c r="R35" s="118"/>
      <c r="S35" s="118"/>
      <c r="T35" s="118"/>
      <c r="U35" s="118"/>
      <c r="V35" s="118"/>
      <c r="W35" s="118"/>
      <c r="X35" s="118"/>
      <c r="Y35" s="118"/>
      <c r="Z35" s="118"/>
      <c r="AA35" s="118"/>
    </row>
    <row r="36" spans="1:27" x14ac:dyDescent="0.25">
      <c r="A36" s="49"/>
      <c r="B36" s="165"/>
      <c r="C36" s="165"/>
      <c r="D36" s="165"/>
      <c r="E36" s="165"/>
      <c r="F36" s="165"/>
      <c r="G36" s="165"/>
      <c r="H36" s="165"/>
      <c r="I36" s="185"/>
      <c r="J36" s="185"/>
      <c r="K36" s="185"/>
      <c r="L36" s="185"/>
      <c r="M36" s="185"/>
      <c r="N36" s="186"/>
      <c r="O36" s="118"/>
      <c r="P36" s="118"/>
      <c r="Q36" s="118"/>
      <c r="R36" s="118"/>
      <c r="S36" s="118"/>
      <c r="T36" s="118"/>
      <c r="U36" s="118"/>
      <c r="V36" s="118"/>
      <c r="W36" s="118"/>
      <c r="X36" s="118"/>
      <c r="Y36" s="118"/>
      <c r="Z36" s="118"/>
      <c r="AA36" s="118"/>
    </row>
    <row r="37" spans="1:27" x14ac:dyDescent="0.25">
      <c r="A37" s="49"/>
      <c r="B37" s="119" t="s">
        <v>101</v>
      </c>
      <c r="C37" s="165"/>
      <c r="D37" s="165"/>
      <c r="E37" s="165"/>
      <c r="F37" s="165"/>
      <c r="G37" s="165"/>
      <c r="H37" s="165"/>
      <c r="I37" s="185"/>
      <c r="J37" s="185"/>
      <c r="K37" s="185"/>
      <c r="L37" s="185"/>
      <c r="M37" s="185"/>
      <c r="N37" s="186"/>
      <c r="O37" s="118"/>
      <c r="P37" s="118"/>
      <c r="Q37" s="118"/>
      <c r="R37" s="118"/>
      <c r="S37" s="118"/>
      <c r="T37" s="118"/>
      <c r="U37" s="118"/>
      <c r="V37" s="118"/>
      <c r="W37" s="118"/>
      <c r="X37" s="118"/>
      <c r="Y37" s="118"/>
      <c r="Z37" s="118"/>
      <c r="AA37" s="118"/>
    </row>
    <row r="38" spans="1:27" x14ac:dyDescent="0.25">
      <c r="A38" s="49"/>
      <c r="B38" s="165"/>
      <c r="C38" s="165"/>
      <c r="D38" s="165"/>
      <c r="E38" s="165"/>
      <c r="F38" s="165"/>
      <c r="G38" s="165"/>
      <c r="H38" s="165"/>
      <c r="I38" s="185"/>
      <c r="J38" s="185"/>
      <c r="K38" s="185"/>
      <c r="L38" s="185"/>
      <c r="M38" s="185"/>
      <c r="N38" s="186"/>
      <c r="O38" s="118"/>
      <c r="P38" s="118"/>
      <c r="Q38" s="118"/>
      <c r="R38" s="118"/>
      <c r="S38" s="118"/>
      <c r="T38" s="118"/>
      <c r="U38" s="118"/>
      <c r="V38" s="118"/>
      <c r="W38" s="118"/>
      <c r="X38" s="118"/>
      <c r="Y38" s="118"/>
      <c r="Z38" s="118"/>
      <c r="AA38" s="118"/>
    </row>
    <row r="39" spans="1:27" x14ac:dyDescent="0.25">
      <c r="A39" s="49"/>
      <c r="B39" s="165"/>
      <c r="C39" s="165"/>
      <c r="D39" s="165"/>
      <c r="E39" s="165"/>
      <c r="F39" s="165"/>
      <c r="G39" s="165"/>
      <c r="H39" s="165"/>
      <c r="I39" s="185"/>
      <c r="J39" s="185"/>
      <c r="K39" s="185"/>
      <c r="L39" s="185"/>
      <c r="M39" s="185"/>
      <c r="N39" s="186"/>
      <c r="O39" s="118"/>
      <c r="P39" s="118"/>
      <c r="Q39" s="118"/>
      <c r="R39" s="118"/>
      <c r="S39" s="118"/>
      <c r="T39" s="118"/>
      <c r="U39" s="118"/>
      <c r="V39" s="118"/>
      <c r="W39" s="118"/>
      <c r="X39" s="118"/>
      <c r="Y39" s="118"/>
      <c r="Z39" s="118"/>
      <c r="AA39" s="118"/>
    </row>
    <row r="40" spans="1:27" x14ac:dyDescent="0.25">
      <c r="A40" s="49"/>
      <c r="B40" s="117" t="s">
        <v>31</v>
      </c>
      <c r="C40" s="117" t="s">
        <v>56</v>
      </c>
      <c r="D40" s="174" t="s">
        <v>49</v>
      </c>
      <c r="E40" s="174" t="s">
        <v>15</v>
      </c>
      <c r="F40" s="165"/>
      <c r="G40" s="165"/>
      <c r="H40" s="165"/>
      <c r="I40" s="185"/>
      <c r="J40" s="185"/>
      <c r="K40" s="185"/>
      <c r="L40" s="185"/>
      <c r="M40" s="185"/>
      <c r="N40" s="186"/>
      <c r="O40" s="118"/>
      <c r="P40" s="118"/>
      <c r="Q40" s="118"/>
      <c r="R40" s="118"/>
      <c r="S40" s="118"/>
      <c r="T40" s="118"/>
      <c r="U40" s="118"/>
      <c r="V40" s="118"/>
      <c r="W40" s="118"/>
      <c r="X40" s="118"/>
      <c r="Y40" s="118"/>
      <c r="Z40" s="118"/>
      <c r="AA40" s="118"/>
    </row>
    <row r="41" spans="1:27" ht="42.75" x14ac:dyDescent="0.25">
      <c r="A41" s="49"/>
      <c r="B41" s="116" t="s">
        <v>102</v>
      </c>
      <c r="C41" s="115">
        <v>40</v>
      </c>
      <c r="D41" s="114">
        <v>40</v>
      </c>
      <c r="E41" s="322">
        <f>+D41+D42</f>
        <v>100</v>
      </c>
      <c r="F41" s="165"/>
      <c r="G41" s="165"/>
      <c r="H41" s="165"/>
      <c r="I41" s="185"/>
      <c r="J41" s="185"/>
      <c r="K41" s="185"/>
      <c r="L41" s="185"/>
      <c r="M41" s="185"/>
      <c r="N41" s="186"/>
      <c r="O41" s="118"/>
      <c r="P41" s="118"/>
      <c r="Q41" s="118"/>
      <c r="R41" s="118"/>
      <c r="S41" s="118"/>
      <c r="T41" s="118"/>
      <c r="U41" s="118"/>
      <c r="V41" s="118"/>
      <c r="W41" s="118"/>
      <c r="X41" s="118"/>
      <c r="Y41" s="118"/>
      <c r="Z41" s="118"/>
      <c r="AA41" s="118"/>
    </row>
    <row r="42" spans="1:27" ht="71.25" x14ac:dyDescent="0.25">
      <c r="A42" s="49"/>
      <c r="B42" s="116" t="s">
        <v>103</v>
      </c>
      <c r="C42" s="115">
        <v>60</v>
      </c>
      <c r="D42" s="114">
        <v>60</v>
      </c>
      <c r="E42" s="323"/>
      <c r="F42" s="165"/>
      <c r="G42" s="165"/>
      <c r="H42" s="165"/>
      <c r="I42" s="185"/>
      <c r="J42" s="185"/>
      <c r="K42" s="185"/>
      <c r="L42" s="185"/>
      <c r="M42" s="185"/>
      <c r="N42" s="186"/>
      <c r="O42" s="118"/>
      <c r="P42" s="118"/>
      <c r="Q42" s="118"/>
      <c r="R42" s="118"/>
      <c r="S42" s="118"/>
      <c r="T42" s="118"/>
      <c r="U42" s="118"/>
      <c r="V42" s="118"/>
      <c r="W42" s="118"/>
      <c r="X42" s="118"/>
      <c r="Y42" s="118"/>
      <c r="Z42" s="118"/>
      <c r="AA42" s="118"/>
    </row>
    <row r="43" spans="1:27" x14ac:dyDescent="0.25">
      <c r="A43" s="49"/>
      <c r="B43" s="118"/>
      <c r="C43" s="192"/>
      <c r="D43" s="187"/>
      <c r="E43" s="193"/>
      <c r="F43" s="190"/>
      <c r="G43" s="190"/>
      <c r="H43" s="190"/>
      <c r="I43" s="191"/>
      <c r="J43" s="191"/>
      <c r="K43" s="191"/>
      <c r="L43" s="191"/>
      <c r="M43" s="191"/>
      <c r="N43" s="118"/>
      <c r="O43" s="118"/>
      <c r="P43" s="118"/>
      <c r="Q43" s="118"/>
      <c r="R43" s="118"/>
      <c r="S43" s="118"/>
      <c r="T43" s="118"/>
      <c r="U43" s="118"/>
      <c r="V43" s="118"/>
      <c r="W43" s="118"/>
      <c r="X43" s="118"/>
      <c r="Y43" s="118"/>
      <c r="Z43" s="118"/>
      <c r="AA43" s="118"/>
    </row>
    <row r="44" spans="1:27" x14ac:dyDescent="0.25">
      <c r="A44" s="49"/>
      <c r="B44" s="118"/>
      <c r="C44" s="192"/>
      <c r="D44" s="187"/>
      <c r="E44" s="193"/>
      <c r="F44" s="190"/>
      <c r="G44" s="190"/>
      <c r="H44" s="190"/>
      <c r="I44" s="191"/>
      <c r="J44" s="191"/>
      <c r="K44" s="191"/>
      <c r="L44" s="191"/>
      <c r="M44" s="191"/>
      <c r="N44" s="118"/>
      <c r="O44" s="118"/>
      <c r="P44" s="118"/>
      <c r="Q44" s="118"/>
      <c r="R44" s="118"/>
      <c r="S44" s="118"/>
      <c r="T44" s="118"/>
      <c r="U44" s="118"/>
      <c r="V44" s="118"/>
      <c r="W44" s="118"/>
      <c r="X44" s="118"/>
      <c r="Y44" s="118"/>
      <c r="Z44" s="118"/>
      <c r="AA44" s="118"/>
    </row>
    <row r="45" spans="1:27" x14ac:dyDescent="0.25">
      <c r="A45" s="49"/>
      <c r="B45" s="118"/>
      <c r="C45" s="192"/>
      <c r="D45" s="187"/>
      <c r="E45" s="193"/>
      <c r="F45" s="190"/>
      <c r="G45" s="190"/>
      <c r="H45" s="190"/>
      <c r="I45" s="191"/>
      <c r="J45" s="249">
        <f>+(I51-H51)/30</f>
        <v>12.133333333333333</v>
      </c>
      <c r="K45" s="191"/>
      <c r="L45" s="191"/>
      <c r="M45" s="191"/>
      <c r="N45" s="118"/>
      <c r="O45" s="118"/>
      <c r="P45" s="118"/>
      <c r="Q45" s="118"/>
      <c r="R45" s="118"/>
      <c r="S45" s="118"/>
      <c r="T45" s="118"/>
      <c r="U45" s="118"/>
      <c r="V45" s="118"/>
      <c r="W45" s="118"/>
      <c r="X45" s="118"/>
      <c r="Y45" s="118"/>
      <c r="Z45" s="118"/>
      <c r="AA45" s="118"/>
    </row>
    <row r="46" spans="1:27" ht="15.75" thickBot="1" x14ac:dyDescent="0.3">
      <c r="B46" s="118"/>
      <c r="C46" s="118"/>
      <c r="D46" s="118"/>
      <c r="E46" s="118"/>
      <c r="F46" s="118"/>
      <c r="G46" s="118"/>
      <c r="H46" s="118"/>
      <c r="I46" s="118"/>
      <c r="J46" s="118"/>
      <c r="K46" s="118"/>
      <c r="L46" s="118"/>
      <c r="M46" s="332" t="s">
        <v>33</v>
      </c>
      <c r="N46" s="332"/>
      <c r="O46" s="118"/>
      <c r="P46" s="118"/>
      <c r="Q46" s="118"/>
      <c r="R46" s="118"/>
      <c r="S46" s="118"/>
      <c r="T46" s="118"/>
      <c r="U46" s="118"/>
      <c r="V46" s="118"/>
      <c r="W46" s="118"/>
      <c r="X46" s="118"/>
      <c r="Y46" s="118"/>
      <c r="Z46" s="118"/>
      <c r="AA46" s="118"/>
    </row>
    <row r="47" spans="1:27" x14ac:dyDescent="0.25">
      <c r="B47" s="119" t="s">
        <v>28</v>
      </c>
      <c r="C47" s="118"/>
      <c r="D47" s="118"/>
      <c r="E47" s="118"/>
      <c r="F47" s="118"/>
      <c r="G47" s="118"/>
      <c r="H47" s="118"/>
      <c r="I47" s="118"/>
      <c r="J47" s="118"/>
      <c r="K47" s="118"/>
      <c r="L47" s="118"/>
      <c r="M47" s="194"/>
      <c r="N47" s="194"/>
      <c r="O47" s="118"/>
      <c r="P47" s="118"/>
      <c r="Q47" s="118"/>
      <c r="R47" s="118"/>
      <c r="S47" s="118"/>
      <c r="T47" s="118"/>
      <c r="U47" s="118"/>
      <c r="V47" s="118"/>
      <c r="W47" s="118"/>
      <c r="X47" s="118"/>
      <c r="Y47" s="118"/>
      <c r="Z47" s="118"/>
      <c r="AA47" s="118"/>
    </row>
    <row r="48" spans="1:27" ht="15.75" thickBot="1" x14ac:dyDescent="0.3">
      <c r="B48" s="118"/>
      <c r="C48" s="118"/>
      <c r="D48" s="118"/>
      <c r="E48" s="118"/>
      <c r="F48" s="118"/>
      <c r="G48" s="118"/>
      <c r="H48" s="118"/>
      <c r="I48" s="118" t="s">
        <v>143</v>
      </c>
      <c r="J48" s="118"/>
      <c r="K48" s="118"/>
      <c r="L48" s="118"/>
      <c r="M48" s="194"/>
      <c r="N48" s="194"/>
      <c r="O48" s="118"/>
      <c r="P48" s="118"/>
      <c r="Q48" s="118"/>
      <c r="R48" s="118"/>
      <c r="S48" s="118"/>
      <c r="T48" s="118"/>
      <c r="U48" s="118"/>
      <c r="V48" s="118"/>
      <c r="W48" s="118"/>
      <c r="X48" s="118"/>
      <c r="Y48" s="118"/>
      <c r="Z48" s="118"/>
      <c r="AA48" s="118"/>
    </row>
    <row r="49" spans="1:27" s="56" customFormat="1" ht="109.5" customHeight="1" x14ac:dyDescent="0.25">
      <c r="B49" s="195" t="s">
        <v>104</v>
      </c>
      <c r="C49" s="195" t="s">
        <v>105</v>
      </c>
      <c r="D49" s="195" t="s">
        <v>106</v>
      </c>
      <c r="E49" s="195" t="s">
        <v>43</v>
      </c>
      <c r="F49" s="195" t="s">
        <v>21</v>
      </c>
      <c r="G49" s="195" t="s">
        <v>64</v>
      </c>
      <c r="H49" s="195" t="s">
        <v>16</v>
      </c>
      <c r="I49" s="195" t="s">
        <v>9</v>
      </c>
      <c r="J49" s="195" t="s">
        <v>29</v>
      </c>
      <c r="K49" s="195" t="s">
        <v>59</v>
      </c>
      <c r="L49" s="195" t="s">
        <v>19</v>
      </c>
      <c r="M49" s="196" t="s">
        <v>25</v>
      </c>
      <c r="N49" s="381" t="s">
        <v>107</v>
      </c>
      <c r="O49" s="271" t="s">
        <v>116</v>
      </c>
      <c r="P49" s="382" t="s">
        <v>34</v>
      </c>
      <c r="Q49" s="197" t="s">
        <v>10</v>
      </c>
      <c r="R49" s="197" t="s">
        <v>18</v>
      </c>
      <c r="S49" s="185"/>
      <c r="T49" s="185"/>
      <c r="U49" s="185"/>
      <c r="V49" s="185"/>
      <c r="W49" s="185"/>
      <c r="X49" s="185"/>
      <c r="Y49" s="185"/>
      <c r="Z49" s="185"/>
      <c r="AA49" s="185"/>
    </row>
    <row r="50" spans="1:27" s="62" customFormat="1" x14ac:dyDescent="0.25">
      <c r="A50" s="35">
        <v>1</v>
      </c>
      <c r="B50" s="175" t="s">
        <v>142</v>
      </c>
      <c r="C50" s="176" t="s">
        <v>114</v>
      </c>
      <c r="D50" s="175" t="s">
        <v>117</v>
      </c>
      <c r="E50" s="175" t="s">
        <v>118</v>
      </c>
      <c r="F50" s="176" t="s">
        <v>95</v>
      </c>
      <c r="G50" s="366" t="s">
        <v>115</v>
      </c>
      <c r="H50" s="359">
        <v>41548</v>
      </c>
      <c r="I50" s="359">
        <v>41912</v>
      </c>
      <c r="J50" s="360" t="s">
        <v>96</v>
      </c>
      <c r="K50" s="361">
        <f t="shared" ref="K50" si="0">(I50-H50)/30</f>
        <v>12.133333333333333</v>
      </c>
      <c r="L50" s="362">
        <v>0</v>
      </c>
      <c r="M50" s="363">
        <v>816</v>
      </c>
      <c r="N50" s="387" t="s">
        <v>115</v>
      </c>
      <c r="O50" s="362">
        <v>435</v>
      </c>
      <c r="P50" s="364">
        <v>1976178192</v>
      </c>
      <c r="Q50" s="364">
        <v>74</v>
      </c>
      <c r="R50" s="365" t="s">
        <v>378</v>
      </c>
      <c r="S50" s="198"/>
      <c r="T50" s="198"/>
      <c r="U50" s="198"/>
      <c r="V50" s="198"/>
      <c r="W50" s="198"/>
      <c r="X50" s="198"/>
      <c r="Y50" s="198"/>
      <c r="Z50" s="198"/>
      <c r="AA50" s="178"/>
    </row>
    <row r="51" spans="1:27" s="91" customFormat="1" ht="55.5" customHeight="1" x14ac:dyDescent="0.25">
      <c r="A51" s="270">
        <f>+A50+1</f>
        <v>2</v>
      </c>
      <c r="B51" s="175" t="s">
        <v>142</v>
      </c>
      <c r="C51" s="176" t="s">
        <v>120</v>
      </c>
      <c r="D51" s="175" t="s">
        <v>117</v>
      </c>
      <c r="E51" s="175" t="s">
        <v>161</v>
      </c>
      <c r="F51" s="176" t="s">
        <v>95</v>
      </c>
      <c r="G51" s="366">
        <v>0.5</v>
      </c>
      <c r="H51" s="359">
        <v>41548</v>
      </c>
      <c r="I51" s="359">
        <v>41912</v>
      </c>
      <c r="J51" s="360" t="s">
        <v>96</v>
      </c>
      <c r="K51" s="361">
        <f>((I51-H51)/30)/2</f>
        <v>6.0666666666666664</v>
      </c>
      <c r="L51" s="362">
        <f>+((I51-H51)/30)/2</f>
        <v>6.0666666666666664</v>
      </c>
      <c r="M51" s="363">
        <v>144</v>
      </c>
      <c r="N51" s="387" t="s">
        <v>115</v>
      </c>
      <c r="O51" s="362">
        <v>77</v>
      </c>
      <c r="P51" s="364">
        <v>358888824</v>
      </c>
      <c r="Q51" s="364">
        <v>76</v>
      </c>
      <c r="R51" s="365" t="s">
        <v>375</v>
      </c>
      <c r="S51" s="198"/>
      <c r="T51" s="198"/>
      <c r="U51" s="198"/>
      <c r="V51" s="198"/>
      <c r="W51" s="198"/>
      <c r="X51" s="198"/>
      <c r="Y51" s="198"/>
      <c r="Z51" s="198"/>
      <c r="AA51" s="178"/>
    </row>
    <row r="52" spans="1:27" s="62" customFormat="1" ht="30" x14ac:dyDescent="0.25">
      <c r="A52" s="35">
        <f t="shared" ref="A52:A56" si="1">+A51+1</f>
        <v>3</v>
      </c>
      <c r="B52" s="175" t="s">
        <v>142</v>
      </c>
      <c r="C52" s="176" t="s">
        <v>124</v>
      </c>
      <c r="D52" s="175" t="s">
        <v>173</v>
      </c>
      <c r="E52" s="175" t="s">
        <v>179</v>
      </c>
      <c r="F52" s="176" t="s">
        <v>95</v>
      </c>
      <c r="G52" s="366" t="s">
        <v>115</v>
      </c>
      <c r="H52" s="359">
        <v>41307</v>
      </c>
      <c r="I52" s="359">
        <v>41613</v>
      </c>
      <c r="J52" s="360" t="s">
        <v>96</v>
      </c>
      <c r="K52" s="361">
        <f>+(I52-H52)/30-L52</f>
        <v>8.0333333333333332</v>
      </c>
      <c r="L52" s="362">
        <f>+(I52-H51)/30</f>
        <v>2.1666666666666665</v>
      </c>
      <c r="M52" s="363">
        <v>390</v>
      </c>
      <c r="N52" s="387" t="s">
        <v>115</v>
      </c>
      <c r="O52" s="362">
        <v>0</v>
      </c>
      <c r="P52" s="364">
        <v>19500000</v>
      </c>
      <c r="Q52" s="364">
        <v>77</v>
      </c>
      <c r="R52" s="365" t="s">
        <v>380</v>
      </c>
      <c r="S52" s="198"/>
      <c r="T52" s="198"/>
      <c r="U52" s="198"/>
      <c r="V52" s="198"/>
      <c r="W52" s="198"/>
      <c r="X52" s="198"/>
      <c r="Y52" s="198"/>
      <c r="Z52" s="198"/>
      <c r="AA52" s="178"/>
    </row>
    <row r="53" spans="1:27" s="62" customFormat="1" x14ac:dyDescent="0.25">
      <c r="A53" s="35"/>
      <c r="B53" s="175"/>
      <c r="C53" s="176"/>
      <c r="D53" s="175"/>
      <c r="E53" s="175"/>
      <c r="F53" s="199"/>
      <c r="G53" s="157"/>
      <c r="H53" s="164"/>
      <c r="I53" s="164"/>
      <c r="J53" s="177"/>
      <c r="K53" s="163"/>
      <c r="L53" s="177"/>
      <c r="M53" s="161"/>
      <c r="N53" s="160"/>
      <c r="O53" s="159"/>
      <c r="P53" s="159"/>
      <c r="Q53" s="158"/>
      <c r="R53" s="198"/>
      <c r="S53" s="198"/>
      <c r="T53" s="198"/>
      <c r="U53" s="198"/>
      <c r="V53" s="198"/>
      <c r="W53" s="198"/>
      <c r="X53" s="198"/>
      <c r="Y53" s="198"/>
      <c r="Z53" s="198"/>
      <c r="AA53" s="178"/>
    </row>
    <row r="54" spans="1:27" s="62" customFormat="1" x14ac:dyDescent="0.25">
      <c r="A54" s="35"/>
      <c r="B54" s="175"/>
      <c r="C54" s="176"/>
      <c r="D54" s="175"/>
      <c r="E54" s="200"/>
      <c r="F54" s="142"/>
      <c r="G54" s="142"/>
      <c r="H54" s="160"/>
      <c r="I54" s="164"/>
      <c r="J54" s="177"/>
      <c r="K54" s="177"/>
      <c r="L54" s="177"/>
      <c r="M54" s="160"/>
      <c r="N54" s="160"/>
      <c r="O54" s="159"/>
      <c r="P54" s="159"/>
      <c r="Q54" s="158"/>
      <c r="R54" s="198"/>
      <c r="S54" s="198"/>
      <c r="T54" s="198"/>
      <c r="U54" s="198"/>
      <c r="V54" s="198"/>
      <c r="W54" s="198"/>
      <c r="X54" s="198"/>
      <c r="Y54" s="198"/>
      <c r="Z54" s="198"/>
      <c r="AA54" s="178"/>
    </row>
    <row r="55" spans="1:27" s="62" customFormat="1" x14ac:dyDescent="0.25">
      <c r="A55" s="35"/>
      <c r="B55" s="175"/>
      <c r="C55" s="176"/>
      <c r="D55" s="175"/>
      <c r="E55" s="200"/>
      <c r="F55" s="142"/>
      <c r="G55" s="142"/>
      <c r="H55" s="160"/>
      <c r="I55" s="164"/>
      <c r="J55" s="177"/>
      <c r="K55" s="177"/>
      <c r="L55" s="177"/>
      <c r="M55" s="160"/>
      <c r="N55" s="160"/>
      <c r="O55" s="159"/>
      <c r="P55" s="159"/>
      <c r="Q55" s="158"/>
      <c r="R55" s="198"/>
      <c r="S55" s="198"/>
      <c r="T55" s="198"/>
      <c r="U55" s="198"/>
      <c r="V55" s="198"/>
      <c r="W55" s="198"/>
      <c r="X55" s="198"/>
      <c r="Y55" s="198"/>
      <c r="Z55" s="198"/>
      <c r="AA55" s="178"/>
    </row>
    <row r="56" spans="1:27" s="62" customFormat="1" x14ac:dyDescent="0.25">
      <c r="A56" s="35"/>
      <c r="B56" s="175"/>
      <c r="C56" s="176"/>
      <c r="D56" s="175"/>
      <c r="E56" s="200"/>
      <c r="F56" s="142"/>
      <c r="G56" s="142"/>
      <c r="H56" s="160"/>
      <c r="I56" s="164"/>
      <c r="J56" s="177"/>
      <c r="K56" s="177"/>
      <c r="L56" s="177"/>
      <c r="M56" s="160"/>
      <c r="N56" s="160"/>
      <c r="O56" s="159"/>
      <c r="P56" s="159"/>
      <c r="Q56" s="158"/>
      <c r="R56" s="198"/>
      <c r="S56" s="198"/>
      <c r="T56" s="198"/>
      <c r="U56" s="198"/>
      <c r="V56" s="198"/>
      <c r="W56" s="198"/>
      <c r="X56" s="198"/>
      <c r="Y56" s="198"/>
      <c r="Z56" s="198"/>
      <c r="AA56" s="178"/>
    </row>
    <row r="57" spans="1:27" s="111" customFormat="1" ht="18.75" x14ac:dyDescent="0.25">
      <c r="A57" s="110"/>
      <c r="B57" s="392" t="s">
        <v>15</v>
      </c>
      <c r="C57" s="236"/>
      <c r="D57" s="237"/>
      <c r="E57" s="238"/>
      <c r="F57" s="236"/>
      <c r="G57" s="236"/>
      <c r="H57" s="250"/>
      <c r="I57" s="239"/>
      <c r="J57" s="239"/>
      <c r="K57" s="383">
        <f>+SUM(K50:K52)</f>
        <v>26.233333333333334</v>
      </c>
      <c r="L57" s="241"/>
      <c r="M57" s="242">
        <f>SUM(M50:M56)</f>
        <v>1350</v>
      </c>
      <c r="N57" s="241"/>
      <c r="O57" s="244">
        <f>+O50+O51</f>
        <v>512</v>
      </c>
      <c r="P57" s="244"/>
      <c r="Q57" s="245"/>
      <c r="R57" s="251"/>
      <c r="S57" s="251"/>
      <c r="T57" s="251"/>
      <c r="U57" s="251"/>
      <c r="V57" s="251"/>
      <c r="W57" s="251"/>
      <c r="X57" s="251"/>
      <c r="Y57" s="251"/>
      <c r="Z57" s="251"/>
      <c r="AA57" s="251"/>
    </row>
    <row r="58" spans="1:27" s="62" customFormat="1" x14ac:dyDescent="0.25">
      <c r="A58" s="113"/>
      <c r="B58" s="252"/>
      <c r="C58" s="253"/>
      <c r="D58" s="254"/>
      <c r="E58" s="255"/>
      <c r="F58" s="256"/>
      <c r="G58" s="256"/>
      <c r="H58" s="257"/>
      <c r="I58" s="258"/>
      <c r="J58" s="258"/>
      <c r="K58" s="259"/>
      <c r="L58" s="260"/>
      <c r="M58" s="261"/>
      <c r="N58" s="260"/>
      <c r="O58" s="262"/>
      <c r="P58" s="262"/>
      <c r="Q58" s="263"/>
      <c r="R58" s="178"/>
      <c r="S58" s="178"/>
      <c r="T58" s="178"/>
      <c r="U58" s="178"/>
      <c r="V58" s="178"/>
      <c r="W58" s="178"/>
      <c r="X58" s="178"/>
      <c r="Y58" s="178"/>
      <c r="Z58" s="178"/>
      <c r="AA58" s="178"/>
    </row>
    <row r="59" spans="1:27" s="62" customFormat="1" x14ac:dyDescent="0.25">
      <c r="A59" s="113"/>
      <c r="B59" s="252"/>
      <c r="C59" s="253"/>
      <c r="D59" s="254"/>
      <c r="E59" s="255"/>
      <c r="F59" s="256"/>
      <c r="G59" s="256"/>
      <c r="H59" s="257"/>
      <c r="I59" s="258"/>
      <c r="J59" s="258"/>
      <c r="K59" s="259"/>
      <c r="L59" s="260"/>
      <c r="M59" s="261"/>
      <c r="N59" s="260"/>
      <c r="O59" s="262"/>
      <c r="P59" s="262"/>
      <c r="Q59" s="263"/>
      <c r="R59" s="178"/>
      <c r="S59" s="178"/>
      <c r="T59" s="178"/>
      <c r="U59" s="178"/>
      <c r="V59" s="178"/>
      <c r="W59" s="178"/>
      <c r="X59" s="178"/>
      <c r="Y59" s="178"/>
      <c r="Z59" s="178"/>
      <c r="AA59" s="178"/>
    </row>
    <row r="60" spans="1:27" s="20" customFormat="1" x14ac:dyDescent="0.25">
      <c r="B60" s="118"/>
      <c r="C60" s="118"/>
      <c r="D60" s="118"/>
      <c r="E60" s="179"/>
      <c r="F60" s="118"/>
      <c r="G60" s="118"/>
      <c r="H60" s="118"/>
      <c r="I60" s="181"/>
      <c r="J60" s="118"/>
      <c r="K60" s="180"/>
      <c r="L60" s="118"/>
      <c r="M60" s="118"/>
      <c r="N60" s="118"/>
      <c r="O60" s="118"/>
      <c r="P60" s="118"/>
      <c r="Q60" s="118"/>
      <c r="R60" s="118"/>
      <c r="S60" s="118"/>
      <c r="T60" s="118"/>
      <c r="U60" s="118"/>
      <c r="V60" s="118"/>
      <c r="W60" s="118"/>
      <c r="X60" s="118"/>
      <c r="Y60" s="118"/>
      <c r="Z60" s="118"/>
      <c r="AA60" s="118"/>
    </row>
    <row r="61" spans="1:27" s="20" customFormat="1" x14ac:dyDescent="0.25">
      <c r="B61" s="290" t="s">
        <v>26</v>
      </c>
      <c r="C61" s="290" t="s">
        <v>109</v>
      </c>
      <c r="D61" s="292" t="s">
        <v>32</v>
      </c>
      <c r="E61" s="292"/>
      <c r="F61" s="118"/>
      <c r="G61" s="118"/>
      <c r="H61" s="118"/>
      <c r="I61" s="118"/>
      <c r="J61" s="118"/>
      <c r="K61" s="118"/>
      <c r="L61" s="118"/>
      <c r="M61" s="118"/>
      <c r="N61" s="118"/>
      <c r="O61" s="118"/>
      <c r="P61" s="118"/>
      <c r="Q61" s="118">
        <f>144-77</f>
        <v>67</v>
      </c>
      <c r="R61" s="118"/>
      <c r="S61" s="118"/>
      <c r="T61" s="118"/>
      <c r="U61" s="118"/>
      <c r="V61" s="118"/>
      <c r="W61" s="118"/>
      <c r="X61" s="118"/>
      <c r="Y61" s="118"/>
      <c r="Z61" s="118"/>
      <c r="AA61" s="118"/>
    </row>
    <row r="62" spans="1:27" s="20" customFormat="1" x14ac:dyDescent="0.25">
      <c r="B62" s="291"/>
      <c r="C62" s="291"/>
      <c r="D62" s="174" t="s">
        <v>22</v>
      </c>
      <c r="E62" s="155" t="s">
        <v>23</v>
      </c>
      <c r="F62" s="118"/>
      <c r="G62" s="181"/>
      <c r="H62" s="181"/>
      <c r="I62" s="118"/>
      <c r="J62" s="118"/>
      <c r="K62" s="118"/>
      <c r="L62" s="118"/>
      <c r="M62" s="118"/>
      <c r="N62" s="118"/>
      <c r="O62" s="118"/>
      <c r="P62" s="118"/>
      <c r="Q62" s="118"/>
      <c r="R62" s="118"/>
      <c r="S62" s="118"/>
      <c r="T62" s="118"/>
      <c r="U62" s="118"/>
      <c r="V62" s="118"/>
      <c r="W62" s="118"/>
      <c r="X62" s="118"/>
      <c r="Y62" s="118"/>
      <c r="Z62" s="118"/>
      <c r="AA62" s="118"/>
    </row>
    <row r="63" spans="1:27" s="20" customFormat="1" ht="30.6" customHeight="1" x14ac:dyDescent="0.25">
      <c r="B63" s="154" t="s">
        <v>20</v>
      </c>
      <c r="C63" s="246">
        <f>+K57</f>
        <v>26.233333333333334</v>
      </c>
      <c r="D63" s="114" t="s">
        <v>95</v>
      </c>
      <c r="E63" s="128"/>
      <c r="F63" s="182"/>
      <c r="G63" s="182"/>
      <c r="H63" s="182"/>
      <c r="I63" s="182"/>
      <c r="J63" s="182"/>
      <c r="K63" s="182">
        <f>381+239+150</f>
        <v>770</v>
      </c>
      <c r="L63" s="182"/>
      <c r="M63" s="182"/>
      <c r="N63" s="118"/>
      <c r="O63" s="118"/>
      <c r="P63" s="118"/>
      <c r="Q63" s="118"/>
      <c r="R63" s="118"/>
      <c r="S63" s="118"/>
      <c r="T63" s="118"/>
      <c r="U63" s="118"/>
      <c r="V63" s="118"/>
      <c r="W63" s="118"/>
      <c r="X63" s="118"/>
      <c r="Y63" s="118"/>
      <c r="Z63" s="118"/>
      <c r="AA63" s="118"/>
    </row>
    <row r="64" spans="1:27" s="20" customFormat="1" ht="30" customHeight="1" x14ac:dyDescent="0.25">
      <c r="B64" s="154" t="s">
        <v>24</v>
      </c>
      <c r="C64" s="153" t="s">
        <v>180</v>
      </c>
      <c r="D64" s="114" t="s">
        <v>95</v>
      </c>
      <c r="E64" s="128"/>
      <c r="F64" s="118"/>
      <c r="G64" s="118"/>
      <c r="H64" s="118"/>
      <c r="I64" s="118"/>
      <c r="J64" s="118"/>
      <c r="K64" s="118"/>
      <c r="L64" s="118"/>
      <c r="M64" s="118"/>
      <c r="N64" s="118"/>
      <c r="O64" s="118"/>
      <c r="P64" s="118"/>
      <c r="Q64" s="118"/>
      <c r="R64" s="118"/>
      <c r="S64" s="118"/>
      <c r="T64" s="118"/>
      <c r="U64" s="118"/>
      <c r="V64" s="118"/>
      <c r="W64" s="118"/>
      <c r="X64" s="118"/>
      <c r="Y64" s="118"/>
      <c r="Z64" s="118"/>
      <c r="AA64" s="118"/>
    </row>
    <row r="65" spans="2:27" s="20" customFormat="1" x14ac:dyDescent="0.25">
      <c r="B65" s="201"/>
      <c r="C65" s="333"/>
      <c r="D65" s="333"/>
      <c r="E65" s="333"/>
      <c r="F65" s="333"/>
      <c r="G65" s="333"/>
      <c r="H65" s="333"/>
      <c r="I65" s="333"/>
      <c r="J65" s="333"/>
      <c r="K65" s="333"/>
      <c r="L65" s="333"/>
      <c r="M65" s="333"/>
      <c r="N65" s="333"/>
      <c r="O65" s="118"/>
      <c r="P65" s="118"/>
      <c r="Q65" s="118"/>
      <c r="R65" s="118"/>
      <c r="S65" s="118"/>
      <c r="T65" s="118"/>
      <c r="U65" s="118"/>
      <c r="V65" s="118"/>
      <c r="W65" s="118"/>
      <c r="X65" s="118"/>
      <c r="Y65" s="118"/>
      <c r="Z65" s="118"/>
      <c r="AA65" s="118"/>
    </row>
    <row r="66" spans="2:27" ht="28.15" customHeight="1" thickBot="1" x14ac:dyDescent="0.3">
      <c r="B66" s="118"/>
      <c r="C66" s="118"/>
      <c r="D66" s="118"/>
      <c r="E66" s="118"/>
      <c r="F66" s="118"/>
      <c r="G66" s="118"/>
      <c r="H66" s="118"/>
      <c r="I66" s="118"/>
      <c r="J66" s="118"/>
      <c r="K66" s="118"/>
      <c r="L66" s="118"/>
      <c r="M66" s="118"/>
      <c r="N66" s="118"/>
      <c r="O66" s="118"/>
      <c r="P66" s="118"/>
      <c r="Q66" s="118"/>
      <c r="R66" s="118"/>
      <c r="S66" s="118"/>
      <c r="T66" s="118"/>
      <c r="U66" s="118"/>
      <c r="V66" s="118"/>
      <c r="W66" s="118"/>
      <c r="X66" s="118"/>
      <c r="Y66" s="118"/>
      <c r="Z66" s="118"/>
      <c r="AA66" s="118"/>
    </row>
    <row r="67" spans="2:27" ht="27" thickBot="1" x14ac:dyDescent="0.3">
      <c r="B67" s="334" t="s">
        <v>65</v>
      </c>
      <c r="C67" s="334"/>
      <c r="D67" s="334"/>
      <c r="E67" s="334"/>
      <c r="F67" s="334"/>
      <c r="G67" s="334"/>
      <c r="H67" s="334"/>
      <c r="I67" s="334"/>
      <c r="J67" s="334"/>
      <c r="K67" s="334"/>
      <c r="L67" s="334"/>
      <c r="M67" s="334"/>
      <c r="N67" s="334"/>
      <c r="O67" s="118"/>
      <c r="P67" s="118"/>
      <c r="Q67" s="118"/>
      <c r="R67" s="118"/>
      <c r="S67" s="118"/>
      <c r="T67" s="118"/>
      <c r="U67" s="118"/>
      <c r="V67" s="118"/>
      <c r="W67" s="118"/>
      <c r="X67" s="118"/>
      <c r="Y67" s="118"/>
      <c r="Z67" s="118"/>
      <c r="AA67" s="118"/>
    </row>
    <row r="68" spans="2:27" x14ac:dyDescent="0.25">
      <c r="B68" s="118"/>
      <c r="C68" s="118"/>
      <c r="D68" s="118"/>
      <c r="E68" s="118"/>
      <c r="F68" s="118"/>
      <c r="G68" s="118"/>
      <c r="H68" s="118"/>
      <c r="I68" s="118"/>
      <c r="J68" s="118"/>
      <c r="K68" s="118"/>
      <c r="L68" s="118"/>
      <c r="M68" s="118"/>
      <c r="N68" s="118"/>
      <c r="O68" s="118"/>
      <c r="P68" s="118"/>
      <c r="Q68" s="118"/>
      <c r="R68" s="118"/>
      <c r="S68" s="118"/>
      <c r="T68" s="118"/>
      <c r="U68" s="118"/>
      <c r="V68" s="118"/>
      <c r="W68" s="118"/>
      <c r="X68" s="118"/>
      <c r="Y68" s="118"/>
      <c r="Z68" s="118"/>
      <c r="AA68" s="118"/>
    </row>
    <row r="69" spans="2:27" x14ac:dyDescent="0.25">
      <c r="B69" s="118"/>
      <c r="C69" s="118"/>
      <c r="D69" s="118"/>
      <c r="E69" s="118"/>
      <c r="F69" s="118"/>
      <c r="G69" s="118"/>
      <c r="H69" s="118"/>
      <c r="I69" s="118"/>
      <c r="J69" s="118"/>
      <c r="K69" s="118"/>
      <c r="L69" s="118"/>
      <c r="M69" s="118"/>
      <c r="N69" s="118"/>
      <c r="O69" s="118"/>
      <c r="P69" s="118"/>
      <c r="Q69" s="118"/>
      <c r="R69" s="118"/>
      <c r="S69" s="118"/>
      <c r="T69" s="118"/>
      <c r="U69" s="118"/>
      <c r="V69" s="118"/>
      <c r="W69" s="118"/>
      <c r="X69" s="118"/>
      <c r="Y69" s="118"/>
      <c r="Z69" s="118"/>
      <c r="AA69" s="118"/>
    </row>
    <row r="70" spans="2:27" ht="109.5" customHeight="1" x14ac:dyDescent="0.25">
      <c r="B70" s="202" t="s">
        <v>108</v>
      </c>
      <c r="C70" s="203" t="s">
        <v>2</v>
      </c>
      <c r="D70" s="203" t="s">
        <v>67</v>
      </c>
      <c r="E70" s="203" t="s">
        <v>66</v>
      </c>
      <c r="F70" s="203" t="s">
        <v>68</v>
      </c>
      <c r="G70" s="203" t="s">
        <v>69</v>
      </c>
      <c r="H70" s="203" t="s">
        <v>70</v>
      </c>
      <c r="I70" s="202" t="s">
        <v>110</v>
      </c>
      <c r="J70" s="203" t="s">
        <v>71</v>
      </c>
      <c r="K70" s="203" t="s">
        <v>72</v>
      </c>
      <c r="L70" s="203" t="s">
        <v>73</v>
      </c>
      <c r="M70" s="203" t="s">
        <v>74</v>
      </c>
      <c r="N70" s="204" t="s">
        <v>75</v>
      </c>
      <c r="O70" s="204" t="s">
        <v>76</v>
      </c>
      <c r="P70" s="286" t="s">
        <v>3</v>
      </c>
      <c r="Q70" s="287"/>
      <c r="R70" s="203" t="s">
        <v>17</v>
      </c>
      <c r="S70" s="118"/>
      <c r="T70" s="118"/>
      <c r="U70" s="118"/>
      <c r="V70" s="118"/>
      <c r="W70" s="118"/>
      <c r="X70" s="118"/>
      <c r="Y70" s="118"/>
      <c r="Z70" s="118"/>
      <c r="AA70" s="118"/>
    </row>
    <row r="71" spans="2:27" s="107" customFormat="1" x14ac:dyDescent="0.25">
      <c r="B71" s="183" t="s">
        <v>126</v>
      </c>
      <c r="C71" s="148" t="s">
        <v>126</v>
      </c>
      <c r="D71" s="148" t="s">
        <v>119</v>
      </c>
      <c r="E71" s="148" t="s">
        <v>119</v>
      </c>
      <c r="F71" s="148" t="s">
        <v>119</v>
      </c>
      <c r="G71" s="173" t="s">
        <v>119</v>
      </c>
      <c r="H71" s="148" t="s">
        <v>119</v>
      </c>
      <c r="I71" s="148" t="s">
        <v>119</v>
      </c>
      <c r="J71" s="148" t="s">
        <v>95</v>
      </c>
      <c r="K71" s="148" t="s">
        <v>119</v>
      </c>
      <c r="L71" s="148" t="s">
        <v>119</v>
      </c>
      <c r="M71" s="148" t="s">
        <v>119</v>
      </c>
      <c r="N71" s="148" t="s">
        <v>119</v>
      </c>
      <c r="O71" s="148" t="s">
        <v>95</v>
      </c>
      <c r="P71" s="297" t="s">
        <v>119</v>
      </c>
      <c r="Q71" s="298"/>
      <c r="R71" s="184" t="s">
        <v>95</v>
      </c>
      <c r="S71" s="205"/>
      <c r="T71" s="205"/>
      <c r="U71" s="205"/>
      <c r="V71" s="205"/>
      <c r="W71" s="205"/>
      <c r="X71" s="205"/>
      <c r="Y71" s="205"/>
      <c r="Z71" s="205"/>
      <c r="AA71" s="205"/>
    </row>
    <row r="72" spans="2:27" x14ac:dyDescent="0.25">
      <c r="B72" s="206"/>
      <c r="C72" s="206"/>
      <c r="D72" s="207"/>
      <c r="E72" s="207"/>
      <c r="F72" s="208"/>
      <c r="G72" s="209"/>
      <c r="H72" s="208"/>
      <c r="I72" s="128"/>
      <c r="J72" s="206"/>
      <c r="K72" s="206"/>
      <c r="L72" s="128"/>
      <c r="M72" s="128"/>
      <c r="N72" s="128"/>
      <c r="O72" s="128"/>
      <c r="P72" s="286"/>
      <c r="Q72" s="287"/>
      <c r="R72" s="128"/>
      <c r="S72" s="118"/>
      <c r="T72" s="118"/>
      <c r="U72" s="118"/>
      <c r="V72" s="118"/>
      <c r="W72" s="118"/>
      <c r="X72" s="118"/>
      <c r="Y72" s="118"/>
      <c r="Z72" s="118"/>
      <c r="AA72" s="118"/>
    </row>
    <row r="73" spans="2:27" x14ac:dyDescent="0.25">
      <c r="B73" s="206"/>
      <c r="C73" s="206"/>
      <c r="D73" s="207"/>
      <c r="E73" s="207"/>
      <c r="F73" s="208"/>
      <c r="G73" s="209"/>
      <c r="H73" s="208"/>
      <c r="I73" s="128"/>
      <c r="J73" s="206"/>
      <c r="K73" s="206"/>
      <c r="L73" s="128"/>
      <c r="M73" s="128"/>
      <c r="N73" s="128"/>
      <c r="O73" s="128"/>
      <c r="P73" s="286"/>
      <c r="Q73" s="287"/>
      <c r="R73" s="128"/>
      <c r="S73" s="118"/>
      <c r="T73" s="118"/>
      <c r="U73" s="118"/>
      <c r="V73" s="118"/>
      <c r="W73" s="118"/>
      <c r="X73" s="118"/>
      <c r="Y73" s="118"/>
      <c r="Z73" s="118"/>
      <c r="AA73" s="118"/>
    </row>
    <row r="74" spans="2:27" x14ac:dyDescent="0.25">
      <c r="B74" s="206"/>
      <c r="C74" s="206"/>
      <c r="D74" s="207"/>
      <c r="E74" s="207"/>
      <c r="F74" s="208"/>
      <c r="G74" s="209"/>
      <c r="H74" s="208"/>
      <c r="I74" s="128"/>
      <c r="J74" s="206"/>
      <c r="K74" s="206"/>
      <c r="L74" s="128"/>
      <c r="M74" s="128"/>
      <c r="N74" s="128"/>
      <c r="O74" s="128"/>
      <c r="P74" s="286"/>
      <c r="Q74" s="287"/>
      <c r="R74" s="128"/>
      <c r="S74" s="118"/>
      <c r="T74" s="118"/>
      <c r="U74" s="118"/>
      <c r="V74" s="118"/>
      <c r="W74" s="118"/>
      <c r="X74" s="118"/>
      <c r="Y74" s="118"/>
      <c r="Z74" s="118"/>
      <c r="AA74" s="118"/>
    </row>
    <row r="75" spans="2:27" x14ac:dyDescent="0.25">
      <c r="B75" s="206"/>
      <c r="C75" s="206"/>
      <c r="D75" s="207"/>
      <c r="E75" s="207"/>
      <c r="F75" s="208"/>
      <c r="G75" s="209"/>
      <c r="H75" s="208"/>
      <c r="I75" s="128"/>
      <c r="J75" s="206"/>
      <c r="K75" s="206"/>
      <c r="L75" s="128"/>
      <c r="M75" s="128"/>
      <c r="N75" s="128"/>
      <c r="O75" s="128"/>
      <c r="P75" s="286"/>
      <c r="Q75" s="287"/>
      <c r="R75" s="128"/>
      <c r="S75" s="118"/>
      <c r="T75" s="118"/>
      <c r="U75" s="118"/>
      <c r="V75" s="118"/>
      <c r="W75" s="118"/>
      <c r="X75" s="118"/>
      <c r="Y75" s="118"/>
      <c r="Z75" s="118"/>
      <c r="AA75" s="118"/>
    </row>
    <row r="76" spans="2:27" x14ac:dyDescent="0.25">
      <c r="B76" s="206"/>
      <c r="C76" s="206"/>
      <c r="D76" s="207"/>
      <c r="E76" s="207"/>
      <c r="F76" s="208"/>
      <c r="G76" s="209"/>
      <c r="H76" s="208"/>
      <c r="I76" s="128"/>
      <c r="J76" s="206"/>
      <c r="K76" s="206"/>
      <c r="L76" s="128"/>
      <c r="M76" s="128"/>
      <c r="N76" s="128"/>
      <c r="O76" s="128"/>
      <c r="P76" s="286"/>
      <c r="Q76" s="287"/>
      <c r="R76" s="128"/>
      <c r="S76" s="118"/>
      <c r="T76" s="118"/>
      <c r="U76" s="118"/>
      <c r="V76" s="118"/>
      <c r="W76" s="118"/>
      <c r="X76" s="118"/>
      <c r="Y76" s="118"/>
      <c r="Z76" s="118"/>
      <c r="AA76" s="118"/>
    </row>
    <row r="77" spans="2:27" x14ac:dyDescent="0.25">
      <c r="B77" s="128"/>
      <c r="C77" s="128"/>
      <c r="D77" s="128"/>
      <c r="E77" s="128"/>
      <c r="F77" s="128"/>
      <c r="G77" s="210"/>
      <c r="H77" s="128"/>
      <c r="I77" s="128"/>
      <c r="J77" s="128"/>
      <c r="K77" s="128"/>
      <c r="L77" s="128"/>
      <c r="M77" s="128"/>
      <c r="N77" s="128"/>
      <c r="O77" s="128"/>
      <c r="P77" s="286"/>
      <c r="Q77" s="287"/>
      <c r="R77" s="128"/>
      <c r="S77" s="118"/>
      <c r="T77" s="118"/>
      <c r="U77" s="118"/>
      <c r="V77" s="118"/>
      <c r="W77" s="118"/>
      <c r="X77" s="118"/>
      <c r="Y77" s="118"/>
      <c r="Z77" s="118"/>
      <c r="AA77" s="118"/>
    </row>
    <row r="78" spans="2:27" x14ac:dyDescent="0.25">
      <c r="B78" s="118" t="s">
        <v>1</v>
      </c>
      <c r="C78" s="118"/>
      <c r="D78" s="118"/>
      <c r="E78" s="118"/>
      <c r="F78" s="118"/>
      <c r="G78" s="118"/>
      <c r="H78" s="128"/>
      <c r="I78" s="128"/>
      <c r="J78" s="118"/>
      <c r="K78" s="118"/>
      <c r="L78" s="118"/>
      <c r="M78" s="118"/>
      <c r="N78" s="118"/>
      <c r="O78" s="118"/>
      <c r="P78" s="118"/>
      <c r="Q78" s="118"/>
      <c r="R78" s="118"/>
      <c r="S78" s="118"/>
      <c r="T78" s="118"/>
      <c r="U78" s="118"/>
      <c r="V78" s="118"/>
      <c r="W78" s="118"/>
      <c r="X78" s="118"/>
      <c r="Y78" s="118"/>
      <c r="Z78" s="118"/>
      <c r="AA78" s="118"/>
    </row>
    <row r="79" spans="2:27" x14ac:dyDescent="0.25">
      <c r="B79" s="118" t="s">
        <v>35</v>
      </c>
      <c r="C79" s="118"/>
      <c r="D79" s="118"/>
      <c r="E79" s="118"/>
      <c r="F79" s="118"/>
      <c r="G79" s="118"/>
      <c r="H79" s="118"/>
      <c r="I79" s="118"/>
      <c r="J79" s="118"/>
      <c r="K79" s="118"/>
      <c r="L79" s="118"/>
      <c r="M79" s="118"/>
      <c r="N79" s="118"/>
      <c r="O79" s="118"/>
      <c r="P79" s="118"/>
      <c r="Q79" s="118"/>
      <c r="R79" s="118"/>
      <c r="S79" s="118"/>
      <c r="T79" s="118"/>
      <c r="U79" s="118"/>
      <c r="V79" s="118"/>
      <c r="W79" s="118"/>
      <c r="X79" s="118"/>
      <c r="Y79" s="118"/>
      <c r="Z79" s="118"/>
      <c r="AA79" s="118"/>
    </row>
    <row r="80" spans="2:27" x14ac:dyDescent="0.25">
      <c r="B80" s="118" t="s">
        <v>111</v>
      </c>
      <c r="C80" s="118"/>
      <c r="D80" s="118"/>
      <c r="E80" s="118"/>
      <c r="F80" s="118"/>
      <c r="G80" s="118"/>
      <c r="H80" s="118"/>
      <c r="I80" s="118"/>
      <c r="J80" s="118"/>
      <c r="K80" s="118"/>
      <c r="L80" s="118"/>
      <c r="M80" s="118"/>
      <c r="N80" s="118"/>
      <c r="O80" s="118"/>
      <c r="P80" s="118"/>
      <c r="Q80" s="118"/>
      <c r="R80" s="118"/>
      <c r="S80" s="118"/>
      <c r="T80" s="118"/>
      <c r="U80" s="118"/>
      <c r="V80" s="118"/>
      <c r="W80" s="118"/>
      <c r="X80" s="118"/>
      <c r="Y80" s="118"/>
      <c r="Z80" s="118"/>
      <c r="AA80" s="118"/>
    </row>
    <row r="81" spans="2:27" x14ac:dyDescent="0.25">
      <c r="B81" s="118"/>
      <c r="C81" s="118"/>
      <c r="D81" s="118"/>
      <c r="E81" s="118"/>
      <c r="F81" s="118"/>
      <c r="G81" s="118"/>
      <c r="H81" s="118"/>
      <c r="I81" s="118"/>
      <c r="J81" s="118"/>
      <c r="K81" s="118"/>
      <c r="L81" s="118"/>
      <c r="M81" s="118"/>
      <c r="N81" s="118"/>
      <c r="O81" s="118"/>
      <c r="P81" s="118"/>
      <c r="Q81" s="118"/>
      <c r="R81" s="118"/>
      <c r="S81" s="118"/>
      <c r="T81" s="118"/>
      <c r="U81" s="118"/>
      <c r="V81" s="118"/>
      <c r="W81" s="118"/>
      <c r="X81" s="118"/>
      <c r="Y81" s="118"/>
      <c r="Z81" s="118"/>
      <c r="AA81" s="118"/>
    </row>
    <row r="82" spans="2:27" ht="15.75" thickBot="1" x14ac:dyDescent="0.3">
      <c r="B82" s="118"/>
      <c r="C82" s="118"/>
      <c r="D82" s="118"/>
      <c r="E82" s="118"/>
      <c r="F82" s="118"/>
      <c r="G82" s="118"/>
      <c r="H82" s="118"/>
      <c r="I82" s="118"/>
      <c r="J82" s="118"/>
      <c r="K82" s="118"/>
      <c r="L82" s="118"/>
      <c r="M82" s="118"/>
      <c r="N82" s="118"/>
      <c r="O82" s="118"/>
      <c r="P82" s="118"/>
      <c r="Q82" s="118"/>
      <c r="R82" s="118"/>
      <c r="S82" s="118"/>
      <c r="T82" s="118"/>
      <c r="U82" s="118"/>
      <c r="V82" s="118"/>
      <c r="W82" s="118"/>
      <c r="X82" s="118"/>
      <c r="Y82" s="118"/>
      <c r="Z82" s="118"/>
      <c r="AA82" s="118"/>
    </row>
    <row r="83" spans="2:27" ht="27" thickBot="1" x14ac:dyDescent="0.3">
      <c r="B83" s="311" t="s">
        <v>36</v>
      </c>
      <c r="C83" s="312"/>
      <c r="D83" s="312"/>
      <c r="E83" s="312"/>
      <c r="F83" s="312"/>
      <c r="G83" s="312"/>
      <c r="H83" s="312"/>
      <c r="I83" s="312"/>
      <c r="J83" s="312"/>
      <c r="K83" s="312"/>
      <c r="L83" s="312"/>
      <c r="M83" s="312"/>
      <c r="N83" s="313"/>
      <c r="O83" s="118"/>
      <c r="P83" s="118"/>
      <c r="Q83" s="118"/>
      <c r="R83" s="118"/>
      <c r="S83" s="118"/>
      <c r="T83" s="118"/>
      <c r="U83" s="118"/>
      <c r="V83" s="118"/>
      <c r="W83" s="118"/>
      <c r="X83" s="118"/>
      <c r="Y83" s="118"/>
      <c r="Z83" s="118"/>
      <c r="AA83" s="118"/>
    </row>
    <row r="84" spans="2:27" x14ac:dyDescent="0.25">
      <c r="B84" s="118"/>
      <c r="C84" s="118"/>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row>
    <row r="85" spans="2:27" x14ac:dyDescent="0.25">
      <c r="B85" s="118"/>
      <c r="C85" s="118"/>
      <c r="D85" s="118"/>
      <c r="E85" s="118"/>
      <c r="F85" s="118"/>
      <c r="G85" s="118"/>
      <c r="H85" s="118"/>
      <c r="I85" s="118"/>
      <c r="J85" s="118"/>
      <c r="K85" s="118"/>
      <c r="L85" s="118"/>
      <c r="M85" s="118"/>
      <c r="N85" s="118"/>
      <c r="O85" s="118"/>
      <c r="P85" s="118"/>
      <c r="Q85" s="118"/>
      <c r="R85" s="118"/>
      <c r="S85" s="118"/>
      <c r="T85" s="118"/>
      <c r="U85" s="118"/>
      <c r="V85" s="118"/>
      <c r="W85" s="118"/>
      <c r="X85" s="118"/>
      <c r="Y85" s="118"/>
      <c r="Z85" s="118"/>
      <c r="AA85" s="118"/>
    </row>
    <row r="86" spans="2:27" x14ac:dyDescent="0.25">
      <c r="B86" s="118"/>
      <c r="C86" s="118"/>
      <c r="D86" s="118"/>
      <c r="E86" s="118"/>
      <c r="F86" s="118"/>
      <c r="G86" s="118"/>
      <c r="H86" s="118"/>
      <c r="I86" s="118"/>
      <c r="J86" s="118"/>
      <c r="K86" s="118"/>
      <c r="L86" s="118"/>
      <c r="M86" s="118"/>
      <c r="N86" s="118"/>
      <c r="O86" s="118"/>
      <c r="P86" s="118"/>
      <c r="Q86" s="118"/>
      <c r="R86" s="118"/>
      <c r="S86" s="118"/>
      <c r="T86" s="118"/>
      <c r="U86" s="118"/>
      <c r="V86" s="118"/>
      <c r="W86" s="118"/>
      <c r="X86" s="118"/>
      <c r="Y86" s="118"/>
      <c r="Z86" s="118"/>
      <c r="AA86" s="118"/>
    </row>
    <row r="87" spans="2:27" x14ac:dyDescent="0.25">
      <c r="B87" s="118"/>
      <c r="C87" s="118"/>
      <c r="D87" s="118"/>
      <c r="E87" s="118"/>
      <c r="F87" s="118"/>
      <c r="G87" s="118"/>
      <c r="H87" s="118"/>
      <c r="I87" s="118"/>
      <c r="J87" s="118"/>
      <c r="K87" s="118"/>
      <c r="L87" s="118"/>
      <c r="M87" s="118"/>
      <c r="N87" s="118"/>
      <c r="O87" s="118"/>
      <c r="P87" s="118"/>
      <c r="Q87" s="118"/>
      <c r="R87" s="118"/>
      <c r="S87" s="118"/>
      <c r="T87" s="118"/>
      <c r="U87" s="118"/>
      <c r="V87" s="118"/>
      <c r="W87" s="118"/>
      <c r="X87" s="118"/>
      <c r="Y87" s="118"/>
      <c r="Z87" s="118"/>
      <c r="AA87" s="118"/>
    </row>
    <row r="88" spans="2:27" ht="43.5" customHeight="1" x14ac:dyDescent="0.25">
      <c r="B88" s="335" t="s">
        <v>0</v>
      </c>
      <c r="C88" s="337" t="s">
        <v>37</v>
      </c>
      <c r="D88" s="337" t="s">
        <v>38</v>
      </c>
      <c r="E88" s="337" t="s">
        <v>77</v>
      </c>
      <c r="F88" s="337" t="s">
        <v>79</v>
      </c>
      <c r="G88" s="337" t="s">
        <v>80</v>
      </c>
      <c r="H88" s="337" t="s">
        <v>81</v>
      </c>
      <c r="I88" s="337" t="s">
        <v>78</v>
      </c>
      <c r="J88" s="337" t="s">
        <v>82</v>
      </c>
      <c r="K88" s="337"/>
      <c r="L88" s="337"/>
      <c r="M88" s="337" t="s">
        <v>86</v>
      </c>
      <c r="N88" s="337" t="s">
        <v>39</v>
      </c>
      <c r="O88" s="337" t="s">
        <v>40</v>
      </c>
      <c r="P88" s="337" t="s">
        <v>3</v>
      </c>
      <c r="Q88" s="337"/>
      <c r="R88" s="118"/>
      <c r="S88" s="118"/>
      <c r="T88" s="118"/>
      <c r="U88" s="118"/>
      <c r="V88" s="118"/>
      <c r="W88" s="118"/>
      <c r="X88" s="118"/>
      <c r="Y88" s="118"/>
      <c r="Z88" s="118"/>
      <c r="AA88" s="118"/>
    </row>
    <row r="89" spans="2:27" ht="31.5" customHeight="1" x14ac:dyDescent="0.25">
      <c r="B89" s="336"/>
      <c r="C89" s="337"/>
      <c r="D89" s="337"/>
      <c r="E89" s="337"/>
      <c r="F89" s="337"/>
      <c r="G89" s="337"/>
      <c r="H89" s="337"/>
      <c r="I89" s="337"/>
      <c r="J89" s="207" t="s">
        <v>83</v>
      </c>
      <c r="K89" s="172" t="s">
        <v>84</v>
      </c>
      <c r="L89" s="206" t="s">
        <v>85</v>
      </c>
      <c r="M89" s="337"/>
      <c r="N89" s="337"/>
      <c r="O89" s="337"/>
      <c r="P89" s="337"/>
      <c r="Q89" s="337"/>
      <c r="R89" s="118"/>
      <c r="S89" s="118"/>
      <c r="T89" s="118"/>
      <c r="U89" s="118"/>
      <c r="V89" s="118"/>
      <c r="W89" s="118"/>
      <c r="X89" s="118"/>
      <c r="Y89" s="118"/>
      <c r="Z89" s="118"/>
      <c r="AA89" s="118"/>
    </row>
    <row r="90" spans="2:27" s="103" customFormat="1" ht="92.25" customHeight="1" x14ac:dyDescent="0.25">
      <c r="B90" s="144" t="s">
        <v>41</v>
      </c>
      <c r="C90" s="148">
        <v>213.33333333333334</v>
      </c>
      <c r="D90" s="144" t="s">
        <v>354</v>
      </c>
      <c r="E90" s="148">
        <v>93362367</v>
      </c>
      <c r="F90" s="144" t="s">
        <v>169</v>
      </c>
      <c r="G90" s="144" t="s">
        <v>170</v>
      </c>
      <c r="H90" s="211">
        <v>36511</v>
      </c>
      <c r="I90" s="148" t="s">
        <v>119</v>
      </c>
      <c r="J90" s="212" t="s">
        <v>227</v>
      </c>
      <c r="K90" s="217" t="s">
        <v>274</v>
      </c>
      <c r="L90" s="212" t="s">
        <v>234</v>
      </c>
      <c r="M90" s="148" t="s">
        <v>95</v>
      </c>
      <c r="N90" s="148" t="s">
        <v>95</v>
      </c>
      <c r="O90" s="148" t="s">
        <v>95</v>
      </c>
      <c r="P90" s="330" t="s">
        <v>275</v>
      </c>
      <c r="Q90" s="331"/>
      <c r="R90" s="213"/>
      <c r="S90" s="213"/>
      <c r="T90" s="213"/>
      <c r="U90" s="213"/>
      <c r="V90" s="213"/>
      <c r="W90" s="213"/>
      <c r="X90" s="213"/>
      <c r="Y90" s="213"/>
      <c r="Z90" s="213"/>
      <c r="AA90" s="213"/>
    </row>
    <row r="91" spans="2:27" s="103" customFormat="1" ht="85.5" customHeight="1" x14ac:dyDescent="0.25">
      <c r="B91" s="144" t="s">
        <v>41</v>
      </c>
      <c r="C91" s="148">
        <v>213.33333333333334</v>
      </c>
      <c r="D91" s="144" t="s">
        <v>357</v>
      </c>
      <c r="E91" s="148">
        <v>51944716</v>
      </c>
      <c r="F91" s="144" t="s">
        <v>132</v>
      </c>
      <c r="G91" s="144" t="str">
        <f>+G93</f>
        <v>UNIVERSIDAD NACIONAL ABIERTA Y A DISTANCIA -UNAD-</v>
      </c>
      <c r="H91" s="211">
        <v>40165</v>
      </c>
      <c r="I91" s="148" t="s">
        <v>119</v>
      </c>
      <c r="J91" s="212" t="s">
        <v>235</v>
      </c>
      <c r="K91" s="212" t="s">
        <v>237</v>
      </c>
      <c r="L91" s="212" t="s">
        <v>236</v>
      </c>
      <c r="M91" s="148" t="s">
        <v>95</v>
      </c>
      <c r="N91" s="148" t="s">
        <v>95</v>
      </c>
      <c r="O91" s="148" t="s">
        <v>95</v>
      </c>
      <c r="P91" s="314"/>
      <c r="Q91" s="314"/>
      <c r="R91" s="213"/>
      <c r="S91" s="213"/>
      <c r="T91" s="213"/>
      <c r="U91" s="213"/>
      <c r="V91" s="213"/>
      <c r="W91" s="213"/>
      <c r="X91" s="213"/>
      <c r="Y91" s="213"/>
      <c r="Z91" s="213"/>
      <c r="AA91" s="213"/>
    </row>
    <row r="92" spans="2:27" s="103" customFormat="1" ht="96" customHeight="1" x14ac:dyDescent="0.25">
      <c r="B92" s="144" t="s">
        <v>41</v>
      </c>
      <c r="C92" s="148">
        <v>213.33333333333334</v>
      </c>
      <c r="D92" s="144" t="s">
        <v>358</v>
      </c>
      <c r="E92" s="148">
        <v>5821562</v>
      </c>
      <c r="F92" s="144" t="s">
        <v>132</v>
      </c>
      <c r="G92" s="144" t="s">
        <v>131</v>
      </c>
      <c r="H92" s="211">
        <v>39787</v>
      </c>
      <c r="I92" s="148" t="s">
        <v>119</v>
      </c>
      <c r="J92" s="212" t="s">
        <v>238</v>
      </c>
      <c r="K92" s="217" t="s">
        <v>239</v>
      </c>
      <c r="L92" s="212" t="s">
        <v>240</v>
      </c>
      <c r="M92" s="148" t="s">
        <v>95</v>
      </c>
      <c r="N92" s="148" t="s">
        <v>95</v>
      </c>
      <c r="O92" s="148" t="s">
        <v>95</v>
      </c>
      <c r="P92" s="297"/>
      <c r="Q92" s="298"/>
      <c r="R92" s="213"/>
      <c r="S92" s="213"/>
      <c r="T92" s="213"/>
      <c r="U92" s="213"/>
      <c r="V92" s="213"/>
      <c r="W92" s="213"/>
      <c r="X92" s="213"/>
      <c r="Y92" s="213"/>
      <c r="Z92" s="213"/>
      <c r="AA92" s="213"/>
    </row>
    <row r="93" spans="2:27" s="103" customFormat="1" ht="98.25" customHeight="1" x14ac:dyDescent="0.25">
      <c r="B93" s="129" t="s">
        <v>42</v>
      </c>
      <c r="C93" s="148">
        <v>160</v>
      </c>
      <c r="D93" s="144" t="s">
        <v>359</v>
      </c>
      <c r="E93" s="148">
        <v>1110455341</v>
      </c>
      <c r="F93" s="144" t="s">
        <v>132</v>
      </c>
      <c r="G93" s="144" t="s">
        <v>171</v>
      </c>
      <c r="H93" s="211">
        <v>40719</v>
      </c>
      <c r="I93" s="148" t="s">
        <v>119</v>
      </c>
      <c r="J93" s="212" t="s">
        <v>241</v>
      </c>
      <c r="K93" s="212" t="s">
        <v>242</v>
      </c>
      <c r="L93" s="212" t="s">
        <v>243</v>
      </c>
      <c r="M93" s="148" t="s">
        <v>95</v>
      </c>
      <c r="N93" s="148" t="s">
        <v>95</v>
      </c>
      <c r="O93" s="148" t="s">
        <v>95</v>
      </c>
      <c r="P93" s="297"/>
      <c r="Q93" s="298"/>
      <c r="R93" s="213"/>
      <c r="S93" s="213"/>
      <c r="T93" s="213"/>
      <c r="U93" s="213"/>
      <c r="V93" s="213"/>
      <c r="W93" s="213"/>
      <c r="X93" s="213"/>
      <c r="Y93" s="213"/>
      <c r="Z93" s="213"/>
      <c r="AA93" s="213"/>
    </row>
    <row r="94" spans="2:27" s="20" customFormat="1" ht="95.25" customHeight="1" x14ac:dyDescent="0.2">
      <c r="B94" s="129" t="s">
        <v>42</v>
      </c>
      <c r="C94" s="148">
        <v>160</v>
      </c>
      <c r="D94" s="144" t="s">
        <v>360</v>
      </c>
      <c r="E94" s="148">
        <v>1110512396</v>
      </c>
      <c r="F94" s="128" t="s">
        <v>132</v>
      </c>
      <c r="G94" s="129" t="s">
        <v>181</v>
      </c>
      <c r="H94" s="214">
        <v>41529</v>
      </c>
      <c r="I94" s="148" t="s">
        <v>119</v>
      </c>
      <c r="J94" s="212" t="s">
        <v>244</v>
      </c>
      <c r="K94" s="217" t="s">
        <v>245</v>
      </c>
      <c r="L94" s="218" t="s">
        <v>246</v>
      </c>
      <c r="M94" s="114" t="s">
        <v>95</v>
      </c>
      <c r="N94" s="114" t="s">
        <v>95</v>
      </c>
      <c r="O94" s="114" t="s">
        <v>95</v>
      </c>
      <c r="P94" s="317"/>
      <c r="Q94" s="318"/>
      <c r="R94" s="118"/>
      <c r="S94" s="118"/>
      <c r="T94" s="118"/>
      <c r="U94" s="118"/>
      <c r="V94" s="118"/>
      <c r="W94" s="118"/>
      <c r="X94" s="118"/>
      <c r="Y94" s="118"/>
      <c r="Z94" s="118"/>
      <c r="AA94" s="118"/>
    </row>
    <row r="95" spans="2:27" s="103" customFormat="1" ht="121.5" customHeight="1" x14ac:dyDescent="0.25">
      <c r="B95" s="129" t="s">
        <v>42</v>
      </c>
      <c r="C95" s="148">
        <v>160</v>
      </c>
      <c r="D95" s="144" t="s">
        <v>361</v>
      </c>
      <c r="E95" s="148">
        <v>1005690272</v>
      </c>
      <c r="F95" s="144" t="s">
        <v>132</v>
      </c>
      <c r="G95" s="144" t="str">
        <f>+G94</f>
        <v>UNIVERSIDAD DE SAN BUENAVENTURA</v>
      </c>
      <c r="H95" s="211">
        <v>41529</v>
      </c>
      <c r="I95" s="148" t="s">
        <v>119</v>
      </c>
      <c r="J95" s="212" t="s">
        <v>247</v>
      </c>
      <c r="K95" s="212" t="s">
        <v>248</v>
      </c>
      <c r="L95" s="212" t="s">
        <v>249</v>
      </c>
      <c r="M95" s="148" t="s">
        <v>95</v>
      </c>
      <c r="N95" s="148" t="s">
        <v>95</v>
      </c>
      <c r="O95" s="148" t="s">
        <v>95</v>
      </c>
      <c r="P95" s="297"/>
      <c r="Q95" s="298"/>
      <c r="R95" s="213"/>
      <c r="S95" s="213"/>
      <c r="T95" s="213"/>
      <c r="U95" s="213"/>
      <c r="V95" s="213"/>
      <c r="W95" s="213"/>
      <c r="X95" s="213"/>
      <c r="Y95" s="213"/>
      <c r="Z95" s="213"/>
      <c r="AA95" s="213"/>
    </row>
    <row r="96" spans="2:27" s="20" customFormat="1" ht="80.25" customHeight="1" x14ac:dyDescent="0.25">
      <c r="B96" s="129" t="s">
        <v>42</v>
      </c>
      <c r="C96" s="148">
        <v>160</v>
      </c>
      <c r="D96" s="144" t="s">
        <v>362</v>
      </c>
      <c r="E96" s="148">
        <v>28968013</v>
      </c>
      <c r="F96" s="128" t="s">
        <v>132</v>
      </c>
      <c r="G96" s="129" t="str">
        <f>+G93</f>
        <v>UNIVERSIDAD NACIONAL ABIERTA Y A DISTANCIA -UNAD-</v>
      </c>
      <c r="H96" s="214">
        <v>40165</v>
      </c>
      <c r="I96" s="148" t="s">
        <v>119</v>
      </c>
      <c r="J96" s="212" t="s">
        <v>251</v>
      </c>
      <c r="K96" s="217" t="s">
        <v>250</v>
      </c>
      <c r="L96" s="216" t="s">
        <v>252</v>
      </c>
      <c r="M96" s="114" t="s">
        <v>95</v>
      </c>
      <c r="N96" s="114" t="s">
        <v>95</v>
      </c>
      <c r="O96" s="114" t="s">
        <v>95</v>
      </c>
      <c r="P96" s="317"/>
      <c r="Q96" s="318"/>
      <c r="R96" s="118"/>
      <c r="S96" s="118"/>
      <c r="T96" s="118"/>
      <c r="U96" s="118"/>
      <c r="V96" s="118"/>
      <c r="W96" s="118"/>
      <c r="X96" s="118"/>
      <c r="Y96" s="118"/>
      <c r="Z96" s="118"/>
      <c r="AA96" s="118"/>
    </row>
    <row r="97" spans="2:27" s="20" customFormat="1" ht="33.6" customHeight="1" x14ac:dyDescent="0.25">
      <c r="B97" s="219"/>
      <c r="C97" s="220"/>
      <c r="D97" s="220"/>
      <c r="E97" s="220"/>
      <c r="F97" s="221"/>
      <c r="G97" s="219"/>
      <c r="H97" s="264"/>
      <c r="I97" s="220"/>
      <c r="J97" s="220"/>
      <c r="K97" s="265"/>
      <c r="L97" s="219"/>
      <c r="M97" s="189"/>
      <c r="N97" s="189"/>
      <c r="O97" s="189"/>
      <c r="P97" s="188"/>
      <c r="Q97" s="188"/>
      <c r="R97" s="118"/>
      <c r="S97" s="118"/>
      <c r="T97" s="118"/>
      <c r="U97" s="118"/>
      <c r="V97" s="118"/>
      <c r="W97" s="118"/>
      <c r="X97" s="118"/>
      <c r="Y97" s="118"/>
      <c r="Z97" s="118"/>
      <c r="AA97" s="118"/>
    </row>
    <row r="98" spans="2:27" ht="15.75" thickBot="1" x14ac:dyDescent="0.3">
      <c r="B98" s="118"/>
      <c r="C98" s="118"/>
      <c r="D98" s="118"/>
      <c r="E98" s="118"/>
      <c r="F98" s="118"/>
      <c r="G98" s="118"/>
      <c r="H98" s="118"/>
      <c r="I98" s="118"/>
      <c r="J98" s="118"/>
      <c r="K98" s="118"/>
      <c r="L98" s="118"/>
      <c r="M98" s="118"/>
      <c r="N98" s="118"/>
      <c r="O98" s="118"/>
      <c r="P98" s="118"/>
      <c r="Q98" s="118"/>
      <c r="R98" s="118"/>
      <c r="S98" s="118"/>
      <c r="T98" s="118"/>
      <c r="U98" s="118"/>
      <c r="V98" s="118"/>
      <c r="W98" s="118"/>
      <c r="X98" s="118"/>
      <c r="Y98" s="118"/>
      <c r="Z98" s="118"/>
      <c r="AA98" s="118"/>
    </row>
    <row r="99" spans="2:27" ht="27" thickBot="1" x14ac:dyDescent="0.3">
      <c r="B99" s="311" t="s">
        <v>44</v>
      </c>
      <c r="C99" s="312"/>
      <c r="D99" s="312"/>
      <c r="E99" s="312"/>
      <c r="F99" s="312"/>
      <c r="G99" s="312"/>
      <c r="H99" s="312"/>
      <c r="I99" s="312"/>
      <c r="J99" s="312"/>
      <c r="K99" s="312"/>
      <c r="L99" s="312"/>
      <c r="M99" s="312"/>
      <c r="N99" s="313"/>
      <c r="O99" s="118"/>
      <c r="P99" s="118"/>
      <c r="Q99" s="118"/>
      <c r="R99" s="118"/>
      <c r="S99" s="118"/>
      <c r="T99" s="118"/>
      <c r="U99" s="118"/>
      <c r="V99" s="118"/>
      <c r="W99" s="118"/>
      <c r="X99" s="118"/>
      <c r="Y99" s="118"/>
      <c r="Z99" s="118"/>
      <c r="AA99" s="118"/>
    </row>
    <row r="100" spans="2:27" x14ac:dyDescent="0.25">
      <c r="B100" s="118"/>
      <c r="C100" s="118"/>
      <c r="D100" s="118"/>
      <c r="E100" s="118"/>
      <c r="F100" s="118"/>
      <c r="G100" s="118"/>
      <c r="H100" s="118"/>
      <c r="I100" s="118"/>
      <c r="J100" s="118"/>
      <c r="K100" s="118"/>
      <c r="L100" s="118"/>
      <c r="M100" s="118"/>
      <c r="N100" s="118"/>
      <c r="O100" s="118"/>
      <c r="P100" s="118"/>
      <c r="Q100" s="118"/>
      <c r="R100" s="118"/>
      <c r="S100" s="118"/>
      <c r="T100" s="118"/>
      <c r="U100" s="118"/>
      <c r="V100" s="118"/>
      <c r="W100" s="118"/>
      <c r="X100" s="118"/>
      <c r="Y100" s="118"/>
      <c r="Z100" s="118"/>
      <c r="AA100" s="118"/>
    </row>
    <row r="101" spans="2:27" x14ac:dyDescent="0.25">
      <c r="B101" s="118"/>
      <c r="C101" s="118"/>
      <c r="D101" s="118"/>
      <c r="E101" s="118"/>
      <c r="F101" s="118"/>
      <c r="G101" s="118"/>
      <c r="H101" s="118"/>
      <c r="I101" s="118"/>
      <c r="J101" s="118"/>
      <c r="K101" s="118"/>
      <c r="L101" s="118"/>
      <c r="M101" s="118"/>
      <c r="N101" s="118"/>
      <c r="O101" s="118"/>
      <c r="P101" s="118"/>
      <c r="Q101" s="118"/>
      <c r="R101" s="118"/>
      <c r="S101" s="118"/>
      <c r="T101" s="118"/>
      <c r="U101" s="118"/>
      <c r="V101" s="118"/>
      <c r="W101" s="118"/>
      <c r="X101" s="118"/>
      <c r="Y101" s="118"/>
      <c r="Z101" s="118"/>
      <c r="AA101" s="118"/>
    </row>
    <row r="102" spans="2:27" ht="46.15" customHeight="1" x14ac:dyDescent="0.25">
      <c r="B102" s="203" t="s">
        <v>31</v>
      </c>
      <c r="C102" s="203" t="s">
        <v>45</v>
      </c>
      <c r="D102" s="286" t="s">
        <v>3</v>
      </c>
      <c r="E102" s="287"/>
      <c r="F102" s="118"/>
      <c r="G102" s="118"/>
      <c r="H102" s="118"/>
      <c r="I102" s="118"/>
      <c r="J102" s="118"/>
      <c r="K102" s="118"/>
      <c r="L102" s="118"/>
      <c r="M102" s="118"/>
      <c r="N102" s="118"/>
      <c r="O102" s="118"/>
      <c r="P102" s="118"/>
      <c r="Q102" s="118"/>
      <c r="R102" s="118"/>
      <c r="S102" s="118"/>
      <c r="T102" s="118"/>
      <c r="U102" s="118"/>
      <c r="V102" s="118"/>
      <c r="W102" s="118"/>
      <c r="X102" s="118"/>
      <c r="Y102" s="118"/>
      <c r="Z102" s="118"/>
      <c r="AA102" s="118"/>
    </row>
    <row r="103" spans="2:27" ht="46.9" customHeight="1" x14ac:dyDescent="0.25">
      <c r="B103" s="129" t="s">
        <v>87</v>
      </c>
      <c r="C103" s="114" t="s">
        <v>95</v>
      </c>
      <c r="D103" s="308"/>
      <c r="E103" s="308"/>
      <c r="F103" s="118"/>
      <c r="G103" s="118"/>
      <c r="H103" s="118"/>
      <c r="I103" s="118"/>
      <c r="J103" s="118"/>
      <c r="K103" s="118"/>
      <c r="L103" s="118"/>
      <c r="M103" s="118"/>
      <c r="N103" s="118"/>
      <c r="O103" s="118"/>
      <c r="P103" s="118"/>
      <c r="Q103" s="118"/>
      <c r="R103" s="118"/>
      <c r="S103" s="118"/>
      <c r="T103" s="118"/>
      <c r="U103" s="118"/>
      <c r="V103" s="118"/>
      <c r="W103" s="118"/>
      <c r="X103" s="118"/>
      <c r="Y103" s="118"/>
      <c r="Z103" s="118"/>
      <c r="AA103" s="118"/>
    </row>
    <row r="104" spans="2:27" x14ac:dyDescent="0.25">
      <c r="B104" s="118"/>
      <c r="C104" s="118"/>
      <c r="D104" s="118"/>
      <c r="E104" s="118"/>
      <c r="F104" s="118"/>
      <c r="G104" s="118"/>
      <c r="H104" s="118"/>
      <c r="I104" s="118"/>
      <c r="J104" s="118"/>
      <c r="K104" s="118"/>
      <c r="L104" s="118"/>
      <c r="M104" s="118"/>
      <c r="N104" s="118"/>
      <c r="O104" s="118"/>
      <c r="P104" s="118"/>
      <c r="Q104" s="118"/>
      <c r="R104" s="118"/>
      <c r="S104" s="118"/>
      <c r="T104" s="118"/>
      <c r="U104" s="118"/>
      <c r="V104" s="118"/>
      <c r="W104" s="118"/>
      <c r="X104" s="118"/>
      <c r="Y104" s="118"/>
      <c r="Z104" s="118"/>
      <c r="AA104" s="118"/>
    </row>
    <row r="105" spans="2:27" x14ac:dyDescent="0.25">
      <c r="B105" s="118"/>
      <c r="C105" s="118"/>
      <c r="D105" s="118"/>
      <c r="E105" s="118"/>
      <c r="F105" s="118"/>
      <c r="G105" s="118"/>
      <c r="H105" s="118"/>
      <c r="I105" s="118"/>
      <c r="J105" s="118"/>
      <c r="K105" s="118"/>
      <c r="L105" s="118"/>
      <c r="M105" s="118"/>
      <c r="N105" s="118"/>
      <c r="O105" s="118"/>
      <c r="P105" s="118"/>
      <c r="Q105" s="118"/>
      <c r="R105" s="118"/>
      <c r="S105" s="118"/>
      <c r="T105" s="118"/>
      <c r="U105" s="118"/>
      <c r="V105" s="118"/>
      <c r="W105" s="118"/>
      <c r="X105" s="118"/>
      <c r="Y105" s="118"/>
      <c r="Z105" s="118"/>
      <c r="AA105" s="118"/>
    </row>
    <row r="106" spans="2:27" ht="26.25" x14ac:dyDescent="0.25">
      <c r="B106" s="309" t="s">
        <v>61</v>
      </c>
      <c r="C106" s="310"/>
      <c r="D106" s="310"/>
      <c r="E106" s="310"/>
      <c r="F106" s="310"/>
      <c r="G106" s="310"/>
      <c r="H106" s="310"/>
      <c r="I106" s="310"/>
      <c r="J106" s="310"/>
      <c r="K106" s="310"/>
      <c r="L106" s="310"/>
      <c r="M106" s="310"/>
      <c r="N106" s="310"/>
      <c r="O106" s="310"/>
      <c r="P106" s="310"/>
      <c r="Q106" s="118"/>
      <c r="R106" s="118"/>
      <c r="S106" s="118"/>
      <c r="T106" s="118"/>
      <c r="U106" s="118"/>
      <c r="V106" s="118"/>
      <c r="W106" s="118"/>
      <c r="X106" s="118"/>
      <c r="Y106" s="118"/>
      <c r="Z106" s="118"/>
      <c r="AA106" s="118"/>
    </row>
    <row r="107" spans="2:27" x14ac:dyDescent="0.25">
      <c r="B107" s="118"/>
      <c r="C107" s="118"/>
      <c r="D107" s="118"/>
      <c r="E107" s="118"/>
      <c r="F107" s="118"/>
      <c r="G107" s="118"/>
      <c r="H107" s="118"/>
      <c r="I107" s="118"/>
      <c r="J107" s="118"/>
      <c r="K107" s="118"/>
      <c r="L107" s="118"/>
      <c r="M107" s="118"/>
      <c r="N107" s="118"/>
      <c r="O107" s="118"/>
      <c r="P107" s="118"/>
      <c r="Q107" s="118"/>
      <c r="R107" s="118"/>
      <c r="S107" s="118"/>
      <c r="T107" s="118"/>
      <c r="U107" s="118"/>
      <c r="V107" s="118"/>
      <c r="W107" s="118"/>
      <c r="X107" s="118"/>
      <c r="Y107" s="118"/>
      <c r="Z107" s="118"/>
      <c r="AA107" s="118"/>
    </row>
    <row r="108" spans="2:27" ht="15.75" thickBot="1" x14ac:dyDescent="0.3">
      <c r="B108" s="118"/>
      <c r="C108" s="118"/>
      <c r="D108" s="118"/>
      <c r="E108" s="118"/>
      <c r="F108" s="118"/>
      <c r="G108" s="118"/>
      <c r="H108" s="118"/>
      <c r="I108" s="118"/>
      <c r="J108" s="118"/>
      <c r="K108" s="118"/>
      <c r="L108" s="118"/>
      <c r="M108" s="118"/>
      <c r="N108" s="118"/>
      <c r="O108" s="118"/>
      <c r="P108" s="118"/>
      <c r="Q108" s="118"/>
      <c r="R108" s="118"/>
      <c r="S108" s="118"/>
      <c r="T108" s="118"/>
      <c r="U108" s="118"/>
      <c r="V108" s="118"/>
      <c r="W108" s="118"/>
      <c r="X108" s="118"/>
      <c r="Y108" s="118"/>
      <c r="Z108" s="118"/>
      <c r="AA108" s="118"/>
    </row>
    <row r="109" spans="2:27" ht="27" thickBot="1" x14ac:dyDescent="0.3">
      <c r="B109" s="311" t="s">
        <v>52</v>
      </c>
      <c r="C109" s="312"/>
      <c r="D109" s="312"/>
      <c r="E109" s="312"/>
      <c r="F109" s="312"/>
      <c r="G109" s="312"/>
      <c r="H109" s="312"/>
      <c r="I109" s="312"/>
      <c r="J109" s="312"/>
      <c r="K109" s="312"/>
      <c r="L109" s="312"/>
      <c r="M109" s="312"/>
      <c r="N109" s="313"/>
      <c r="O109" s="118"/>
      <c r="P109" s="118"/>
      <c r="Q109" s="118"/>
      <c r="R109" s="118"/>
      <c r="S109" s="118"/>
      <c r="T109" s="118"/>
      <c r="U109" s="118"/>
      <c r="V109" s="118"/>
      <c r="W109" s="118"/>
      <c r="X109" s="118"/>
      <c r="Y109" s="118"/>
      <c r="Z109" s="118"/>
      <c r="AA109" s="118"/>
    </row>
    <row r="110" spans="2:27" x14ac:dyDescent="0.25">
      <c r="B110" s="118"/>
      <c r="C110" s="118"/>
      <c r="D110" s="118"/>
      <c r="E110" s="118"/>
      <c r="F110" s="118"/>
      <c r="G110" s="118"/>
      <c r="H110" s="118"/>
      <c r="I110" s="118"/>
      <c r="J110" s="118"/>
      <c r="K110" s="118"/>
      <c r="L110" s="118"/>
      <c r="M110" s="118"/>
      <c r="N110" s="118"/>
      <c r="O110" s="118"/>
      <c r="P110" s="118"/>
      <c r="Q110" s="118"/>
      <c r="R110" s="118"/>
      <c r="S110" s="118"/>
      <c r="T110" s="118"/>
      <c r="U110" s="118"/>
      <c r="V110" s="118"/>
      <c r="W110" s="118"/>
      <c r="X110" s="118"/>
      <c r="Y110" s="118"/>
      <c r="Z110" s="118"/>
      <c r="AA110" s="118"/>
    </row>
    <row r="111" spans="2:27" ht="15.75" thickBot="1" x14ac:dyDescent="0.3">
      <c r="B111" s="118"/>
      <c r="C111" s="118"/>
      <c r="D111" s="118"/>
      <c r="E111" s="118"/>
      <c r="F111" s="118"/>
      <c r="G111" s="118"/>
      <c r="H111" s="118"/>
      <c r="I111" s="118"/>
      <c r="J111" s="118"/>
      <c r="K111" s="118"/>
      <c r="L111" s="118"/>
      <c r="M111" s="194"/>
      <c r="N111" s="194"/>
      <c r="O111" s="118"/>
      <c r="P111" s="118"/>
      <c r="Q111" s="118"/>
      <c r="R111" s="118"/>
      <c r="S111" s="118"/>
      <c r="T111" s="118"/>
      <c r="U111" s="118"/>
      <c r="V111" s="118"/>
      <c r="W111" s="118"/>
      <c r="X111" s="118"/>
      <c r="Y111" s="118"/>
      <c r="Z111" s="118"/>
      <c r="AA111" s="118"/>
    </row>
    <row r="112" spans="2:27" s="56" customFormat="1" ht="109.5" customHeight="1" x14ac:dyDescent="0.25">
      <c r="B112" s="195" t="s">
        <v>104</v>
      </c>
      <c r="C112" s="195" t="s">
        <v>105</v>
      </c>
      <c r="D112" s="195" t="s">
        <v>106</v>
      </c>
      <c r="E112" s="195" t="s">
        <v>43</v>
      </c>
      <c r="F112" s="195" t="s">
        <v>21</v>
      </c>
      <c r="G112" s="195" t="s">
        <v>64</v>
      </c>
      <c r="H112" s="195" t="s">
        <v>16</v>
      </c>
      <c r="I112" s="195" t="s">
        <v>9</v>
      </c>
      <c r="J112" s="195" t="s">
        <v>29</v>
      </c>
      <c r="K112" s="195" t="s">
        <v>59</v>
      </c>
      <c r="L112" s="195" t="s">
        <v>19</v>
      </c>
      <c r="M112" s="196" t="s">
        <v>25</v>
      </c>
      <c r="N112" s="195" t="s">
        <v>107</v>
      </c>
      <c r="O112" s="195" t="s">
        <v>34</v>
      </c>
      <c r="P112" s="197" t="s">
        <v>10</v>
      </c>
      <c r="Q112" s="197" t="s">
        <v>18</v>
      </c>
      <c r="R112" s="185"/>
      <c r="S112" s="185"/>
      <c r="T112" s="185"/>
      <c r="U112" s="185"/>
      <c r="V112" s="185"/>
      <c r="W112" s="185"/>
      <c r="X112" s="185"/>
      <c r="Y112" s="185"/>
      <c r="Z112" s="185"/>
      <c r="AA112" s="185"/>
    </row>
    <row r="113" spans="1:27" s="62" customFormat="1" ht="30" x14ac:dyDescent="0.25">
      <c r="A113" s="35">
        <v>1</v>
      </c>
      <c r="B113" s="175" t="s">
        <v>142</v>
      </c>
      <c r="C113" s="176" t="s">
        <v>114</v>
      </c>
      <c r="D113" s="175" t="s">
        <v>145</v>
      </c>
      <c r="E113" s="200" t="s">
        <v>182</v>
      </c>
      <c r="F113" s="142" t="s">
        <v>95</v>
      </c>
      <c r="G113" s="142" t="s">
        <v>119</v>
      </c>
      <c r="H113" s="223">
        <v>40982</v>
      </c>
      <c r="I113" s="223">
        <v>41272</v>
      </c>
      <c r="J113" s="177" t="s">
        <v>96</v>
      </c>
      <c r="K113" s="160">
        <f>+(I113-H113)/30</f>
        <v>9.6666666666666661</v>
      </c>
      <c r="L113" s="160">
        <v>0</v>
      </c>
      <c r="M113" s="160" t="s">
        <v>119</v>
      </c>
      <c r="N113" s="266" t="s">
        <v>119</v>
      </c>
      <c r="O113" s="267">
        <v>8500000</v>
      </c>
      <c r="P113" s="267">
        <v>248</v>
      </c>
      <c r="Q113" s="268"/>
      <c r="R113" s="198"/>
      <c r="S113" s="198"/>
      <c r="T113" s="198"/>
      <c r="U113" s="198"/>
      <c r="V113" s="198"/>
      <c r="W113" s="198"/>
      <c r="X113" s="198"/>
      <c r="Y113" s="198"/>
      <c r="Z113" s="198"/>
      <c r="AA113" s="178"/>
    </row>
    <row r="114" spans="1:27" s="62" customFormat="1" ht="24" x14ac:dyDescent="0.25">
      <c r="A114" s="35">
        <f>+A113+1</f>
        <v>2</v>
      </c>
      <c r="B114" s="175" t="s">
        <v>142</v>
      </c>
      <c r="C114" s="176" t="s">
        <v>114</v>
      </c>
      <c r="D114" s="175" t="s">
        <v>122</v>
      </c>
      <c r="E114" s="200" t="s">
        <v>183</v>
      </c>
      <c r="F114" s="142" t="s">
        <v>95</v>
      </c>
      <c r="G114" s="142" t="s">
        <v>119</v>
      </c>
      <c r="H114" s="223">
        <v>40554</v>
      </c>
      <c r="I114" s="223">
        <v>40877</v>
      </c>
      <c r="J114" s="177" t="s">
        <v>96</v>
      </c>
      <c r="K114" s="160">
        <f>+(I114-H114)/30</f>
        <v>10.766666666666667</v>
      </c>
      <c r="L114" s="160">
        <v>0</v>
      </c>
      <c r="M114" s="160" t="s">
        <v>119</v>
      </c>
      <c r="N114" s="266" t="s">
        <v>119</v>
      </c>
      <c r="O114" s="267">
        <v>12000000</v>
      </c>
      <c r="P114" s="267">
        <v>249</v>
      </c>
      <c r="Q114" s="268"/>
      <c r="R114" s="198"/>
      <c r="S114" s="198"/>
      <c r="T114" s="198"/>
      <c r="U114" s="198"/>
      <c r="V114" s="198"/>
      <c r="W114" s="198"/>
      <c r="X114" s="198"/>
      <c r="Y114" s="198"/>
      <c r="Z114" s="198"/>
      <c r="AA114" s="178"/>
    </row>
    <row r="115" spans="1:27" s="62" customFormat="1" x14ac:dyDescent="0.25">
      <c r="A115" s="35">
        <f t="shared" ref="A115:A118" si="2">+A114+1</f>
        <v>3</v>
      </c>
      <c r="B115" s="175"/>
      <c r="C115" s="176"/>
      <c r="D115" s="175"/>
      <c r="E115" s="200"/>
      <c r="F115" s="142"/>
      <c r="G115" s="142"/>
      <c r="H115" s="142"/>
      <c r="I115" s="177"/>
      <c r="J115" s="177"/>
      <c r="K115" s="177"/>
      <c r="L115" s="177"/>
      <c r="M115" s="160"/>
      <c r="N115" s="160"/>
      <c r="O115" s="159"/>
      <c r="P115" s="159"/>
      <c r="Q115" s="158"/>
      <c r="R115" s="198"/>
      <c r="S115" s="198"/>
      <c r="T115" s="198"/>
      <c r="U115" s="198"/>
      <c r="V115" s="198"/>
      <c r="W115" s="198"/>
      <c r="X115" s="198"/>
      <c r="Y115" s="198"/>
      <c r="Z115" s="198"/>
      <c r="AA115" s="178"/>
    </row>
    <row r="116" spans="1:27" s="62" customFormat="1" x14ac:dyDescent="0.25">
      <c r="A116" s="35">
        <f t="shared" si="2"/>
        <v>4</v>
      </c>
      <c r="B116" s="175"/>
      <c r="C116" s="176"/>
      <c r="D116" s="175"/>
      <c r="E116" s="200"/>
      <c r="F116" s="142"/>
      <c r="G116" s="142"/>
      <c r="H116" s="142"/>
      <c r="I116" s="177"/>
      <c r="J116" s="177"/>
      <c r="K116" s="177"/>
      <c r="L116" s="177"/>
      <c r="M116" s="160"/>
      <c r="N116" s="160"/>
      <c r="O116" s="159"/>
      <c r="P116" s="159"/>
      <c r="Q116" s="158"/>
      <c r="R116" s="198"/>
      <c r="S116" s="198"/>
      <c r="T116" s="198"/>
      <c r="U116" s="198"/>
      <c r="V116" s="198"/>
      <c r="W116" s="198"/>
      <c r="X116" s="198"/>
      <c r="Y116" s="198"/>
      <c r="Z116" s="198"/>
      <c r="AA116" s="178"/>
    </row>
    <row r="117" spans="1:27" s="62" customFormat="1" x14ac:dyDescent="0.25">
      <c r="A117" s="35">
        <f t="shared" si="2"/>
        <v>5</v>
      </c>
      <c r="B117" s="175"/>
      <c r="C117" s="176"/>
      <c r="D117" s="175"/>
      <c r="E117" s="200"/>
      <c r="F117" s="142"/>
      <c r="G117" s="142"/>
      <c r="H117" s="142"/>
      <c r="I117" s="177"/>
      <c r="J117" s="177"/>
      <c r="K117" s="177"/>
      <c r="L117" s="177"/>
      <c r="M117" s="160"/>
      <c r="N117" s="160"/>
      <c r="O117" s="159"/>
      <c r="P117" s="159"/>
      <c r="Q117" s="158"/>
      <c r="R117" s="198"/>
      <c r="S117" s="198"/>
      <c r="T117" s="198"/>
      <c r="U117" s="198"/>
      <c r="V117" s="198"/>
      <c r="W117" s="198"/>
      <c r="X117" s="198"/>
      <c r="Y117" s="198"/>
      <c r="Z117" s="198"/>
      <c r="AA117" s="178"/>
    </row>
    <row r="118" spans="1:27" s="62" customFormat="1" x14ac:dyDescent="0.25">
      <c r="A118" s="35">
        <f t="shared" si="2"/>
        <v>6</v>
      </c>
      <c r="B118" s="175"/>
      <c r="C118" s="176"/>
      <c r="D118" s="175"/>
      <c r="E118" s="200"/>
      <c r="F118" s="142"/>
      <c r="G118" s="142"/>
      <c r="H118" s="142"/>
      <c r="I118" s="177"/>
      <c r="J118" s="177"/>
      <c r="K118" s="177"/>
      <c r="L118" s="177"/>
      <c r="M118" s="160"/>
      <c r="N118" s="160"/>
      <c r="O118" s="159"/>
      <c r="P118" s="159"/>
      <c r="Q118" s="158"/>
      <c r="R118" s="198"/>
      <c r="S118" s="198"/>
      <c r="T118" s="198"/>
      <c r="U118" s="198"/>
      <c r="V118" s="198"/>
      <c r="W118" s="198"/>
      <c r="X118" s="198"/>
      <c r="Y118" s="198"/>
      <c r="Z118" s="198"/>
      <c r="AA118" s="178"/>
    </row>
    <row r="119" spans="1:27" s="62" customFormat="1" x14ac:dyDescent="0.25">
      <c r="A119" s="35"/>
      <c r="B119" s="224" t="s">
        <v>15</v>
      </c>
      <c r="C119" s="176"/>
      <c r="D119" s="175"/>
      <c r="E119" s="200"/>
      <c r="F119" s="142"/>
      <c r="G119" s="142"/>
      <c r="H119" s="142"/>
      <c r="I119" s="177"/>
      <c r="J119" s="177"/>
      <c r="K119" s="225">
        <f>SUM(K113:K118)</f>
        <v>20.433333333333334</v>
      </c>
      <c r="L119" s="225">
        <f>SUM(L113:L118)</f>
        <v>0</v>
      </c>
      <c r="M119" s="226">
        <f>SUM(M113:M118)</f>
        <v>0</v>
      </c>
      <c r="N119" s="225">
        <f>SUM(N113:N118)</f>
        <v>0</v>
      </c>
      <c r="O119" s="159"/>
      <c r="P119" s="159"/>
      <c r="Q119" s="227"/>
      <c r="R119" s="178"/>
      <c r="S119" s="178"/>
      <c r="T119" s="178"/>
      <c r="U119" s="178"/>
      <c r="V119" s="178"/>
      <c r="W119" s="178"/>
      <c r="X119" s="178"/>
      <c r="Y119" s="178"/>
      <c r="Z119" s="178"/>
      <c r="AA119" s="178"/>
    </row>
    <row r="120" spans="1:27" x14ac:dyDescent="0.25">
      <c r="B120" s="118"/>
      <c r="C120" s="118"/>
      <c r="D120" s="118"/>
      <c r="E120" s="179"/>
      <c r="F120" s="118"/>
      <c r="G120" s="118"/>
      <c r="H120" s="118"/>
      <c r="I120" s="118"/>
      <c r="J120" s="118"/>
      <c r="K120" s="118"/>
      <c r="L120" s="118"/>
      <c r="M120" s="118"/>
      <c r="N120" s="118"/>
      <c r="O120" s="118"/>
      <c r="P120" s="118"/>
      <c r="Q120" s="118"/>
      <c r="R120" s="118"/>
      <c r="S120" s="118"/>
      <c r="T120" s="118"/>
      <c r="U120" s="118"/>
      <c r="V120" s="118"/>
      <c r="W120" s="118"/>
      <c r="X120" s="118"/>
      <c r="Y120" s="118"/>
      <c r="Z120" s="118"/>
      <c r="AA120" s="118"/>
    </row>
    <row r="121" spans="1:27" ht="18.75" x14ac:dyDescent="0.25">
      <c r="B121" s="154" t="s">
        <v>30</v>
      </c>
      <c r="C121" s="153">
        <f>+K119</f>
        <v>20.433333333333334</v>
      </c>
      <c r="D121" s="118"/>
      <c r="E121" s="118"/>
      <c r="F121" s="118"/>
      <c r="G121" s="118"/>
      <c r="H121" s="182"/>
      <c r="I121" s="182"/>
      <c r="J121" s="182"/>
      <c r="K121" s="182"/>
      <c r="L121" s="182"/>
      <c r="M121" s="182"/>
      <c r="N121" s="118"/>
      <c r="O121" s="118"/>
      <c r="P121" s="118"/>
      <c r="Q121" s="118"/>
      <c r="R121" s="118"/>
      <c r="S121" s="118"/>
      <c r="T121" s="118"/>
      <c r="U121" s="118"/>
      <c r="V121" s="118"/>
      <c r="W121" s="118"/>
      <c r="X121" s="118"/>
      <c r="Y121" s="118"/>
      <c r="Z121" s="118"/>
      <c r="AA121" s="118"/>
    </row>
    <row r="122" spans="1:27" x14ac:dyDescent="0.25">
      <c r="B122" s="118"/>
      <c r="C122" s="118"/>
      <c r="D122" s="118"/>
      <c r="E122" s="118"/>
      <c r="F122" s="118"/>
      <c r="G122" s="118"/>
      <c r="H122" s="118"/>
      <c r="I122" s="118"/>
      <c r="J122" s="118"/>
      <c r="K122" s="118"/>
      <c r="L122" s="118"/>
      <c r="M122" s="118"/>
      <c r="N122" s="118"/>
      <c r="O122" s="118"/>
      <c r="P122" s="118"/>
      <c r="Q122" s="118"/>
      <c r="R122" s="118"/>
      <c r="S122" s="118"/>
      <c r="T122" s="118"/>
      <c r="U122" s="118"/>
      <c r="V122" s="118"/>
      <c r="W122" s="118"/>
      <c r="X122" s="118"/>
      <c r="Y122" s="118"/>
      <c r="Z122" s="118"/>
      <c r="AA122" s="118"/>
    </row>
    <row r="123" spans="1:27" ht="15.75" thickBot="1" x14ac:dyDescent="0.3">
      <c r="B123" s="118"/>
      <c r="C123" s="118"/>
      <c r="D123" s="118"/>
      <c r="E123" s="118"/>
      <c r="F123" s="118"/>
      <c r="G123" s="118"/>
      <c r="H123" s="118"/>
      <c r="I123" s="118"/>
      <c r="J123" s="118"/>
      <c r="K123" s="118"/>
      <c r="L123" s="118"/>
      <c r="M123" s="118"/>
      <c r="N123" s="118"/>
      <c r="O123" s="118"/>
      <c r="P123" s="118"/>
      <c r="Q123" s="118"/>
      <c r="R123" s="118"/>
      <c r="S123" s="118"/>
      <c r="T123" s="118"/>
      <c r="U123" s="118"/>
      <c r="V123" s="118"/>
      <c r="W123" s="118"/>
      <c r="X123" s="118"/>
      <c r="Y123" s="118"/>
      <c r="Z123" s="118"/>
      <c r="AA123" s="118"/>
    </row>
    <row r="124" spans="1:27" ht="37.15" customHeight="1" thickBot="1" x14ac:dyDescent="0.3">
      <c r="B124" s="138" t="s">
        <v>47</v>
      </c>
      <c r="C124" s="137" t="s">
        <v>48</v>
      </c>
      <c r="D124" s="138" t="s">
        <v>49</v>
      </c>
      <c r="E124" s="137" t="s">
        <v>53</v>
      </c>
      <c r="F124" s="118"/>
      <c r="G124" s="118"/>
      <c r="H124" s="118"/>
      <c r="I124" s="118"/>
      <c r="J124" s="118"/>
      <c r="K124" s="118"/>
      <c r="L124" s="118"/>
      <c r="M124" s="118"/>
      <c r="N124" s="118"/>
      <c r="O124" s="118"/>
      <c r="P124" s="118"/>
      <c r="Q124" s="118"/>
      <c r="R124" s="118"/>
      <c r="S124" s="118"/>
      <c r="T124" s="118"/>
      <c r="U124" s="118"/>
      <c r="V124" s="118"/>
      <c r="W124" s="118"/>
      <c r="X124" s="118"/>
      <c r="Y124" s="118"/>
      <c r="Z124" s="118"/>
      <c r="AA124" s="118"/>
    </row>
    <row r="125" spans="1:27" ht="41.45" customHeight="1" x14ac:dyDescent="0.25">
      <c r="B125" s="135" t="s">
        <v>88</v>
      </c>
      <c r="C125" s="136">
        <v>20</v>
      </c>
      <c r="D125" s="136">
        <v>0</v>
      </c>
      <c r="E125" s="305">
        <f>+D125+D126+D127</f>
        <v>40</v>
      </c>
      <c r="F125" s="118"/>
      <c r="G125" s="118"/>
      <c r="H125" s="118"/>
      <c r="I125" s="118"/>
      <c r="J125" s="118"/>
      <c r="K125" s="118"/>
      <c r="L125" s="118"/>
      <c r="M125" s="118"/>
      <c r="N125" s="118"/>
      <c r="O125" s="118"/>
      <c r="P125" s="118"/>
      <c r="Q125" s="118"/>
      <c r="R125" s="118"/>
      <c r="S125" s="118"/>
      <c r="T125" s="118"/>
      <c r="U125" s="118"/>
      <c r="V125" s="118"/>
      <c r="W125" s="118"/>
      <c r="X125" s="118"/>
      <c r="Y125" s="118"/>
      <c r="Z125" s="118"/>
      <c r="AA125" s="118"/>
    </row>
    <row r="126" spans="1:27" x14ac:dyDescent="0.25">
      <c r="B126" s="135" t="s">
        <v>89</v>
      </c>
      <c r="C126" s="114">
        <v>30</v>
      </c>
      <c r="D126" s="114">
        <v>0</v>
      </c>
      <c r="E126" s="306"/>
      <c r="F126" s="118"/>
      <c r="G126" s="118"/>
      <c r="H126" s="118"/>
      <c r="I126" s="118"/>
      <c r="J126" s="118"/>
      <c r="K126" s="118"/>
      <c r="L126" s="118"/>
      <c r="M126" s="118"/>
      <c r="N126" s="118"/>
      <c r="O126" s="118"/>
      <c r="P126" s="118"/>
      <c r="Q126" s="118"/>
      <c r="R126" s="118"/>
      <c r="S126" s="118"/>
      <c r="T126" s="118"/>
      <c r="U126" s="118"/>
      <c r="V126" s="118"/>
      <c r="W126" s="118"/>
      <c r="X126" s="118"/>
      <c r="Y126" s="118"/>
      <c r="Z126" s="118"/>
      <c r="AA126" s="118"/>
    </row>
    <row r="127" spans="1:27" ht="15.75" thickBot="1" x14ac:dyDescent="0.3">
      <c r="B127" s="135" t="s">
        <v>90</v>
      </c>
      <c r="C127" s="134">
        <v>40</v>
      </c>
      <c r="D127" s="134">
        <v>40</v>
      </c>
      <c r="E127" s="307"/>
      <c r="F127" s="118"/>
      <c r="G127" s="118"/>
      <c r="H127" s="118"/>
      <c r="I127" s="118"/>
      <c r="J127" s="118"/>
      <c r="K127" s="118"/>
      <c r="L127" s="118"/>
      <c r="M127" s="118"/>
      <c r="N127" s="118"/>
      <c r="O127" s="118"/>
      <c r="P127" s="118"/>
      <c r="Q127" s="118"/>
      <c r="R127" s="118"/>
      <c r="S127" s="118"/>
      <c r="T127" s="118"/>
      <c r="U127" s="118"/>
      <c r="V127" s="118"/>
      <c r="W127" s="118"/>
      <c r="X127" s="118"/>
      <c r="Y127" s="118"/>
      <c r="Z127" s="118"/>
      <c r="AA127" s="118"/>
    </row>
    <row r="128" spans="1:27" x14ac:dyDescent="0.25">
      <c r="B128" s="118"/>
      <c r="C128" s="118"/>
      <c r="D128" s="118"/>
      <c r="E128" s="118"/>
      <c r="F128" s="118"/>
      <c r="G128" s="118"/>
      <c r="H128" s="118"/>
      <c r="I128" s="118"/>
      <c r="J128" s="118"/>
      <c r="K128" s="118"/>
      <c r="L128" s="118"/>
      <c r="M128" s="118"/>
      <c r="N128" s="118"/>
      <c r="O128" s="118"/>
      <c r="P128" s="118"/>
      <c r="Q128" s="118"/>
      <c r="R128" s="118"/>
      <c r="S128" s="118"/>
      <c r="T128" s="118"/>
      <c r="U128" s="118"/>
      <c r="V128" s="118"/>
      <c r="W128" s="118"/>
      <c r="X128" s="118"/>
      <c r="Y128" s="118"/>
      <c r="Z128" s="118"/>
      <c r="AA128" s="118"/>
    </row>
    <row r="129" spans="2:27" ht="15.75" thickBot="1" x14ac:dyDescent="0.3">
      <c r="B129" s="118"/>
      <c r="C129" s="118"/>
      <c r="D129" s="118"/>
      <c r="E129" s="118"/>
      <c r="F129" s="118"/>
      <c r="G129" s="118"/>
      <c r="H129" s="118"/>
      <c r="I129" s="118"/>
      <c r="J129" s="118"/>
      <c r="K129" s="118"/>
      <c r="L129" s="118"/>
      <c r="M129" s="118"/>
      <c r="N129" s="118"/>
      <c r="O129" s="118"/>
      <c r="P129" s="118"/>
      <c r="Q129" s="118"/>
      <c r="R129" s="118"/>
      <c r="S129" s="118"/>
      <c r="T129" s="118"/>
      <c r="U129" s="118"/>
      <c r="V129" s="118"/>
      <c r="W129" s="118"/>
      <c r="X129" s="118"/>
      <c r="Y129" s="118"/>
      <c r="Z129" s="118"/>
      <c r="AA129" s="118"/>
    </row>
    <row r="130" spans="2:27" ht="27" thickBot="1" x14ac:dyDescent="0.3">
      <c r="B130" s="311" t="s">
        <v>50</v>
      </c>
      <c r="C130" s="312"/>
      <c r="D130" s="312"/>
      <c r="E130" s="312"/>
      <c r="F130" s="312"/>
      <c r="G130" s="312"/>
      <c r="H130" s="312"/>
      <c r="I130" s="312"/>
      <c r="J130" s="312"/>
      <c r="K130" s="312"/>
      <c r="L130" s="312"/>
      <c r="M130" s="312"/>
      <c r="N130" s="313"/>
      <c r="O130" s="118"/>
      <c r="P130" s="118"/>
      <c r="Q130" s="118"/>
      <c r="R130" s="118"/>
      <c r="S130" s="118"/>
      <c r="T130" s="118"/>
      <c r="U130" s="118"/>
      <c r="V130" s="118"/>
      <c r="W130" s="118"/>
      <c r="X130" s="118"/>
      <c r="Y130" s="118"/>
      <c r="Z130" s="118"/>
      <c r="AA130" s="118"/>
    </row>
    <row r="131" spans="2:27" x14ac:dyDescent="0.25">
      <c r="B131" s="118"/>
      <c r="C131" s="118"/>
      <c r="D131" s="118"/>
      <c r="E131" s="118"/>
      <c r="F131" s="118"/>
      <c r="G131" s="118"/>
      <c r="H131" s="118"/>
      <c r="I131" s="118"/>
      <c r="J131" s="118"/>
      <c r="K131" s="118"/>
      <c r="L131" s="118"/>
      <c r="M131" s="118"/>
      <c r="N131" s="118"/>
      <c r="O131" s="118"/>
      <c r="P131" s="118"/>
      <c r="Q131" s="118"/>
      <c r="R131" s="118"/>
      <c r="S131" s="118"/>
      <c r="T131" s="118"/>
      <c r="U131" s="118"/>
      <c r="V131" s="118"/>
      <c r="W131" s="118"/>
      <c r="X131" s="118"/>
      <c r="Y131" s="118"/>
      <c r="Z131" s="118"/>
      <c r="AA131" s="118"/>
    </row>
    <row r="132" spans="2:27" ht="33" customHeight="1" x14ac:dyDescent="0.25">
      <c r="B132" s="335" t="s">
        <v>0</v>
      </c>
      <c r="C132" s="335" t="s">
        <v>37</v>
      </c>
      <c r="D132" s="335" t="s">
        <v>38</v>
      </c>
      <c r="E132" s="335" t="s">
        <v>77</v>
      </c>
      <c r="F132" s="335" t="s">
        <v>79</v>
      </c>
      <c r="G132" s="335" t="s">
        <v>80</v>
      </c>
      <c r="H132" s="335" t="s">
        <v>81</v>
      </c>
      <c r="I132" s="335" t="s">
        <v>78</v>
      </c>
      <c r="J132" s="286" t="s">
        <v>82</v>
      </c>
      <c r="K132" s="338"/>
      <c r="L132" s="287"/>
      <c r="M132" s="335" t="s">
        <v>86</v>
      </c>
      <c r="N132" s="335" t="s">
        <v>39</v>
      </c>
      <c r="O132" s="335" t="s">
        <v>40</v>
      </c>
      <c r="P132" s="339" t="s">
        <v>3</v>
      </c>
      <c r="Q132" s="340"/>
      <c r="R132" s="118"/>
      <c r="S132" s="118"/>
      <c r="T132" s="118"/>
      <c r="U132" s="118"/>
      <c r="V132" s="118"/>
      <c r="W132" s="118"/>
      <c r="X132" s="118"/>
      <c r="Y132" s="118"/>
      <c r="Z132" s="118"/>
      <c r="AA132" s="118"/>
    </row>
    <row r="133" spans="2:27" ht="72" customHeight="1" x14ac:dyDescent="0.25">
      <c r="B133" s="336"/>
      <c r="C133" s="336"/>
      <c r="D133" s="336"/>
      <c r="E133" s="336"/>
      <c r="F133" s="336"/>
      <c r="G133" s="336"/>
      <c r="H133" s="336"/>
      <c r="I133" s="336"/>
      <c r="J133" s="202" t="s">
        <v>83</v>
      </c>
      <c r="K133" s="202" t="s">
        <v>84</v>
      </c>
      <c r="L133" s="202" t="s">
        <v>85</v>
      </c>
      <c r="M133" s="336"/>
      <c r="N133" s="336"/>
      <c r="O133" s="336"/>
      <c r="P133" s="341"/>
      <c r="Q133" s="342"/>
      <c r="R133" s="118"/>
      <c r="S133" s="118"/>
      <c r="T133" s="118"/>
      <c r="U133" s="118"/>
      <c r="V133" s="118"/>
      <c r="W133" s="118"/>
      <c r="X133" s="118"/>
      <c r="Y133" s="118"/>
      <c r="Z133" s="118"/>
      <c r="AA133" s="118"/>
    </row>
    <row r="134" spans="2:27" s="95" customFormat="1" ht="60.75" customHeight="1" x14ac:dyDescent="0.25">
      <c r="B134" s="144" t="s">
        <v>134</v>
      </c>
      <c r="C134" s="148">
        <v>640</v>
      </c>
      <c r="D134" s="144" t="s">
        <v>369</v>
      </c>
      <c r="E134" s="148">
        <v>79141917</v>
      </c>
      <c r="F134" s="144" t="s">
        <v>135</v>
      </c>
      <c r="G134" s="144" t="s">
        <v>184</v>
      </c>
      <c r="H134" s="211">
        <v>40004</v>
      </c>
      <c r="I134" s="148" t="s">
        <v>119</v>
      </c>
      <c r="J134" s="212" t="s">
        <v>185</v>
      </c>
      <c r="K134" s="217" t="s">
        <v>186</v>
      </c>
      <c r="L134" s="212" t="s">
        <v>187</v>
      </c>
      <c r="M134" s="183" t="s">
        <v>95</v>
      </c>
      <c r="N134" s="183" t="s">
        <v>95</v>
      </c>
      <c r="O134" s="183" t="s">
        <v>95</v>
      </c>
      <c r="P134" s="330"/>
      <c r="Q134" s="331"/>
      <c r="R134" s="213"/>
      <c r="S134" s="213"/>
      <c r="T134" s="213"/>
      <c r="U134" s="213"/>
      <c r="V134" s="213"/>
      <c r="W134" s="213"/>
      <c r="X134" s="213"/>
      <c r="Y134" s="213"/>
      <c r="Z134" s="213"/>
      <c r="AA134" s="213"/>
    </row>
    <row r="135" spans="2:27" s="95" customFormat="1" ht="172.5" customHeight="1" x14ac:dyDescent="0.25">
      <c r="B135" s="144" t="s">
        <v>137</v>
      </c>
      <c r="C135" s="148">
        <v>640</v>
      </c>
      <c r="D135" s="144" t="s">
        <v>370</v>
      </c>
      <c r="E135" s="148">
        <v>65734619</v>
      </c>
      <c r="F135" s="144" t="s">
        <v>188</v>
      </c>
      <c r="G135" s="144" t="s">
        <v>138</v>
      </c>
      <c r="H135" s="228">
        <v>37883</v>
      </c>
      <c r="I135" s="148" t="s">
        <v>119</v>
      </c>
      <c r="J135" s="212" t="s">
        <v>253</v>
      </c>
      <c r="K135" s="217" t="s">
        <v>254</v>
      </c>
      <c r="L135" s="212" t="s">
        <v>255</v>
      </c>
      <c r="M135" s="183" t="s">
        <v>95</v>
      </c>
      <c r="N135" s="183" t="s">
        <v>95</v>
      </c>
      <c r="O135" s="183" t="s">
        <v>95</v>
      </c>
      <c r="P135" s="328"/>
      <c r="Q135" s="329"/>
      <c r="R135" s="213"/>
      <c r="S135" s="213"/>
      <c r="T135" s="213"/>
      <c r="U135" s="213"/>
      <c r="V135" s="213"/>
      <c r="W135" s="213"/>
      <c r="X135" s="213"/>
      <c r="Y135" s="213"/>
      <c r="Z135" s="213"/>
      <c r="AA135" s="213"/>
    </row>
    <row r="136" spans="2:27" s="95" customFormat="1" ht="55.5" customHeight="1" x14ac:dyDescent="0.2">
      <c r="B136" s="144" t="s">
        <v>219</v>
      </c>
      <c r="C136" s="148">
        <v>900</v>
      </c>
      <c r="D136" s="230" t="s">
        <v>220</v>
      </c>
      <c r="E136" s="148">
        <v>1110476015</v>
      </c>
      <c r="F136" s="230" t="s">
        <v>135</v>
      </c>
      <c r="G136" s="144" t="s">
        <v>140</v>
      </c>
      <c r="H136" s="228">
        <v>41397</v>
      </c>
      <c r="I136" s="148" t="s">
        <v>129</v>
      </c>
      <c r="J136" s="212" t="s">
        <v>114</v>
      </c>
      <c r="K136" s="212" t="s">
        <v>141</v>
      </c>
      <c r="L136" s="229" t="s">
        <v>204</v>
      </c>
      <c r="M136" s="183" t="s">
        <v>95</v>
      </c>
      <c r="N136" s="183" t="s">
        <v>95</v>
      </c>
      <c r="O136" s="183" t="s">
        <v>95</v>
      </c>
      <c r="P136" s="328"/>
      <c r="Q136" s="329"/>
      <c r="R136" s="213"/>
      <c r="S136" s="213"/>
      <c r="T136" s="213"/>
      <c r="U136" s="213"/>
      <c r="V136" s="213"/>
      <c r="W136" s="213"/>
      <c r="X136" s="213"/>
      <c r="Y136" s="213"/>
      <c r="Z136" s="213"/>
      <c r="AA136" s="213"/>
    </row>
    <row r="137" spans="2:27" x14ac:dyDescent="0.25">
      <c r="B137" s="118"/>
      <c r="C137" s="118"/>
      <c r="D137" s="118"/>
      <c r="E137" s="118"/>
      <c r="F137" s="118"/>
      <c r="G137" s="118"/>
      <c r="H137" s="118"/>
      <c r="I137" s="118"/>
      <c r="J137" s="118"/>
      <c r="K137" s="118"/>
      <c r="L137" s="118"/>
      <c r="M137" s="118"/>
      <c r="N137" s="118"/>
      <c r="O137" s="118"/>
      <c r="P137" s="118"/>
      <c r="Q137" s="118"/>
      <c r="R137" s="118"/>
      <c r="S137" s="118"/>
      <c r="T137" s="118"/>
      <c r="U137" s="118"/>
      <c r="V137" s="118"/>
      <c r="W137" s="118"/>
      <c r="X137" s="118"/>
      <c r="Y137" s="118"/>
      <c r="Z137" s="118"/>
      <c r="AA137" s="118"/>
    </row>
    <row r="138" spans="2:27" x14ac:dyDescent="0.25">
      <c r="B138" s="118"/>
      <c r="C138" s="118"/>
      <c r="D138" s="118"/>
      <c r="E138" s="118"/>
      <c r="F138" s="118"/>
      <c r="G138" s="118"/>
      <c r="H138" s="118"/>
      <c r="I138" s="118"/>
      <c r="J138" s="118"/>
      <c r="K138" s="181"/>
      <c r="L138" s="181"/>
      <c r="M138" s="118"/>
      <c r="N138" s="118"/>
      <c r="O138" s="118"/>
      <c r="P138" s="118"/>
      <c r="Q138" s="118"/>
      <c r="R138" s="118"/>
      <c r="S138" s="118"/>
      <c r="T138" s="118"/>
      <c r="U138" s="118"/>
      <c r="V138" s="118"/>
      <c r="W138" s="118"/>
      <c r="X138" s="118"/>
      <c r="Y138" s="118"/>
      <c r="Z138" s="118"/>
      <c r="AA138" s="118"/>
    </row>
    <row r="139" spans="2:27" ht="15.75" thickBot="1" x14ac:dyDescent="0.3">
      <c r="B139" s="118"/>
      <c r="C139" s="118"/>
      <c r="D139" s="118"/>
      <c r="E139" s="118"/>
      <c r="F139" s="118"/>
      <c r="G139" s="118"/>
      <c r="H139" s="118"/>
      <c r="I139" s="118"/>
      <c r="J139" s="118"/>
      <c r="K139" s="181"/>
      <c r="L139" s="181"/>
      <c r="M139" s="118"/>
      <c r="N139" s="118"/>
      <c r="O139" s="118"/>
      <c r="P139" s="118"/>
      <c r="Q139" s="118"/>
      <c r="R139" s="118"/>
      <c r="S139" s="118"/>
      <c r="T139" s="118"/>
      <c r="U139" s="118"/>
      <c r="V139" s="118"/>
      <c r="W139" s="118"/>
      <c r="X139" s="118"/>
      <c r="Y139" s="118"/>
      <c r="Z139" s="118"/>
      <c r="AA139" s="118"/>
    </row>
    <row r="140" spans="2:27" ht="54" customHeight="1" x14ac:dyDescent="0.25">
      <c r="B140" s="174" t="s">
        <v>31</v>
      </c>
      <c r="C140" s="174" t="s">
        <v>47</v>
      </c>
      <c r="D140" s="202" t="s">
        <v>48</v>
      </c>
      <c r="E140" s="174" t="s">
        <v>49</v>
      </c>
      <c r="F140" s="137" t="s">
        <v>54</v>
      </c>
      <c r="G140" s="231"/>
      <c r="H140" s="118"/>
      <c r="I140" s="118"/>
      <c r="J140" s="118"/>
      <c r="K140" s="118"/>
      <c r="L140" s="118"/>
      <c r="M140" s="118"/>
      <c r="N140" s="118"/>
      <c r="O140" s="118"/>
      <c r="P140" s="118"/>
      <c r="Q140" s="118"/>
      <c r="R140" s="118"/>
      <c r="S140" s="118"/>
      <c r="T140" s="118"/>
      <c r="U140" s="118"/>
      <c r="V140" s="118"/>
      <c r="W140" s="118"/>
      <c r="X140" s="118"/>
      <c r="Y140" s="118"/>
      <c r="Z140" s="118"/>
      <c r="AA140" s="118"/>
    </row>
    <row r="141" spans="2:27" ht="120.75" customHeight="1" x14ac:dyDescent="0.2">
      <c r="B141" s="319" t="s">
        <v>51</v>
      </c>
      <c r="C141" s="232" t="s">
        <v>91</v>
      </c>
      <c r="D141" s="114">
        <v>25</v>
      </c>
      <c r="E141" s="114">
        <v>25</v>
      </c>
      <c r="F141" s="290">
        <f>+E141+E142+E143</f>
        <v>60</v>
      </c>
      <c r="G141" s="233"/>
      <c r="H141" s="118"/>
      <c r="I141" s="118"/>
      <c r="J141" s="118"/>
      <c r="K141" s="118"/>
      <c r="L141" s="118"/>
      <c r="M141" s="118"/>
      <c r="N141" s="118"/>
      <c r="O141" s="118"/>
      <c r="P141" s="118"/>
      <c r="Q141" s="118"/>
      <c r="R141" s="118"/>
      <c r="S141" s="118"/>
      <c r="T141" s="118"/>
      <c r="U141" s="118"/>
      <c r="V141" s="118"/>
      <c r="W141" s="118"/>
      <c r="X141" s="118"/>
      <c r="Y141" s="118"/>
      <c r="Z141" s="118"/>
      <c r="AA141" s="118"/>
    </row>
    <row r="142" spans="2:27" ht="76.150000000000006" customHeight="1" x14ac:dyDescent="0.2">
      <c r="B142" s="319"/>
      <c r="C142" s="232" t="s">
        <v>92</v>
      </c>
      <c r="D142" s="234">
        <v>25</v>
      </c>
      <c r="E142" s="114">
        <v>25</v>
      </c>
      <c r="F142" s="320"/>
      <c r="G142" s="233"/>
      <c r="H142" s="118"/>
      <c r="I142" s="118"/>
      <c r="J142" s="118"/>
      <c r="K142" s="118"/>
      <c r="L142" s="118"/>
      <c r="M142" s="118"/>
      <c r="N142" s="118"/>
      <c r="O142" s="118"/>
      <c r="P142" s="118"/>
      <c r="Q142" s="118"/>
      <c r="R142" s="118"/>
      <c r="S142" s="118"/>
      <c r="T142" s="118"/>
      <c r="U142" s="118"/>
      <c r="V142" s="118"/>
      <c r="W142" s="118"/>
      <c r="X142" s="118"/>
      <c r="Y142" s="118"/>
      <c r="Z142" s="118"/>
      <c r="AA142" s="118"/>
    </row>
    <row r="143" spans="2:27" ht="69" customHeight="1" x14ac:dyDescent="0.2">
      <c r="B143" s="319"/>
      <c r="C143" s="232" t="s">
        <v>93</v>
      </c>
      <c r="D143" s="114">
        <v>10</v>
      </c>
      <c r="E143" s="114">
        <v>10</v>
      </c>
      <c r="F143" s="291"/>
      <c r="G143" s="233"/>
      <c r="H143" s="118"/>
      <c r="I143" s="118"/>
      <c r="J143" s="118"/>
      <c r="K143" s="118"/>
      <c r="L143" s="118"/>
      <c r="M143" s="118"/>
      <c r="N143" s="118"/>
      <c r="O143" s="118"/>
      <c r="P143" s="118"/>
      <c r="Q143" s="118"/>
      <c r="R143" s="118"/>
      <c r="S143" s="118"/>
      <c r="T143" s="118"/>
      <c r="U143" s="118"/>
      <c r="V143" s="118"/>
      <c r="W143" s="118"/>
      <c r="X143" s="118"/>
      <c r="Y143" s="118"/>
      <c r="Z143" s="118"/>
      <c r="AA143" s="118"/>
    </row>
    <row r="144" spans="2:27" x14ac:dyDescent="0.25">
      <c r="B144" s="118"/>
      <c r="C144" s="165"/>
      <c r="D144" s="118"/>
      <c r="E144" s="118"/>
      <c r="F144" s="118"/>
      <c r="G144" s="118"/>
      <c r="H144" s="118"/>
      <c r="I144" s="118"/>
      <c r="J144" s="118"/>
      <c r="K144" s="118"/>
      <c r="L144" s="118"/>
      <c r="M144" s="118"/>
      <c r="N144" s="118"/>
      <c r="O144" s="118"/>
      <c r="P144" s="118"/>
      <c r="Q144" s="118"/>
      <c r="R144" s="118"/>
      <c r="S144" s="118"/>
      <c r="T144" s="118"/>
      <c r="U144" s="118"/>
      <c r="V144" s="118"/>
      <c r="W144" s="118"/>
      <c r="X144" s="118"/>
      <c r="Y144" s="118"/>
      <c r="Z144" s="118"/>
      <c r="AA144" s="118"/>
    </row>
    <row r="145" spans="2:27" x14ac:dyDescent="0.25">
      <c r="B145" s="118"/>
      <c r="C145" s="118"/>
      <c r="D145" s="118"/>
      <c r="E145" s="118"/>
      <c r="F145" s="118"/>
      <c r="G145" s="118"/>
      <c r="H145" s="118"/>
      <c r="I145" s="118"/>
      <c r="J145" s="118"/>
      <c r="K145" s="118"/>
      <c r="L145" s="118"/>
      <c r="M145" s="118"/>
      <c r="N145" s="118"/>
      <c r="O145" s="118"/>
      <c r="P145" s="118"/>
      <c r="Q145" s="118"/>
      <c r="R145" s="118"/>
      <c r="S145" s="118"/>
      <c r="T145" s="118"/>
      <c r="U145" s="118"/>
      <c r="V145" s="118"/>
      <c r="W145" s="118"/>
      <c r="X145" s="118"/>
      <c r="Y145" s="118"/>
      <c r="Z145" s="118"/>
      <c r="AA145" s="118"/>
    </row>
    <row r="146" spans="2:27" x14ac:dyDescent="0.25">
      <c r="B146" s="118"/>
      <c r="C146" s="118"/>
      <c r="D146" s="118"/>
      <c r="E146" s="118"/>
      <c r="F146" s="118"/>
      <c r="G146" s="118"/>
      <c r="H146" s="118"/>
      <c r="I146" s="118"/>
      <c r="J146" s="118"/>
      <c r="K146" s="118"/>
      <c r="L146" s="118"/>
      <c r="M146" s="118"/>
      <c r="N146" s="118"/>
      <c r="O146" s="118"/>
      <c r="P146" s="118"/>
      <c r="Q146" s="118"/>
      <c r="R146" s="118"/>
      <c r="S146" s="118"/>
      <c r="T146" s="118"/>
      <c r="U146" s="118"/>
      <c r="V146" s="118"/>
      <c r="W146" s="118"/>
      <c r="X146" s="118"/>
      <c r="Y146" s="118"/>
      <c r="Z146" s="118"/>
      <c r="AA146" s="118"/>
    </row>
    <row r="147" spans="2:27" x14ac:dyDescent="0.25">
      <c r="B147" s="119" t="s">
        <v>55</v>
      </c>
      <c r="C147" s="118"/>
      <c r="D147" s="118"/>
      <c r="E147" s="118"/>
      <c r="F147" s="118"/>
      <c r="G147" s="118"/>
      <c r="H147" s="118"/>
      <c r="I147" s="118"/>
      <c r="J147" s="118"/>
      <c r="K147" s="118"/>
      <c r="L147" s="118"/>
      <c r="M147" s="118"/>
      <c r="N147" s="118"/>
      <c r="O147" s="118"/>
      <c r="P147" s="118"/>
      <c r="Q147" s="118"/>
      <c r="R147" s="118"/>
      <c r="S147" s="118"/>
      <c r="T147" s="118"/>
      <c r="U147" s="118"/>
      <c r="V147" s="118"/>
      <c r="W147" s="118"/>
      <c r="X147" s="118"/>
      <c r="Y147" s="118"/>
      <c r="Z147" s="118"/>
      <c r="AA147" s="118"/>
    </row>
    <row r="148" spans="2:27" x14ac:dyDescent="0.25">
      <c r="B148" s="118"/>
      <c r="C148" s="118"/>
      <c r="D148" s="118"/>
      <c r="E148" s="118"/>
      <c r="F148" s="118"/>
      <c r="G148" s="118"/>
      <c r="H148" s="118"/>
      <c r="I148" s="118"/>
      <c r="J148" s="118"/>
      <c r="K148" s="118"/>
      <c r="L148" s="118"/>
      <c r="M148" s="118"/>
      <c r="N148" s="118"/>
      <c r="O148" s="118"/>
      <c r="P148" s="118"/>
      <c r="Q148" s="118"/>
      <c r="R148" s="118"/>
      <c r="S148" s="118"/>
      <c r="T148" s="118"/>
      <c r="U148" s="118"/>
      <c r="V148" s="118"/>
      <c r="W148" s="118"/>
      <c r="X148" s="118"/>
      <c r="Y148" s="118"/>
      <c r="Z148" s="118"/>
      <c r="AA148" s="118"/>
    </row>
    <row r="149" spans="2:27" x14ac:dyDescent="0.25">
      <c r="B149" s="118"/>
      <c r="C149" s="118"/>
      <c r="D149" s="118"/>
      <c r="E149" s="118"/>
      <c r="F149" s="118"/>
      <c r="G149" s="118"/>
      <c r="H149" s="118"/>
      <c r="I149" s="118"/>
      <c r="J149" s="118"/>
      <c r="K149" s="118"/>
      <c r="L149" s="118"/>
      <c r="M149" s="118"/>
      <c r="N149" s="118"/>
      <c r="O149" s="118"/>
      <c r="P149" s="118"/>
      <c r="Q149" s="118"/>
      <c r="R149" s="118"/>
      <c r="S149" s="118"/>
      <c r="T149" s="118"/>
      <c r="U149" s="118"/>
      <c r="V149" s="118"/>
      <c r="W149" s="118"/>
      <c r="X149" s="118"/>
      <c r="Y149" s="118"/>
      <c r="Z149" s="118"/>
      <c r="AA149" s="118"/>
    </row>
    <row r="150" spans="2:27" x14ac:dyDescent="0.25">
      <c r="B150" s="117" t="s">
        <v>31</v>
      </c>
      <c r="C150" s="117" t="s">
        <v>56</v>
      </c>
      <c r="D150" s="174" t="s">
        <v>49</v>
      </c>
      <c r="E150" s="174" t="s">
        <v>15</v>
      </c>
      <c r="F150" s="118"/>
      <c r="G150" s="118"/>
      <c r="H150" s="118"/>
      <c r="I150" s="118"/>
      <c r="J150" s="118"/>
      <c r="K150" s="118"/>
      <c r="L150" s="118"/>
      <c r="M150" s="118"/>
      <c r="N150" s="118"/>
      <c r="O150" s="118"/>
      <c r="P150" s="118"/>
      <c r="Q150" s="118"/>
      <c r="R150" s="118"/>
      <c r="S150" s="118"/>
      <c r="T150" s="118"/>
      <c r="U150" s="118"/>
      <c r="V150" s="118"/>
      <c r="W150" s="118"/>
      <c r="X150" s="118"/>
      <c r="Y150" s="118"/>
      <c r="Z150" s="118"/>
      <c r="AA150" s="118"/>
    </row>
    <row r="151" spans="2:27" ht="53.25" customHeight="1" x14ac:dyDescent="0.25">
      <c r="B151" s="116" t="s">
        <v>57</v>
      </c>
      <c r="C151" s="115">
        <v>40</v>
      </c>
      <c r="D151" s="114">
        <f>+E125</f>
        <v>40</v>
      </c>
      <c r="E151" s="322">
        <f>+D151+D152</f>
        <v>100</v>
      </c>
      <c r="F151" s="118"/>
      <c r="G151" s="118"/>
      <c r="H151" s="118"/>
      <c r="I151" s="118"/>
      <c r="J151" s="118"/>
      <c r="K151" s="118"/>
      <c r="L151" s="118"/>
      <c r="M151" s="118"/>
      <c r="N151" s="118"/>
      <c r="O151" s="118"/>
      <c r="P151" s="118"/>
      <c r="Q151" s="118"/>
      <c r="R151" s="118"/>
      <c r="S151" s="118"/>
      <c r="T151" s="118"/>
      <c r="U151" s="118"/>
      <c r="V151" s="118"/>
      <c r="W151" s="118"/>
      <c r="X151" s="118"/>
      <c r="Y151" s="118"/>
      <c r="Z151" s="118"/>
      <c r="AA151" s="118"/>
    </row>
    <row r="152" spans="2:27" ht="65.25" customHeight="1" x14ac:dyDescent="0.25">
      <c r="B152" s="116" t="s">
        <v>58</v>
      </c>
      <c r="C152" s="115">
        <v>60</v>
      </c>
      <c r="D152" s="114">
        <f>+F141</f>
        <v>60</v>
      </c>
      <c r="E152" s="323"/>
      <c r="F152" s="118"/>
      <c r="G152" s="118"/>
      <c r="H152" s="118"/>
      <c r="I152" s="118"/>
      <c r="J152" s="118"/>
      <c r="K152" s="118"/>
      <c r="L152" s="118"/>
      <c r="M152" s="118"/>
      <c r="N152" s="118"/>
      <c r="O152" s="118"/>
      <c r="P152" s="118"/>
      <c r="Q152" s="118"/>
      <c r="R152" s="118"/>
      <c r="S152" s="118"/>
      <c r="T152" s="118"/>
      <c r="U152" s="118"/>
      <c r="V152" s="118"/>
      <c r="W152" s="118"/>
      <c r="X152" s="118"/>
      <c r="Y152" s="118"/>
      <c r="Z152" s="118"/>
      <c r="AA152" s="118"/>
    </row>
    <row r="153" spans="2:27" x14ac:dyDescent="0.25">
      <c r="B153" s="118"/>
      <c r="C153" s="118"/>
      <c r="D153" s="118"/>
      <c r="E153" s="118"/>
      <c r="F153" s="118"/>
      <c r="G153" s="118"/>
      <c r="H153" s="118"/>
      <c r="I153" s="118"/>
      <c r="J153" s="118"/>
      <c r="K153" s="118"/>
      <c r="L153" s="118"/>
      <c r="M153" s="118"/>
      <c r="N153" s="118"/>
      <c r="O153" s="118"/>
      <c r="P153" s="118"/>
      <c r="Q153" s="118"/>
      <c r="R153" s="118"/>
      <c r="S153" s="118"/>
      <c r="T153" s="118"/>
      <c r="U153" s="118"/>
      <c r="V153" s="118"/>
      <c r="W153" s="118"/>
      <c r="X153" s="118"/>
      <c r="Y153" s="118"/>
      <c r="Z153" s="118"/>
      <c r="AA153" s="118"/>
    </row>
  </sheetData>
  <mergeCells count="72">
    <mergeCell ref="E151:E152"/>
    <mergeCell ref="M132:M133"/>
    <mergeCell ref="N132:N133"/>
    <mergeCell ref="O132:O133"/>
    <mergeCell ref="P132:Q133"/>
    <mergeCell ref="P134:Q134"/>
    <mergeCell ref="P135:Q135"/>
    <mergeCell ref="P136:Q136"/>
    <mergeCell ref="B141:B143"/>
    <mergeCell ref="F141:F143"/>
    <mergeCell ref="B130:N130"/>
    <mergeCell ref="B132:B133"/>
    <mergeCell ref="C132:C133"/>
    <mergeCell ref="D132:D133"/>
    <mergeCell ref="E132:E133"/>
    <mergeCell ref="F132:F133"/>
    <mergeCell ref="G132:G133"/>
    <mergeCell ref="H132:H133"/>
    <mergeCell ref="I132:I133"/>
    <mergeCell ref="J132:L132"/>
    <mergeCell ref="E125:E127"/>
    <mergeCell ref="J88:L88"/>
    <mergeCell ref="M88:M89"/>
    <mergeCell ref="N88:N89"/>
    <mergeCell ref="O88:O89"/>
    <mergeCell ref="B99:N99"/>
    <mergeCell ref="D102:E102"/>
    <mergeCell ref="D103:E103"/>
    <mergeCell ref="B106:P106"/>
    <mergeCell ref="B109:N109"/>
    <mergeCell ref="P88:Q89"/>
    <mergeCell ref="P91:Q91"/>
    <mergeCell ref="P90:Q90"/>
    <mergeCell ref="P92:Q92"/>
    <mergeCell ref="P93:Q93"/>
    <mergeCell ref="P94:Q94"/>
    <mergeCell ref="P77:Q77"/>
    <mergeCell ref="B83:N83"/>
    <mergeCell ref="B88:B89"/>
    <mergeCell ref="C88:C89"/>
    <mergeCell ref="D88:D89"/>
    <mergeCell ref="E88:E89"/>
    <mergeCell ref="F88:F89"/>
    <mergeCell ref="G88:G89"/>
    <mergeCell ref="H88:H89"/>
    <mergeCell ref="I88:I89"/>
    <mergeCell ref="P71:Q71"/>
    <mergeCell ref="P72:Q72"/>
    <mergeCell ref="P73:Q73"/>
    <mergeCell ref="P74:Q74"/>
    <mergeCell ref="P75:Q75"/>
    <mergeCell ref="C61:C62"/>
    <mergeCell ref="D61:E61"/>
    <mergeCell ref="C65:N65"/>
    <mergeCell ref="B67:N67"/>
    <mergeCell ref="P70:Q70"/>
    <mergeCell ref="P95:Q95"/>
    <mergeCell ref="P96:Q96"/>
    <mergeCell ref="M46:N46"/>
    <mergeCell ref="B2:P2"/>
    <mergeCell ref="B4:P4"/>
    <mergeCell ref="A5:L5"/>
    <mergeCell ref="C7:N7"/>
    <mergeCell ref="C8:N8"/>
    <mergeCell ref="C9:N9"/>
    <mergeCell ref="C10:N10"/>
    <mergeCell ref="C11:E11"/>
    <mergeCell ref="B15:C22"/>
    <mergeCell ref="B23:C23"/>
    <mergeCell ref="E41:E42"/>
    <mergeCell ref="P76:Q76"/>
    <mergeCell ref="B61:B62"/>
  </mergeCells>
  <dataValidations count="2">
    <dataValidation type="list" allowBlank="1" showInputMessage="1" showErrorMessage="1" sqref="WVE983068 A65564 IS65564 SO65564 ACK65564 AMG65564 AWC65564 BFY65564 BPU65564 BZQ65564 CJM65564 CTI65564 DDE65564 DNA65564 DWW65564 EGS65564 EQO65564 FAK65564 FKG65564 FUC65564 GDY65564 GNU65564 GXQ65564 HHM65564 HRI65564 IBE65564 ILA65564 IUW65564 JES65564 JOO65564 JYK65564 KIG65564 KSC65564 LBY65564 LLU65564 LVQ65564 MFM65564 MPI65564 MZE65564 NJA65564 NSW65564 OCS65564 OMO65564 OWK65564 PGG65564 PQC65564 PZY65564 QJU65564 QTQ65564 RDM65564 RNI65564 RXE65564 SHA65564 SQW65564 TAS65564 TKO65564 TUK65564 UEG65564 UOC65564 UXY65564 VHU65564 VRQ65564 WBM65564 WLI65564 WVE65564 A131100 IS131100 SO131100 ACK131100 AMG131100 AWC131100 BFY131100 BPU131100 BZQ131100 CJM131100 CTI131100 DDE131100 DNA131100 DWW131100 EGS131100 EQO131100 FAK131100 FKG131100 FUC131100 GDY131100 GNU131100 GXQ131100 HHM131100 HRI131100 IBE131100 ILA131100 IUW131100 JES131100 JOO131100 JYK131100 KIG131100 KSC131100 LBY131100 LLU131100 LVQ131100 MFM131100 MPI131100 MZE131100 NJA131100 NSW131100 OCS131100 OMO131100 OWK131100 PGG131100 PQC131100 PZY131100 QJU131100 QTQ131100 RDM131100 RNI131100 RXE131100 SHA131100 SQW131100 TAS131100 TKO131100 TUK131100 UEG131100 UOC131100 UXY131100 VHU131100 VRQ131100 WBM131100 WLI131100 WVE131100 A196636 IS196636 SO196636 ACK196636 AMG196636 AWC196636 BFY196636 BPU196636 BZQ196636 CJM196636 CTI196636 DDE196636 DNA196636 DWW196636 EGS196636 EQO196636 FAK196636 FKG196636 FUC196636 GDY196636 GNU196636 GXQ196636 HHM196636 HRI196636 IBE196636 ILA196636 IUW196636 JES196636 JOO196636 JYK196636 KIG196636 KSC196636 LBY196636 LLU196636 LVQ196636 MFM196636 MPI196636 MZE196636 NJA196636 NSW196636 OCS196636 OMO196636 OWK196636 PGG196636 PQC196636 PZY196636 QJU196636 QTQ196636 RDM196636 RNI196636 RXE196636 SHA196636 SQW196636 TAS196636 TKO196636 TUK196636 UEG196636 UOC196636 UXY196636 VHU196636 VRQ196636 WBM196636 WLI196636 WVE196636 A262172 IS262172 SO262172 ACK262172 AMG262172 AWC262172 BFY262172 BPU262172 BZQ262172 CJM262172 CTI262172 DDE262172 DNA262172 DWW262172 EGS262172 EQO262172 FAK262172 FKG262172 FUC262172 GDY262172 GNU262172 GXQ262172 HHM262172 HRI262172 IBE262172 ILA262172 IUW262172 JES262172 JOO262172 JYK262172 KIG262172 KSC262172 LBY262172 LLU262172 LVQ262172 MFM262172 MPI262172 MZE262172 NJA262172 NSW262172 OCS262172 OMO262172 OWK262172 PGG262172 PQC262172 PZY262172 QJU262172 QTQ262172 RDM262172 RNI262172 RXE262172 SHA262172 SQW262172 TAS262172 TKO262172 TUK262172 UEG262172 UOC262172 UXY262172 VHU262172 VRQ262172 WBM262172 WLI262172 WVE262172 A327708 IS327708 SO327708 ACK327708 AMG327708 AWC327708 BFY327708 BPU327708 BZQ327708 CJM327708 CTI327708 DDE327708 DNA327708 DWW327708 EGS327708 EQO327708 FAK327708 FKG327708 FUC327708 GDY327708 GNU327708 GXQ327708 HHM327708 HRI327708 IBE327708 ILA327708 IUW327708 JES327708 JOO327708 JYK327708 KIG327708 KSC327708 LBY327708 LLU327708 LVQ327708 MFM327708 MPI327708 MZE327708 NJA327708 NSW327708 OCS327708 OMO327708 OWK327708 PGG327708 PQC327708 PZY327708 QJU327708 QTQ327708 RDM327708 RNI327708 RXE327708 SHA327708 SQW327708 TAS327708 TKO327708 TUK327708 UEG327708 UOC327708 UXY327708 VHU327708 VRQ327708 WBM327708 WLI327708 WVE327708 A393244 IS393244 SO393244 ACK393244 AMG393244 AWC393244 BFY393244 BPU393244 BZQ393244 CJM393244 CTI393244 DDE393244 DNA393244 DWW393244 EGS393244 EQO393244 FAK393244 FKG393244 FUC393244 GDY393244 GNU393244 GXQ393244 HHM393244 HRI393244 IBE393244 ILA393244 IUW393244 JES393244 JOO393244 JYK393244 KIG393244 KSC393244 LBY393244 LLU393244 LVQ393244 MFM393244 MPI393244 MZE393244 NJA393244 NSW393244 OCS393244 OMO393244 OWK393244 PGG393244 PQC393244 PZY393244 QJU393244 QTQ393244 RDM393244 RNI393244 RXE393244 SHA393244 SQW393244 TAS393244 TKO393244 TUK393244 UEG393244 UOC393244 UXY393244 VHU393244 VRQ393244 WBM393244 WLI393244 WVE393244 A458780 IS458780 SO458780 ACK458780 AMG458780 AWC458780 BFY458780 BPU458780 BZQ458780 CJM458780 CTI458780 DDE458780 DNA458780 DWW458780 EGS458780 EQO458780 FAK458780 FKG458780 FUC458780 GDY458780 GNU458780 GXQ458780 HHM458780 HRI458780 IBE458780 ILA458780 IUW458780 JES458780 JOO458780 JYK458780 KIG458780 KSC458780 LBY458780 LLU458780 LVQ458780 MFM458780 MPI458780 MZE458780 NJA458780 NSW458780 OCS458780 OMO458780 OWK458780 PGG458780 PQC458780 PZY458780 QJU458780 QTQ458780 RDM458780 RNI458780 RXE458780 SHA458780 SQW458780 TAS458780 TKO458780 TUK458780 UEG458780 UOC458780 UXY458780 VHU458780 VRQ458780 WBM458780 WLI458780 WVE458780 A524316 IS524316 SO524316 ACK524316 AMG524316 AWC524316 BFY524316 BPU524316 BZQ524316 CJM524316 CTI524316 DDE524316 DNA524316 DWW524316 EGS524316 EQO524316 FAK524316 FKG524316 FUC524316 GDY524316 GNU524316 GXQ524316 HHM524316 HRI524316 IBE524316 ILA524316 IUW524316 JES524316 JOO524316 JYK524316 KIG524316 KSC524316 LBY524316 LLU524316 LVQ524316 MFM524316 MPI524316 MZE524316 NJA524316 NSW524316 OCS524316 OMO524316 OWK524316 PGG524316 PQC524316 PZY524316 QJU524316 QTQ524316 RDM524316 RNI524316 RXE524316 SHA524316 SQW524316 TAS524316 TKO524316 TUK524316 UEG524316 UOC524316 UXY524316 VHU524316 VRQ524316 WBM524316 WLI524316 WVE524316 A589852 IS589852 SO589852 ACK589852 AMG589852 AWC589852 BFY589852 BPU589852 BZQ589852 CJM589852 CTI589852 DDE589852 DNA589852 DWW589852 EGS589852 EQO589852 FAK589852 FKG589852 FUC589852 GDY589852 GNU589852 GXQ589852 HHM589852 HRI589852 IBE589852 ILA589852 IUW589852 JES589852 JOO589852 JYK589852 KIG589852 KSC589852 LBY589852 LLU589852 LVQ589852 MFM589852 MPI589852 MZE589852 NJA589852 NSW589852 OCS589852 OMO589852 OWK589852 PGG589852 PQC589852 PZY589852 QJU589852 QTQ589852 RDM589852 RNI589852 RXE589852 SHA589852 SQW589852 TAS589852 TKO589852 TUK589852 UEG589852 UOC589852 UXY589852 VHU589852 VRQ589852 WBM589852 WLI589852 WVE589852 A655388 IS655388 SO655388 ACK655388 AMG655388 AWC655388 BFY655388 BPU655388 BZQ655388 CJM655388 CTI655388 DDE655388 DNA655388 DWW655388 EGS655388 EQO655388 FAK655388 FKG655388 FUC655388 GDY655388 GNU655388 GXQ655388 HHM655388 HRI655388 IBE655388 ILA655388 IUW655388 JES655388 JOO655388 JYK655388 KIG655388 KSC655388 LBY655388 LLU655388 LVQ655388 MFM655388 MPI655388 MZE655388 NJA655388 NSW655388 OCS655388 OMO655388 OWK655388 PGG655388 PQC655388 PZY655388 QJU655388 QTQ655388 RDM655388 RNI655388 RXE655388 SHA655388 SQW655388 TAS655388 TKO655388 TUK655388 UEG655388 UOC655388 UXY655388 VHU655388 VRQ655388 WBM655388 WLI655388 WVE655388 A720924 IS720924 SO720924 ACK720924 AMG720924 AWC720924 BFY720924 BPU720924 BZQ720924 CJM720924 CTI720924 DDE720924 DNA720924 DWW720924 EGS720924 EQO720924 FAK720924 FKG720924 FUC720924 GDY720924 GNU720924 GXQ720924 HHM720924 HRI720924 IBE720924 ILA720924 IUW720924 JES720924 JOO720924 JYK720924 KIG720924 KSC720924 LBY720924 LLU720924 LVQ720924 MFM720924 MPI720924 MZE720924 NJA720924 NSW720924 OCS720924 OMO720924 OWK720924 PGG720924 PQC720924 PZY720924 QJU720924 QTQ720924 RDM720924 RNI720924 RXE720924 SHA720924 SQW720924 TAS720924 TKO720924 TUK720924 UEG720924 UOC720924 UXY720924 VHU720924 VRQ720924 WBM720924 WLI720924 WVE720924 A786460 IS786460 SO786460 ACK786460 AMG786460 AWC786460 BFY786460 BPU786460 BZQ786460 CJM786460 CTI786460 DDE786460 DNA786460 DWW786460 EGS786460 EQO786460 FAK786460 FKG786460 FUC786460 GDY786460 GNU786460 GXQ786460 HHM786460 HRI786460 IBE786460 ILA786460 IUW786460 JES786460 JOO786460 JYK786460 KIG786460 KSC786460 LBY786460 LLU786460 LVQ786460 MFM786460 MPI786460 MZE786460 NJA786460 NSW786460 OCS786460 OMO786460 OWK786460 PGG786460 PQC786460 PZY786460 QJU786460 QTQ786460 RDM786460 RNI786460 RXE786460 SHA786460 SQW786460 TAS786460 TKO786460 TUK786460 UEG786460 UOC786460 UXY786460 VHU786460 VRQ786460 WBM786460 WLI786460 WVE786460 A851996 IS851996 SO851996 ACK851996 AMG851996 AWC851996 BFY851996 BPU851996 BZQ851996 CJM851996 CTI851996 DDE851996 DNA851996 DWW851996 EGS851996 EQO851996 FAK851996 FKG851996 FUC851996 GDY851996 GNU851996 GXQ851996 HHM851996 HRI851996 IBE851996 ILA851996 IUW851996 JES851996 JOO851996 JYK851996 KIG851996 KSC851996 LBY851996 LLU851996 LVQ851996 MFM851996 MPI851996 MZE851996 NJA851996 NSW851996 OCS851996 OMO851996 OWK851996 PGG851996 PQC851996 PZY851996 QJU851996 QTQ851996 RDM851996 RNI851996 RXE851996 SHA851996 SQW851996 TAS851996 TKO851996 TUK851996 UEG851996 UOC851996 UXY851996 VHU851996 VRQ851996 WBM851996 WLI851996 WVE851996 A917532 IS917532 SO917532 ACK917532 AMG917532 AWC917532 BFY917532 BPU917532 BZQ917532 CJM917532 CTI917532 DDE917532 DNA917532 DWW917532 EGS917532 EQO917532 FAK917532 FKG917532 FUC917532 GDY917532 GNU917532 GXQ917532 HHM917532 HRI917532 IBE917532 ILA917532 IUW917532 JES917532 JOO917532 JYK917532 KIG917532 KSC917532 LBY917532 LLU917532 LVQ917532 MFM917532 MPI917532 MZE917532 NJA917532 NSW917532 OCS917532 OMO917532 OWK917532 PGG917532 PQC917532 PZY917532 QJU917532 QTQ917532 RDM917532 RNI917532 RXE917532 SHA917532 SQW917532 TAS917532 TKO917532 TUK917532 UEG917532 UOC917532 UXY917532 VHU917532 VRQ917532 WBM917532 WLI917532 WVE917532 A983068 IS983068 SO983068 ACK983068 AMG983068 AWC983068 BFY983068 BPU983068 BZQ983068 CJM983068 CTI983068 DDE983068 DNA983068 DWW983068 EGS983068 EQO983068 FAK983068 FKG983068 FUC983068 GDY983068 GNU983068 GXQ983068 HHM983068 HRI983068 IBE983068 ILA983068 IUW983068 JES983068 JOO983068 JYK983068 KIG983068 KSC983068 LBY983068 LLU983068 LVQ983068 MFM983068 MPI983068 MZE983068 NJA983068 NSW983068 OCS983068 OMO983068 OWK983068 PGG983068 PQC983068 PZY983068 QJU983068 QTQ983068 RDM983068 RNI983068 RXE983068 SHA983068 SQW983068 TAS983068 TKO983068 TUK983068 UEG983068 UOC983068 UXY983068 VHU983068 VRQ983068 WBM983068 WLI983068 A25:A45 IS25:IS45 SO25:SO45 ACK25:ACK45 AMG25:AMG45 AWC25:AWC45 BFY25:BFY45 BPU25:BPU45 BZQ25:BZQ45 CJM25:CJM45 CTI25:CTI45 DDE25:DDE45 DNA25:DNA45 DWW25:DWW45 EGS25:EGS45 EQO25:EQO45 FAK25:FAK45 FKG25:FKG45 FUC25:FUC45 GDY25:GDY45 GNU25:GNU45 GXQ25:GXQ45 HHM25:HHM45 HRI25:HRI45 IBE25:IBE45 ILA25:ILA45 IUW25:IUW45 JES25:JES45 JOO25:JOO45 JYK25:JYK45 KIG25:KIG45 KSC25:KSC45 LBY25:LBY45 LLU25:LLU45 LVQ25:LVQ45 MFM25:MFM45 MPI25:MPI45 MZE25:MZE45 NJA25:NJA45 NSW25:NSW45 OCS25:OCS45 OMO25:OMO45 OWK25:OWK45 PGG25:PGG45 PQC25:PQC45 PZY25:PZY45 QJU25:QJU45 QTQ25:QTQ45 RDM25:RDM45 RNI25:RNI45 RXE25:RXE45 SHA25:SHA45 SQW25:SQW45 TAS25:TAS45 TKO25:TKO45 TUK25:TUK45 UEG25:UEG45 UOC25:UOC45 UXY25:UXY45 VHU25:VHU45 VRQ25:VRQ45 WBM25:WBM45 WLI25:WLI45 WVE25:WVE45">
      <formula1>"1,2,3,4,5"</formula1>
    </dataValidation>
    <dataValidation type="decimal" allowBlank="1" showInputMessage="1" showErrorMessage="1" sqref="WVH983068 WLL983068 C65564 IV65564 SR65564 ACN65564 AMJ65564 AWF65564 BGB65564 BPX65564 BZT65564 CJP65564 CTL65564 DDH65564 DND65564 DWZ65564 EGV65564 EQR65564 FAN65564 FKJ65564 FUF65564 GEB65564 GNX65564 GXT65564 HHP65564 HRL65564 IBH65564 ILD65564 IUZ65564 JEV65564 JOR65564 JYN65564 KIJ65564 KSF65564 LCB65564 LLX65564 LVT65564 MFP65564 MPL65564 MZH65564 NJD65564 NSZ65564 OCV65564 OMR65564 OWN65564 PGJ65564 PQF65564 QAB65564 QJX65564 QTT65564 RDP65564 RNL65564 RXH65564 SHD65564 SQZ65564 TAV65564 TKR65564 TUN65564 UEJ65564 UOF65564 UYB65564 VHX65564 VRT65564 WBP65564 WLL65564 WVH65564 C131100 IV131100 SR131100 ACN131100 AMJ131100 AWF131100 BGB131100 BPX131100 BZT131100 CJP131100 CTL131100 DDH131100 DND131100 DWZ131100 EGV131100 EQR131100 FAN131100 FKJ131100 FUF131100 GEB131100 GNX131100 GXT131100 HHP131100 HRL131100 IBH131100 ILD131100 IUZ131100 JEV131100 JOR131100 JYN131100 KIJ131100 KSF131100 LCB131100 LLX131100 LVT131100 MFP131100 MPL131100 MZH131100 NJD131100 NSZ131100 OCV131100 OMR131100 OWN131100 PGJ131100 PQF131100 QAB131100 QJX131100 QTT131100 RDP131100 RNL131100 RXH131100 SHD131100 SQZ131100 TAV131100 TKR131100 TUN131100 UEJ131100 UOF131100 UYB131100 VHX131100 VRT131100 WBP131100 WLL131100 WVH131100 C196636 IV196636 SR196636 ACN196636 AMJ196636 AWF196636 BGB196636 BPX196636 BZT196636 CJP196636 CTL196636 DDH196636 DND196636 DWZ196636 EGV196636 EQR196636 FAN196636 FKJ196636 FUF196636 GEB196636 GNX196636 GXT196636 HHP196636 HRL196636 IBH196636 ILD196636 IUZ196636 JEV196636 JOR196636 JYN196636 KIJ196636 KSF196636 LCB196636 LLX196636 LVT196636 MFP196636 MPL196636 MZH196636 NJD196636 NSZ196636 OCV196636 OMR196636 OWN196636 PGJ196636 PQF196636 QAB196636 QJX196636 QTT196636 RDP196636 RNL196636 RXH196636 SHD196636 SQZ196636 TAV196636 TKR196636 TUN196636 UEJ196636 UOF196636 UYB196636 VHX196636 VRT196636 WBP196636 WLL196636 WVH196636 C262172 IV262172 SR262172 ACN262172 AMJ262172 AWF262172 BGB262172 BPX262172 BZT262172 CJP262172 CTL262172 DDH262172 DND262172 DWZ262172 EGV262172 EQR262172 FAN262172 FKJ262172 FUF262172 GEB262172 GNX262172 GXT262172 HHP262172 HRL262172 IBH262172 ILD262172 IUZ262172 JEV262172 JOR262172 JYN262172 KIJ262172 KSF262172 LCB262172 LLX262172 LVT262172 MFP262172 MPL262172 MZH262172 NJD262172 NSZ262172 OCV262172 OMR262172 OWN262172 PGJ262172 PQF262172 QAB262172 QJX262172 QTT262172 RDP262172 RNL262172 RXH262172 SHD262172 SQZ262172 TAV262172 TKR262172 TUN262172 UEJ262172 UOF262172 UYB262172 VHX262172 VRT262172 WBP262172 WLL262172 WVH262172 C327708 IV327708 SR327708 ACN327708 AMJ327708 AWF327708 BGB327708 BPX327708 BZT327708 CJP327708 CTL327708 DDH327708 DND327708 DWZ327708 EGV327708 EQR327708 FAN327708 FKJ327708 FUF327708 GEB327708 GNX327708 GXT327708 HHP327708 HRL327708 IBH327708 ILD327708 IUZ327708 JEV327708 JOR327708 JYN327708 KIJ327708 KSF327708 LCB327708 LLX327708 LVT327708 MFP327708 MPL327708 MZH327708 NJD327708 NSZ327708 OCV327708 OMR327708 OWN327708 PGJ327708 PQF327708 QAB327708 QJX327708 QTT327708 RDP327708 RNL327708 RXH327708 SHD327708 SQZ327708 TAV327708 TKR327708 TUN327708 UEJ327708 UOF327708 UYB327708 VHX327708 VRT327708 WBP327708 WLL327708 WVH327708 C393244 IV393244 SR393244 ACN393244 AMJ393244 AWF393244 BGB393244 BPX393244 BZT393244 CJP393244 CTL393244 DDH393244 DND393244 DWZ393244 EGV393244 EQR393244 FAN393244 FKJ393244 FUF393244 GEB393244 GNX393244 GXT393244 HHP393244 HRL393244 IBH393244 ILD393244 IUZ393244 JEV393244 JOR393244 JYN393244 KIJ393244 KSF393244 LCB393244 LLX393244 LVT393244 MFP393244 MPL393244 MZH393244 NJD393244 NSZ393244 OCV393244 OMR393244 OWN393244 PGJ393244 PQF393244 QAB393244 QJX393244 QTT393244 RDP393244 RNL393244 RXH393244 SHD393244 SQZ393244 TAV393244 TKR393244 TUN393244 UEJ393244 UOF393244 UYB393244 VHX393244 VRT393244 WBP393244 WLL393244 WVH393244 C458780 IV458780 SR458780 ACN458780 AMJ458780 AWF458780 BGB458780 BPX458780 BZT458780 CJP458780 CTL458780 DDH458780 DND458780 DWZ458780 EGV458780 EQR458780 FAN458780 FKJ458780 FUF458780 GEB458780 GNX458780 GXT458780 HHP458780 HRL458780 IBH458780 ILD458780 IUZ458780 JEV458780 JOR458780 JYN458780 KIJ458780 KSF458780 LCB458780 LLX458780 LVT458780 MFP458780 MPL458780 MZH458780 NJD458780 NSZ458780 OCV458780 OMR458780 OWN458780 PGJ458780 PQF458780 QAB458780 QJX458780 QTT458780 RDP458780 RNL458780 RXH458780 SHD458780 SQZ458780 TAV458780 TKR458780 TUN458780 UEJ458780 UOF458780 UYB458780 VHX458780 VRT458780 WBP458780 WLL458780 WVH458780 C524316 IV524316 SR524316 ACN524316 AMJ524316 AWF524316 BGB524316 BPX524316 BZT524316 CJP524316 CTL524316 DDH524316 DND524316 DWZ524316 EGV524316 EQR524316 FAN524316 FKJ524316 FUF524316 GEB524316 GNX524316 GXT524316 HHP524316 HRL524316 IBH524316 ILD524316 IUZ524316 JEV524316 JOR524316 JYN524316 KIJ524316 KSF524316 LCB524316 LLX524316 LVT524316 MFP524316 MPL524316 MZH524316 NJD524316 NSZ524316 OCV524316 OMR524316 OWN524316 PGJ524316 PQF524316 QAB524316 QJX524316 QTT524316 RDP524316 RNL524316 RXH524316 SHD524316 SQZ524316 TAV524316 TKR524316 TUN524316 UEJ524316 UOF524316 UYB524316 VHX524316 VRT524316 WBP524316 WLL524316 WVH524316 C589852 IV589852 SR589852 ACN589852 AMJ589852 AWF589852 BGB589852 BPX589852 BZT589852 CJP589852 CTL589852 DDH589852 DND589852 DWZ589852 EGV589852 EQR589852 FAN589852 FKJ589852 FUF589852 GEB589852 GNX589852 GXT589852 HHP589852 HRL589852 IBH589852 ILD589852 IUZ589852 JEV589852 JOR589852 JYN589852 KIJ589852 KSF589852 LCB589852 LLX589852 LVT589852 MFP589852 MPL589852 MZH589852 NJD589852 NSZ589852 OCV589852 OMR589852 OWN589852 PGJ589852 PQF589852 QAB589852 QJX589852 QTT589852 RDP589852 RNL589852 RXH589852 SHD589852 SQZ589852 TAV589852 TKR589852 TUN589852 UEJ589852 UOF589852 UYB589852 VHX589852 VRT589852 WBP589852 WLL589852 WVH589852 C655388 IV655388 SR655388 ACN655388 AMJ655388 AWF655388 BGB655388 BPX655388 BZT655388 CJP655388 CTL655388 DDH655388 DND655388 DWZ655388 EGV655388 EQR655388 FAN655388 FKJ655388 FUF655388 GEB655388 GNX655388 GXT655388 HHP655388 HRL655388 IBH655388 ILD655388 IUZ655388 JEV655388 JOR655388 JYN655388 KIJ655388 KSF655388 LCB655388 LLX655388 LVT655388 MFP655388 MPL655388 MZH655388 NJD655388 NSZ655388 OCV655388 OMR655388 OWN655388 PGJ655388 PQF655388 QAB655388 QJX655388 QTT655388 RDP655388 RNL655388 RXH655388 SHD655388 SQZ655388 TAV655388 TKR655388 TUN655388 UEJ655388 UOF655388 UYB655388 VHX655388 VRT655388 WBP655388 WLL655388 WVH655388 C720924 IV720924 SR720924 ACN720924 AMJ720924 AWF720924 BGB720924 BPX720924 BZT720924 CJP720924 CTL720924 DDH720924 DND720924 DWZ720924 EGV720924 EQR720924 FAN720924 FKJ720924 FUF720924 GEB720924 GNX720924 GXT720924 HHP720924 HRL720924 IBH720924 ILD720924 IUZ720924 JEV720924 JOR720924 JYN720924 KIJ720924 KSF720924 LCB720924 LLX720924 LVT720924 MFP720924 MPL720924 MZH720924 NJD720924 NSZ720924 OCV720924 OMR720924 OWN720924 PGJ720924 PQF720924 QAB720924 QJX720924 QTT720924 RDP720924 RNL720924 RXH720924 SHD720924 SQZ720924 TAV720924 TKR720924 TUN720924 UEJ720924 UOF720924 UYB720924 VHX720924 VRT720924 WBP720924 WLL720924 WVH720924 C786460 IV786460 SR786460 ACN786460 AMJ786460 AWF786460 BGB786460 BPX786460 BZT786460 CJP786460 CTL786460 DDH786460 DND786460 DWZ786460 EGV786460 EQR786460 FAN786460 FKJ786460 FUF786460 GEB786460 GNX786460 GXT786460 HHP786460 HRL786460 IBH786460 ILD786460 IUZ786460 JEV786460 JOR786460 JYN786460 KIJ786460 KSF786460 LCB786460 LLX786460 LVT786460 MFP786460 MPL786460 MZH786460 NJD786460 NSZ786460 OCV786460 OMR786460 OWN786460 PGJ786460 PQF786460 QAB786460 QJX786460 QTT786460 RDP786460 RNL786460 RXH786460 SHD786460 SQZ786460 TAV786460 TKR786460 TUN786460 UEJ786460 UOF786460 UYB786460 VHX786460 VRT786460 WBP786460 WLL786460 WVH786460 C851996 IV851996 SR851996 ACN851996 AMJ851996 AWF851996 BGB851996 BPX851996 BZT851996 CJP851996 CTL851996 DDH851996 DND851996 DWZ851996 EGV851996 EQR851996 FAN851996 FKJ851996 FUF851996 GEB851996 GNX851996 GXT851996 HHP851996 HRL851996 IBH851996 ILD851996 IUZ851996 JEV851996 JOR851996 JYN851996 KIJ851996 KSF851996 LCB851996 LLX851996 LVT851996 MFP851996 MPL851996 MZH851996 NJD851996 NSZ851996 OCV851996 OMR851996 OWN851996 PGJ851996 PQF851996 QAB851996 QJX851996 QTT851996 RDP851996 RNL851996 RXH851996 SHD851996 SQZ851996 TAV851996 TKR851996 TUN851996 UEJ851996 UOF851996 UYB851996 VHX851996 VRT851996 WBP851996 WLL851996 WVH851996 C917532 IV917532 SR917532 ACN917532 AMJ917532 AWF917532 BGB917532 BPX917532 BZT917532 CJP917532 CTL917532 DDH917532 DND917532 DWZ917532 EGV917532 EQR917532 FAN917532 FKJ917532 FUF917532 GEB917532 GNX917532 GXT917532 HHP917532 HRL917532 IBH917532 ILD917532 IUZ917532 JEV917532 JOR917532 JYN917532 KIJ917532 KSF917532 LCB917532 LLX917532 LVT917532 MFP917532 MPL917532 MZH917532 NJD917532 NSZ917532 OCV917532 OMR917532 OWN917532 PGJ917532 PQF917532 QAB917532 QJX917532 QTT917532 RDP917532 RNL917532 RXH917532 SHD917532 SQZ917532 TAV917532 TKR917532 TUN917532 UEJ917532 UOF917532 UYB917532 VHX917532 VRT917532 WBP917532 WLL917532 WVH917532 C983068 IV983068 SR983068 ACN983068 AMJ983068 AWF983068 BGB983068 BPX983068 BZT983068 CJP983068 CTL983068 DDH983068 DND983068 DWZ983068 EGV983068 EQR983068 FAN983068 FKJ983068 FUF983068 GEB983068 GNX983068 GXT983068 HHP983068 HRL983068 IBH983068 ILD983068 IUZ983068 JEV983068 JOR983068 JYN983068 KIJ983068 KSF983068 LCB983068 LLX983068 LVT983068 MFP983068 MPL983068 MZH983068 NJD983068 NSZ983068 OCV983068 OMR983068 OWN983068 PGJ983068 PQF983068 QAB983068 QJX983068 QTT983068 RDP983068 RNL983068 RXH983068 SHD983068 SQZ983068 TAV983068 TKR983068 TUN983068 UEJ983068 UOF983068 UYB983068 VHX983068 VRT983068 WBP983068 IV25:IV45 SR25:SR45 ACN25:ACN45 AMJ25:AMJ45 AWF25:AWF45 BGB25:BGB45 BPX25:BPX45 BZT25:BZT45 CJP25:CJP45 CTL25:CTL45 DDH25:DDH45 DND25:DND45 DWZ25:DWZ45 EGV25:EGV45 EQR25:EQR45 FAN25:FAN45 FKJ25:FKJ45 FUF25:FUF45 GEB25:GEB45 GNX25:GNX45 GXT25:GXT45 HHP25:HHP45 HRL25:HRL45 IBH25:IBH45 ILD25:ILD45 IUZ25:IUZ45 JEV25:JEV45 JOR25:JOR45 JYN25:JYN45 KIJ25:KIJ45 KSF25:KSF45 LCB25:LCB45 LLX25:LLX45 LVT25:LVT45 MFP25:MFP45 MPL25:MPL45 MZH25:MZH45 NJD25:NJD45 NSZ25:NSZ45 OCV25:OCV45 OMR25:OMR45 OWN25:OWN45 PGJ25:PGJ45 PQF25:PQF45 QAB25:QAB45 QJX25:QJX45 QTT25:QTT45 RDP25:RDP45 RNL25:RNL45 RXH25:RXH45 SHD25:SHD45 SQZ25:SQZ45 TAV25:TAV45 TKR25:TKR45 TUN25:TUN45 UEJ25:UEJ45 UOF25:UOF45 UYB25:UYB45 VHX25:VHX45 VRT25:VRT45 WBP25:WBP45 WLL25:WLL45 WVH25:WVH45">
      <formula1>0</formula1>
      <formula2>1</formula2>
    </dataValidation>
  </dataValidation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Z157"/>
  <sheetViews>
    <sheetView zoomScale="80" zoomScaleNormal="80" workbookViewId="0"/>
  </sheetViews>
  <sheetFormatPr baseColWidth="10" defaultRowHeight="15" x14ac:dyDescent="0.25"/>
  <cols>
    <col min="1" max="1" width="3.140625" style="5" bestFit="1" customWidth="1"/>
    <col min="2" max="2" width="58.85546875" style="5" customWidth="1"/>
    <col min="3" max="3" width="41.5703125" style="5" customWidth="1"/>
    <col min="4" max="4" width="26.7109375" style="5" customWidth="1"/>
    <col min="5" max="5" width="27.7109375" style="5" customWidth="1"/>
    <col min="6" max="7" width="29.7109375" style="5" customWidth="1"/>
    <col min="8" max="8" width="23" style="5" customWidth="1"/>
    <col min="9" max="9" width="27.28515625" style="5" customWidth="1"/>
    <col min="10" max="10" width="19.85546875" style="5" customWidth="1"/>
    <col min="11" max="11" width="14.7109375" style="5" customWidth="1"/>
    <col min="12" max="12" width="51.140625" style="5" customWidth="1"/>
    <col min="13" max="13" width="26.28515625" style="5" customWidth="1"/>
    <col min="14" max="14" width="22.140625" style="5" customWidth="1"/>
    <col min="15" max="15" width="26.140625" style="5" customWidth="1"/>
    <col min="16" max="16" width="31.7109375" style="5" customWidth="1"/>
    <col min="17" max="17" width="21.5703125" style="5" customWidth="1"/>
    <col min="18" max="18" width="57" style="5" customWidth="1"/>
    <col min="19" max="19" width="19.140625" style="5" customWidth="1"/>
    <col min="20" max="22" width="6.42578125" style="5" customWidth="1"/>
    <col min="23" max="251" width="11.42578125" style="5"/>
    <col min="252" max="252" width="1" style="5" customWidth="1"/>
    <col min="253" max="253" width="4.28515625" style="5" customWidth="1"/>
    <col min="254" max="254" width="34.7109375" style="5" customWidth="1"/>
    <col min="255" max="255" width="0" style="5" hidden="1" customWidth="1"/>
    <col min="256" max="256" width="20" style="5" customWidth="1"/>
    <col min="257" max="257" width="20.85546875" style="5" customWidth="1"/>
    <col min="258" max="258" width="25" style="5" customWidth="1"/>
    <col min="259" max="259" width="18.7109375" style="5" customWidth="1"/>
    <col min="260" max="260" width="29.7109375" style="5" customWidth="1"/>
    <col min="261" max="261" width="13.42578125" style="5" customWidth="1"/>
    <col min="262" max="262" width="13.85546875" style="5" customWidth="1"/>
    <col min="263" max="267" width="16.5703125" style="5" customWidth="1"/>
    <col min="268" max="268" width="20.5703125" style="5" customWidth="1"/>
    <col min="269" max="269" width="21.140625" style="5" customWidth="1"/>
    <col min="270" max="270" width="9.5703125" style="5" customWidth="1"/>
    <col min="271" max="271" width="0.42578125" style="5" customWidth="1"/>
    <col min="272" max="278" width="6.42578125" style="5" customWidth="1"/>
    <col min="279" max="507" width="11.42578125" style="5"/>
    <col min="508" max="508" width="1" style="5" customWidth="1"/>
    <col min="509" max="509" width="4.28515625" style="5" customWidth="1"/>
    <col min="510" max="510" width="34.7109375" style="5" customWidth="1"/>
    <col min="511" max="511" width="0" style="5" hidden="1" customWidth="1"/>
    <col min="512" max="512" width="20" style="5" customWidth="1"/>
    <col min="513" max="513" width="20.85546875" style="5" customWidth="1"/>
    <col min="514" max="514" width="25" style="5" customWidth="1"/>
    <col min="515" max="515" width="18.7109375" style="5" customWidth="1"/>
    <col min="516" max="516" width="29.7109375" style="5" customWidth="1"/>
    <col min="517" max="517" width="13.42578125" style="5" customWidth="1"/>
    <col min="518" max="518" width="13.85546875" style="5" customWidth="1"/>
    <col min="519" max="523" width="16.5703125" style="5" customWidth="1"/>
    <col min="524" max="524" width="20.5703125" style="5" customWidth="1"/>
    <col min="525" max="525" width="21.140625" style="5" customWidth="1"/>
    <col min="526" max="526" width="9.5703125" style="5" customWidth="1"/>
    <col min="527" max="527" width="0.42578125" style="5" customWidth="1"/>
    <col min="528" max="534" width="6.42578125" style="5" customWidth="1"/>
    <col min="535" max="763" width="11.42578125" style="5"/>
    <col min="764" max="764" width="1" style="5" customWidth="1"/>
    <col min="765" max="765" width="4.28515625" style="5" customWidth="1"/>
    <col min="766" max="766" width="34.7109375" style="5" customWidth="1"/>
    <col min="767" max="767" width="0" style="5" hidden="1" customWidth="1"/>
    <col min="768" max="768" width="20" style="5" customWidth="1"/>
    <col min="769" max="769" width="20.85546875" style="5" customWidth="1"/>
    <col min="770" max="770" width="25" style="5" customWidth="1"/>
    <col min="771" max="771" width="18.7109375" style="5" customWidth="1"/>
    <col min="772" max="772" width="29.7109375" style="5" customWidth="1"/>
    <col min="773" max="773" width="13.42578125" style="5" customWidth="1"/>
    <col min="774" max="774" width="13.85546875" style="5" customWidth="1"/>
    <col min="775" max="779" width="16.5703125" style="5" customWidth="1"/>
    <col min="780" max="780" width="20.5703125" style="5" customWidth="1"/>
    <col min="781" max="781" width="21.140625" style="5" customWidth="1"/>
    <col min="782" max="782" width="9.5703125" style="5" customWidth="1"/>
    <col min="783" max="783" width="0.42578125" style="5" customWidth="1"/>
    <col min="784" max="790" width="6.42578125" style="5" customWidth="1"/>
    <col min="791" max="1019" width="11.42578125" style="5"/>
    <col min="1020" max="1020" width="1" style="5" customWidth="1"/>
    <col min="1021" max="1021" width="4.28515625" style="5" customWidth="1"/>
    <col min="1022" max="1022" width="34.7109375" style="5" customWidth="1"/>
    <col min="1023" max="1023" width="0" style="5" hidden="1" customWidth="1"/>
    <col min="1024" max="1024" width="20" style="5" customWidth="1"/>
    <col min="1025" max="1025" width="20.85546875" style="5" customWidth="1"/>
    <col min="1026" max="1026" width="25" style="5" customWidth="1"/>
    <col min="1027" max="1027" width="18.7109375" style="5" customWidth="1"/>
    <col min="1028" max="1028" width="29.7109375" style="5" customWidth="1"/>
    <col min="1029" max="1029" width="13.42578125" style="5" customWidth="1"/>
    <col min="1030" max="1030" width="13.85546875" style="5" customWidth="1"/>
    <col min="1031" max="1035" width="16.5703125" style="5" customWidth="1"/>
    <col min="1036" max="1036" width="20.5703125" style="5" customWidth="1"/>
    <col min="1037" max="1037" width="21.140625" style="5" customWidth="1"/>
    <col min="1038" max="1038" width="9.5703125" style="5" customWidth="1"/>
    <col min="1039" max="1039" width="0.42578125" style="5" customWidth="1"/>
    <col min="1040" max="1046" width="6.42578125" style="5" customWidth="1"/>
    <col min="1047" max="1275" width="11.42578125" style="5"/>
    <col min="1276" max="1276" width="1" style="5" customWidth="1"/>
    <col min="1277" max="1277" width="4.28515625" style="5" customWidth="1"/>
    <col min="1278" max="1278" width="34.7109375" style="5" customWidth="1"/>
    <col min="1279" max="1279" width="0" style="5" hidden="1" customWidth="1"/>
    <col min="1280" max="1280" width="20" style="5" customWidth="1"/>
    <col min="1281" max="1281" width="20.85546875" style="5" customWidth="1"/>
    <col min="1282" max="1282" width="25" style="5" customWidth="1"/>
    <col min="1283" max="1283" width="18.7109375" style="5" customWidth="1"/>
    <col min="1284" max="1284" width="29.7109375" style="5" customWidth="1"/>
    <col min="1285" max="1285" width="13.42578125" style="5" customWidth="1"/>
    <col min="1286" max="1286" width="13.85546875" style="5" customWidth="1"/>
    <col min="1287" max="1291" width="16.5703125" style="5" customWidth="1"/>
    <col min="1292" max="1292" width="20.5703125" style="5" customWidth="1"/>
    <col min="1293" max="1293" width="21.140625" style="5" customWidth="1"/>
    <col min="1294" max="1294" width="9.5703125" style="5" customWidth="1"/>
    <col min="1295" max="1295" width="0.42578125" style="5" customWidth="1"/>
    <col min="1296" max="1302" width="6.42578125" style="5" customWidth="1"/>
    <col min="1303" max="1531" width="11.42578125" style="5"/>
    <col min="1532" max="1532" width="1" style="5" customWidth="1"/>
    <col min="1533" max="1533" width="4.28515625" style="5" customWidth="1"/>
    <col min="1534" max="1534" width="34.7109375" style="5" customWidth="1"/>
    <col min="1535" max="1535" width="0" style="5" hidden="1" customWidth="1"/>
    <col min="1536" max="1536" width="20" style="5" customWidth="1"/>
    <col min="1537" max="1537" width="20.85546875" style="5" customWidth="1"/>
    <col min="1538" max="1538" width="25" style="5" customWidth="1"/>
    <col min="1539" max="1539" width="18.7109375" style="5" customWidth="1"/>
    <col min="1540" max="1540" width="29.7109375" style="5" customWidth="1"/>
    <col min="1541" max="1541" width="13.42578125" style="5" customWidth="1"/>
    <col min="1542" max="1542" width="13.85546875" style="5" customWidth="1"/>
    <col min="1543" max="1547" width="16.5703125" style="5" customWidth="1"/>
    <col min="1548" max="1548" width="20.5703125" style="5" customWidth="1"/>
    <col min="1549" max="1549" width="21.140625" style="5" customWidth="1"/>
    <col min="1550" max="1550" width="9.5703125" style="5" customWidth="1"/>
    <col min="1551" max="1551" width="0.42578125" style="5" customWidth="1"/>
    <col min="1552" max="1558" width="6.42578125" style="5" customWidth="1"/>
    <col min="1559" max="1787" width="11.42578125" style="5"/>
    <col min="1788" max="1788" width="1" style="5" customWidth="1"/>
    <col min="1789" max="1789" width="4.28515625" style="5" customWidth="1"/>
    <col min="1790" max="1790" width="34.7109375" style="5" customWidth="1"/>
    <col min="1791" max="1791" width="0" style="5" hidden="1" customWidth="1"/>
    <col min="1792" max="1792" width="20" style="5" customWidth="1"/>
    <col min="1793" max="1793" width="20.85546875" style="5" customWidth="1"/>
    <col min="1794" max="1794" width="25" style="5" customWidth="1"/>
    <col min="1795" max="1795" width="18.7109375" style="5" customWidth="1"/>
    <col min="1796" max="1796" width="29.7109375" style="5" customWidth="1"/>
    <col min="1797" max="1797" width="13.42578125" style="5" customWidth="1"/>
    <col min="1798" max="1798" width="13.85546875" style="5" customWidth="1"/>
    <col min="1799" max="1803" width="16.5703125" style="5" customWidth="1"/>
    <col min="1804" max="1804" width="20.5703125" style="5" customWidth="1"/>
    <col min="1805" max="1805" width="21.140625" style="5" customWidth="1"/>
    <col min="1806" max="1806" width="9.5703125" style="5" customWidth="1"/>
    <col min="1807" max="1807" width="0.42578125" style="5" customWidth="1"/>
    <col min="1808" max="1814" width="6.42578125" style="5" customWidth="1"/>
    <col min="1815" max="2043" width="11.42578125" style="5"/>
    <col min="2044" max="2044" width="1" style="5" customWidth="1"/>
    <col min="2045" max="2045" width="4.28515625" style="5" customWidth="1"/>
    <col min="2046" max="2046" width="34.7109375" style="5" customWidth="1"/>
    <col min="2047" max="2047" width="0" style="5" hidden="1" customWidth="1"/>
    <col min="2048" max="2048" width="20" style="5" customWidth="1"/>
    <col min="2049" max="2049" width="20.85546875" style="5" customWidth="1"/>
    <col min="2050" max="2050" width="25" style="5" customWidth="1"/>
    <col min="2051" max="2051" width="18.7109375" style="5" customWidth="1"/>
    <col min="2052" max="2052" width="29.7109375" style="5" customWidth="1"/>
    <col min="2053" max="2053" width="13.42578125" style="5" customWidth="1"/>
    <col min="2054" max="2054" width="13.85546875" style="5" customWidth="1"/>
    <col min="2055" max="2059" width="16.5703125" style="5" customWidth="1"/>
    <col min="2060" max="2060" width="20.5703125" style="5" customWidth="1"/>
    <col min="2061" max="2061" width="21.140625" style="5" customWidth="1"/>
    <col min="2062" max="2062" width="9.5703125" style="5" customWidth="1"/>
    <col min="2063" max="2063" width="0.42578125" style="5" customWidth="1"/>
    <col min="2064" max="2070" width="6.42578125" style="5" customWidth="1"/>
    <col min="2071" max="2299" width="11.42578125" style="5"/>
    <col min="2300" max="2300" width="1" style="5" customWidth="1"/>
    <col min="2301" max="2301" width="4.28515625" style="5" customWidth="1"/>
    <col min="2302" max="2302" width="34.7109375" style="5" customWidth="1"/>
    <col min="2303" max="2303" width="0" style="5" hidden="1" customWidth="1"/>
    <col min="2304" max="2304" width="20" style="5" customWidth="1"/>
    <col min="2305" max="2305" width="20.85546875" style="5" customWidth="1"/>
    <col min="2306" max="2306" width="25" style="5" customWidth="1"/>
    <col min="2307" max="2307" width="18.7109375" style="5" customWidth="1"/>
    <col min="2308" max="2308" width="29.7109375" style="5" customWidth="1"/>
    <col min="2309" max="2309" width="13.42578125" style="5" customWidth="1"/>
    <col min="2310" max="2310" width="13.85546875" style="5" customWidth="1"/>
    <col min="2311" max="2315" width="16.5703125" style="5" customWidth="1"/>
    <col min="2316" max="2316" width="20.5703125" style="5" customWidth="1"/>
    <col min="2317" max="2317" width="21.140625" style="5" customWidth="1"/>
    <col min="2318" max="2318" width="9.5703125" style="5" customWidth="1"/>
    <col min="2319" max="2319" width="0.42578125" style="5" customWidth="1"/>
    <col min="2320" max="2326" width="6.42578125" style="5" customWidth="1"/>
    <col min="2327" max="2555" width="11.42578125" style="5"/>
    <col min="2556" max="2556" width="1" style="5" customWidth="1"/>
    <col min="2557" max="2557" width="4.28515625" style="5" customWidth="1"/>
    <col min="2558" max="2558" width="34.7109375" style="5" customWidth="1"/>
    <col min="2559" max="2559" width="0" style="5" hidden="1" customWidth="1"/>
    <col min="2560" max="2560" width="20" style="5" customWidth="1"/>
    <col min="2561" max="2561" width="20.85546875" style="5" customWidth="1"/>
    <col min="2562" max="2562" width="25" style="5" customWidth="1"/>
    <col min="2563" max="2563" width="18.7109375" style="5" customWidth="1"/>
    <col min="2564" max="2564" width="29.7109375" style="5" customWidth="1"/>
    <col min="2565" max="2565" width="13.42578125" style="5" customWidth="1"/>
    <col min="2566" max="2566" width="13.85546875" style="5" customWidth="1"/>
    <col min="2567" max="2571" width="16.5703125" style="5" customWidth="1"/>
    <col min="2572" max="2572" width="20.5703125" style="5" customWidth="1"/>
    <col min="2573" max="2573" width="21.140625" style="5" customWidth="1"/>
    <col min="2574" max="2574" width="9.5703125" style="5" customWidth="1"/>
    <col min="2575" max="2575" width="0.42578125" style="5" customWidth="1"/>
    <col min="2576" max="2582" width="6.42578125" style="5" customWidth="1"/>
    <col min="2583" max="2811" width="11.42578125" style="5"/>
    <col min="2812" max="2812" width="1" style="5" customWidth="1"/>
    <col min="2813" max="2813" width="4.28515625" style="5" customWidth="1"/>
    <col min="2814" max="2814" width="34.7109375" style="5" customWidth="1"/>
    <col min="2815" max="2815" width="0" style="5" hidden="1" customWidth="1"/>
    <col min="2816" max="2816" width="20" style="5" customWidth="1"/>
    <col min="2817" max="2817" width="20.85546875" style="5" customWidth="1"/>
    <col min="2818" max="2818" width="25" style="5" customWidth="1"/>
    <col min="2819" max="2819" width="18.7109375" style="5" customWidth="1"/>
    <col min="2820" max="2820" width="29.7109375" style="5" customWidth="1"/>
    <col min="2821" max="2821" width="13.42578125" style="5" customWidth="1"/>
    <col min="2822" max="2822" width="13.85546875" style="5" customWidth="1"/>
    <col min="2823" max="2827" width="16.5703125" style="5" customWidth="1"/>
    <col min="2828" max="2828" width="20.5703125" style="5" customWidth="1"/>
    <col min="2829" max="2829" width="21.140625" style="5" customWidth="1"/>
    <col min="2830" max="2830" width="9.5703125" style="5" customWidth="1"/>
    <col min="2831" max="2831" width="0.42578125" style="5" customWidth="1"/>
    <col min="2832" max="2838" width="6.42578125" style="5" customWidth="1"/>
    <col min="2839" max="3067" width="11.42578125" style="5"/>
    <col min="3068" max="3068" width="1" style="5" customWidth="1"/>
    <col min="3069" max="3069" width="4.28515625" style="5" customWidth="1"/>
    <col min="3070" max="3070" width="34.7109375" style="5" customWidth="1"/>
    <col min="3071" max="3071" width="0" style="5" hidden="1" customWidth="1"/>
    <col min="3072" max="3072" width="20" style="5" customWidth="1"/>
    <col min="3073" max="3073" width="20.85546875" style="5" customWidth="1"/>
    <col min="3074" max="3074" width="25" style="5" customWidth="1"/>
    <col min="3075" max="3075" width="18.7109375" style="5" customWidth="1"/>
    <col min="3076" max="3076" width="29.7109375" style="5" customWidth="1"/>
    <col min="3077" max="3077" width="13.42578125" style="5" customWidth="1"/>
    <col min="3078" max="3078" width="13.85546875" style="5" customWidth="1"/>
    <col min="3079" max="3083" width="16.5703125" style="5" customWidth="1"/>
    <col min="3084" max="3084" width="20.5703125" style="5" customWidth="1"/>
    <col min="3085" max="3085" width="21.140625" style="5" customWidth="1"/>
    <col min="3086" max="3086" width="9.5703125" style="5" customWidth="1"/>
    <col min="3087" max="3087" width="0.42578125" style="5" customWidth="1"/>
    <col min="3088" max="3094" width="6.42578125" style="5" customWidth="1"/>
    <col min="3095" max="3323" width="11.42578125" style="5"/>
    <col min="3324" max="3324" width="1" style="5" customWidth="1"/>
    <col min="3325" max="3325" width="4.28515625" style="5" customWidth="1"/>
    <col min="3326" max="3326" width="34.7109375" style="5" customWidth="1"/>
    <col min="3327" max="3327" width="0" style="5" hidden="1" customWidth="1"/>
    <col min="3328" max="3328" width="20" style="5" customWidth="1"/>
    <col min="3329" max="3329" width="20.85546875" style="5" customWidth="1"/>
    <col min="3330" max="3330" width="25" style="5" customWidth="1"/>
    <col min="3331" max="3331" width="18.7109375" style="5" customWidth="1"/>
    <col min="3332" max="3332" width="29.7109375" style="5" customWidth="1"/>
    <col min="3333" max="3333" width="13.42578125" style="5" customWidth="1"/>
    <col min="3334" max="3334" width="13.85546875" style="5" customWidth="1"/>
    <col min="3335" max="3339" width="16.5703125" style="5" customWidth="1"/>
    <col min="3340" max="3340" width="20.5703125" style="5" customWidth="1"/>
    <col min="3341" max="3341" width="21.140625" style="5" customWidth="1"/>
    <col min="3342" max="3342" width="9.5703125" style="5" customWidth="1"/>
    <col min="3343" max="3343" width="0.42578125" style="5" customWidth="1"/>
    <col min="3344" max="3350" width="6.42578125" style="5" customWidth="1"/>
    <col min="3351" max="3579" width="11.42578125" style="5"/>
    <col min="3580" max="3580" width="1" style="5" customWidth="1"/>
    <col min="3581" max="3581" width="4.28515625" style="5" customWidth="1"/>
    <col min="3582" max="3582" width="34.7109375" style="5" customWidth="1"/>
    <col min="3583" max="3583" width="0" style="5" hidden="1" customWidth="1"/>
    <col min="3584" max="3584" width="20" style="5" customWidth="1"/>
    <col min="3585" max="3585" width="20.85546875" style="5" customWidth="1"/>
    <col min="3586" max="3586" width="25" style="5" customWidth="1"/>
    <col min="3587" max="3587" width="18.7109375" style="5" customWidth="1"/>
    <col min="3588" max="3588" width="29.7109375" style="5" customWidth="1"/>
    <col min="3589" max="3589" width="13.42578125" style="5" customWidth="1"/>
    <col min="3590" max="3590" width="13.85546875" style="5" customWidth="1"/>
    <col min="3591" max="3595" width="16.5703125" style="5" customWidth="1"/>
    <col min="3596" max="3596" width="20.5703125" style="5" customWidth="1"/>
    <col min="3597" max="3597" width="21.140625" style="5" customWidth="1"/>
    <col min="3598" max="3598" width="9.5703125" style="5" customWidth="1"/>
    <col min="3599" max="3599" width="0.42578125" style="5" customWidth="1"/>
    <col min="3600" max="3606" width="6.42578125" style="5" customWidth="1"/>
    <col min="3607" max="3835" width="11.42578125" style="5"/>
    <col min="3836" max="3836" width="1" style="5" customWidth="1"/>
    <col min="3837" max="3837" width="4.28515625" style="5" customWidth="1"/>
    <col min="3838" max="3838" width="34.7109375" style="5" customWidth="1"/>
    <col min="3839" max="3839" width="0" style="5" hidden="1" customWidth="1"/>
    <col min="3840" max="3840" width="20" style="5" customWidth="1"/>
    <col min="3841" max="3841" width="20.85546875" style="5" customWidth="1"/>
    <col min="3842" max="3842" width="25" style="5" customWidth="1"/>
    <col min="3843" max="3843" width="18.7109375" style="5" customWidth="1"/>
    <col min="3844" max="3844" width="29.7109375" style="5" customWidth="1"/>
    <col min="3845" max="3845" width="13.42578125" style="5" customWidth="1"/>
    <col min="3846" max="3846" width="13.85546875" style="5" customWidth="1"/>
    <col min="3847" max="3851" width="16.5703125" style="5" customWidth="1"/>
    <col min="3852" max="3852" width="20.5703125" style="5" customWidth="1"/>
    <col min="3853" max="3853" width="21.140625" style="5" customWidth="1"/>
    <col min="3854" max="3854" width="9.5703125" style="5" customWidth="1"/>
    <col min="3855" max="3855" width="0.42578125" style="5" customWidth="1"/>
    <col min="3856" max="3862" width="6.42578125" style="5" customWidth="1"/>
    <col min="3863" max="4091" width="11.42578125" style="5"/>
    <col min="4092" max="4092" width="1" style="5" customWidth="1"/>
    <col min="4093" max="4093" width="4.28515625" style="5" customWidth="1"/>
    <col min="4094" max="4094" width="34.7109375" style="5" customWidth="1"/>
    <col min="4095" max="4095" width="0" style="5" hidden="1" customWidth="1"/>
    <col min="4096" max="4096" width="20" style="5" customWidth="1"/>
    <col min="4097" max="4097" width="20.85546875" style="5" customWidth="1"/>
    <col min="4098" max="4098" width="25" style="5" customWidth="1"/>
    <col min="4099" max="4099" width="18.7109375" style="5" customWidth="1"/>
    <col min="4100" max="4100" width="29.7109375" style="5" customWidth="1"/>
    <col min="4101" max="4101" width="13.42578125" style="5" customWidth="1"/>
    <col min="4102" max="4102" width="13.85546875" style="5" customWidth="1"/>
    <col min="4103" max="4107" width="16.5703125" style="5" customWidth="1"/>
    <col min="4108" max="4108" width="20.5703125" style="5" customWidth="1"/>
    <col min="4109" max="4109" width="21.140625" style="5" customWidth="1"/>
    <col min="4110" max="4110" width="9.5703125" style="5" customWidth="1"/>
    <col min="4111" max="4111" width="0.42578125" style="5" customWidth="1"/>
    <col min="4112" max="4118" width="6.42578125" style="5" customWidth="1"/>
    <col min="4119" max="4347" width="11.42578125" style="5"/>
    <col min="4348" max="4348" width="1" style="5" customWidth="1"/>
    <col min="4349" max="4349" width="4.28515625" style="5" customWidth="1"/>
    <col min="4350" max="4350" width="34.7109375" style="5" customWidth="1"/>
    <col min="4351" max="4351" width="0" style="5" hidden="1" customWidth="1"/>
    <col min="4352" max="4352" width="20" style="5" customWidth="1"/>
    <col min="4353" max="4353" width="20.85546875" style="5" customWidth="1"/>
    <col min="4354" max="4354" width="25" style="5" customWidth="1"/>
    <col min="4355" max="4355" width="18.7109375" style="5" customWidth="1"/>
    <col min="4356" max="4356" width="29.7109375" style="5" customWidth="1"/>
    <col min="4357" max="4357" width="13.42578125" style="5" customWidth="1"/>
    <col min="4358" max="4358" width="13.85546875" style="5" customWidth="1"/>
    <col min="4359" max="4363" width="16.5703125" style="5" customWidth="1"/>
    <col min="4364" max="4364" width="20.5703125" style="5" customWidth="1"/>
    <col min="4365" max="4365" width="21.140625" style="5" customWidth="1"/>
    <col min="4366" max="4366" width="9.5703125" style="5" customWidth="1"/>
    <col min="4367" max="4367" width="0.42578125" style="5" customWidth="1"/>
    <col min="4368" max="4374" width="6.42578125" style="5" customWidth="1"/>
    <col min="4375" max="4603" width="11.42578125" style="5"/>
    <col min="4604" max="4604" width="1" style="5" customWidth="1"/>
    <col min="4605" max="4605" width="4.28515625" style="5" customWidth="1"/>
    <col min="4606" max="4606" width="34.7109375" style="5" customWidth="1"/>
    <col min="4607" max="4607" width="0" style="5" hidden="1" customWidth="1"/>
    <col min="4608" max="4608" width="20" style="5" customWidth="1"/>
    <col min="4609" max="4609" width="20.85546875" style="5" customWidth="1"/>
    <col min="4610" max="4610" width="25" style="5" customWidth="1"/>
    <col min="4611" max="4611" width="18.7109375" style="5" customWidth="1"/>
    <col min="4612" max="4612" width="29.7109375" style="5" customWidth="1"/>
    <col min="4613" max="4613" width="13.42578125" style="5" customWidth="1"/>
    <col min="4614" max="4614" width="13.85546875" style="5" customWidth="1"/>
    <col min="4615" max="4619" width="16.5703125" style="5" customWidth="1"/>
    <col min="4620" max="4620" width="20.5703125" style="5" customWidth="1"/>
    <col min="4621" max="4621" width="21.140625" style="5" customWidth="1"/>
    <col min="4622" max="4622" width="9.5703125" style="5" customWidth="1"/>
    <col min="4623" max="4623" width="0.42578125" style="5" customWidth="1"/>
    <col min="4624" max="4630" width="6.42578125" style="5" customWidth="1"/>
    <col min="4631" max="4859" width="11.42578125" style="5"/>
    <col min="4860" max="4860" width="1" style="5" customWidth="1"/>
    <col min="4861" max="4861" width="4.28515625" style="5" customWidth="1"/>
    <col min="4862" max="4862" width="34.7109375" style="5" customWidth="1"/>
    <col min="4863" max="4863" width="0" style="5" hidden="1" customWidth="1"/>
    <col min="4864" max="4864" width="20" style="5" customWidth="1"/>
    <col min="4865" max="4865" width="20.85546875" style="5" customWidth="1"/>
    <col min="4866" max="4866" width="25" style="5" customWidth="1"/>
    <col min="4867" max="4867" width="18.7109375" style="5" customWidth="1"/>
    <col min="4868" max="4868" width="29.7109375" style="5" customWidth="1"/>
    <col min="4869" max="4869" width="13.42578125" style="5" customWidth="1"/>
    <col min="4870" max="4870" width="13.85546875" style="5" customWidth="1"/>
    <col min="4871" max="4875" width="16.5703125" style="5" customWidth="1"/>
    <col min="4876" max="4876" width="20.5703125" style="5" customWidth="1"/>
    <col min="4877" max="4877" width="21.140625" style="5" customWidth="1"/>
    <col min="4878" max="4878" width="9.5703125" style="5" customWidth="1"/>
    <col min="4879" max="4879" width="0.42578125" style="5" customWidth="1"/>
    <col min="4880" max="4886" width="6.42578125" style="5" customWidth="1"/>
    <col min="4887" max="5115" width="11.42578125" style="5"/>
    <col min="5116" max="5116" width="1" style="5" customWidth="1"/>
    <col min="5117" max="5117" width="4.28515625" style="5" customWidth="1"/>
    <col min="5118" max="5118" width="34.7109375" style="5" customWidth="1"/>
    <col min="5119" max="5119" width="0" style="5" hidden="1" customWidth="1"/>
    <col min="5120" max="5120" width="20" style="5" customWidth="1"/>
    <col min="5121" max="5121" width="20.85546875" style="5" customWidth="1"/>
    <col min="5122" max="5122" width="25" style="5" customWidth="1"/>
    <col min="5123" max="5123" width="18.7109375" style="5" customWidth="1"/>
    <col min="5124" max="5124" width="29.7109375" style="5" customWidth="1"/>
    <col min="5125" max="5125" width="13.42578125" style="5" customWidth="1"/>
    <col min="5126" max="5126" width="13.85546875" style="5" customWidth="1"/>
    <col min="5127" max="5131" width="16.5703125" style="5" customWidth="1"/>
    <col min="5132" max="5132" width="20.5703125" style="5" customWidth="1"/>
    <col min="5133" max="5133" width="21.140625" style="5" customWidth="1"/>
    <col min="5134" max="5134" width="9.5703125" style="5" customWidth="1"/>
    <col min="5135" max="5135" width="0.42578125" style="5" customWidth="1"/>
    <col min="5136" max="5142" width="6.42578125" style="5" customWidth="1"/>
    <col min="5143" max="5371" width="11.42578125" style="5"/>
    <col min="5372" max="5372" width="1" style="5" customWidth="1"/>
    <col min="5373" max="5373" width="4.28515625" style="5" customWidth="1"/>
    <col min="5374" max="5374" width="34.7109375" style="5" customWidth="1"/>
    <col min="5375" max="5375" width="0" style="5" hidden="1" customWidth="1"/>
    <col min="5376" max="5376" width="20" style="5" customWidth="1"/>
    <col min="5377" max="5377" width="20.85546875" style="5" customWidth="1"/>
    <col min="5378" max="5378" width="25" style="5" customWidth="1"/>
    <col min="5379" max="5379" width="18.7109375" style="5" customWidth="1"/>
    <col min="5380" max="5380" width="29.7109375" style="5" customWidth="1"/>
    <col min="5381" max="5381" width="13.42578125" style="5" customWidth="1"/>
    <col min="5382" max="5382" width="13.85546875" style="5" customWidth="1"/>
    <col min="5383" max="5387" width="16.5703125" style="5" customWidth="1"/>
    <col min="5388" max="5388" width="20.5703125" style="5" customWidth="1"/>
    <col min="5389" max="5389" width="21.140625" style="5" customWidth="1"/>
    <col min="5390" max="5390" width="9.5703125" style="5" customWidth="1"/>
    <col min="5391" max="5391" width="0.42578125" style="5" customWidth="1"/>
    <col min="5392" max="5398" width="6.42578125" style="5" customWidth="1"/>
    <col min="5399" max="5627" width="11.42578125" style="5"/>
    <col min="5628" max="5628" width="1" style="5" customWidth="1"/>
    <col min="5629" max="5629" width="4.28515625" style="5" customWidth="1"/>
    <col min="5630" max="5630" width="34.7109375" style="5" customWidth="1"/>
    <col min="5631" max="5631" width="0" style="5" hidden="1" customWidth="1"/>
    <col min="5632" max="5632" width="20" style="5" customWidth="1"/>
    <col min="5633" max="5633" width="20.85546875" style="5" customWidth="1"/>
    <col min="5634" max="5634" width="25" style="5" customWidth="1"/>
    <col min="5635" max="5635" width="18.7109375" style="5" customWidth="1"/>
    <col min="5636" max="5636" width="29.7109375" style="5" customWidth="1"/>
    <col min="5637" max="5637" width="13.42578125" style="5" customWidth="1"/>
    <col min="5638" max="5638" width="13.85546875" style="5" customWidth="1"/>
    <col min="5639" max="5643" width="16.5703125" style="5" customWidth="1"/>
    <col min="5644" max="5644" width="20.5703125" style="5" customWidth="1"/>
    <col min="5645" max="5645" width="21.140625" style="5" customWidth="1"/>
    <col min="5646" max="5646" width="9.5703125" style="5" customWidth="1"/>
    <col min="5647" max="5647" width="0.42578125" style="5" customWidth="1"/>
    <col min="5648" max="5654" width="6.42578125" style="5" customWidth="1"/>
    <col min="5655" max="5883" width="11.42578125" style="5"/>
    <col min="5884" max="5884" width="1" style="5" customWidth="1"/>
    <col min="5885" max="5885" width="4.28515625" style="5" customWidth="1"/>
    <col min="5886" max="5886" width="34.7109375" style="5" customWidth="1"/>
    <col min="5887" max="5887" width="0" style="5" hidden="1" customWidth="1"/>
    <col min="5888" max="5888" width="20" style="5" customWidth="1"/>
    <col min="5889" max="5889" width="20.85546875" style="5" customWidth="1"/>
    <col min="5890" max="5890" width="25" style="5" customWidth="1"/>
    <col min="5891" max="5891" width="18.7109375" style="5" customWidth="1"/>
    <col min="5892" max="5892" width="29.7109375" style="5" customWidth="1"/>
    <col min="5893" max="5893" width="13.42578125" style="5" customWidth="1"/>
    <col min="5894" max="5894" width="13.85546875" style="5" customWidth="1"/>
    <col min="5895" max="5899" width="16.5703125" style="5" customWidth="1"/>
    <col min="5900" max="5900" width="20.5703125" style="5" customWidth="1"/>
    <col min="5901" max="5901" width="21.140625" style="5" customWidth="1"/>
    <col min="5902" max="5902" width="9.5703125" style="5" customWidth="1"/>
    <col min="5903" max="5903" width="0.42578125" style="5" customWidth="1"/>
    <col min="5904" max="5910" width="6.42578125" style="5" customWidth="1"/>
    <col min="5911" max="6139" width="11.42578125" style="5"/>
    <col min="6140" max="6140" width="1" style="5" customWidth="1"/>
    <col min="6141" max="6141" width="4.28515625" style="5" customWidth="1"/>
    <col min="6142" max="6142" width="34.7109375" style="5" customWidth="1"/>
    <col min="6143" max="6143" width="0" style="5" hidden="1" customWidth="1"/>
    <col min="6144" max="6144" width="20" style="5" customWidth="1"/>
    <col min="6145" max="6145" width="20.85546875" style="5" customWidth="1"/>
    <col min="6146" max="6146" width="25" style="5" customWidth="1"/>
    <col min="6147" max="6147" width="18.7109375" style="5" customWidth="1"/>
    <col min="6148" max="6148" width="29.7109375" style="5" customWidth="1"/>
    <col min="6149" max="6149" width="13.42578125" style="5" customWidth="1"/>
    <col min="6150" max="6150" width="13.85546875" style="5" customWidth="1"/>
    <col min="6151" max="6155" width="16.5703125" style="5" customWidth="1"/>
    <col min="6156" max="6156" width="20.5703125" style="5" customWidth="1"/>
    <col min="6157" max="6157" width="21.140625" style="5" customWidth="1"/>
    <col min="6158" max="6158" width="9.5703125" style="5" customWidth="1"/>
    <col min="6159" max="6159" width="0.42578125" style="5" customWidth="1"/>
    <col min="6160" max="6166" width="6.42578125" style="5" customWidth="1"/>
    <col min="6167" max="6395" width="11.42578125" style="5"/>
    <col min="6396" max="6396" width="1" style="5" customWidth="1"/>
    <col min="6397" max="6397" width="4.28515625" style="5" customWidth="1"/>
    <col min="6398" max="6398" width="34.7109375" style="5" customWidth="1"/>
    <col min="6399" max="6399" width="0" style="5" hidden="1" customWidth="1"/>
    <col min="6400" max="6400" width="20" style="5" customWidth="1"/>
    <col min="6401" max="6401" width="20.85546875" style="5" customWidth="1"/>
    <col min="6402" max="6402" width="25" style="5" customWidth="1"/>
    <col min="6403" max="6403" width="18.7109375" style="5" customWidth="1"/>
    <col min="6404" max="6404" width="29.7109375" style="5" customWidth="1"/>
    <col min="6405" max="6405" width="13.42578125" style="5" customWidth="1"/>
    <col min="6406" max="6406" width="13.85546875" style="5" customWidth="1"/>
    <col min="6407" max="6411" width="16.5703125" style="5" customWidth="1"/>
    <col min="6412" max="6412" width="20.5703125" style="5" customWidth="1"/>
    <col min="6413" max="6413" width="21.140625" style="5" customWidth="1"/>
    <col min="6414" max="6414" width="9.5703125" style="5" customWidth="1"/>
    <col min="6415" max="6415" width="0.42578125" style="5" customWidth="1"/>
    <col min="6416" max="6422" width="6.42578125" style="5" customWidth="1"/>
    <col min="6423" max="6651" width="11.42578125" style="5"/>
    <col min="6652" max="6652" width="1" style="5" customWidth="1"/>
    <col min="6653" max="6653" width="4.28515625" style="5" customWidth="1"/>
    <col min="6654" max="6654" width="34.7109375" style="5" customWidth="1"/>
    <col min="6655" max="6655" width="0" style="5" hidden="1" customWidth="1"/>
    <col min="6656" max="6656" width="20" style="5" customWidth="1"/>
    <col min="6657" max="6657" width="20.85546875" style="5" customWidth="1"/>
    <col min="6658" max="6658" width="25" style="5" customWidth="1"/>
    <col min="6659" max="6659" width="18.7109375" style="5" customWidth="1"/>
    <col min="6660" max="6660" width="29.7109375" style="5" customWidth="1"/>
    <col min="6661" max="6661" width="13.42578125" style="5" customWidth="1"/>
    <col min="6662" max="6662" width="13.85546875" style="5" customWidth="1"/>
    <col min="6663" max="6667" width="16.5703125" style="5" customWidth="1"/>
    <col min="6668" max="6668" width="20.5703125" style="5" customWidth="1"/>
    <col min="6669" max="6669" width="21.140625" style="5" customWidth="1"/>
    <col min="6670" max="6670" width="9.5703125" style="5" customWidth="1"/>
    <col min="6671" max="6671" width="0.42578125" style="5" customWidth="1"/>
    <col min="6672" max="6678" width="6.42578125" style="5" customWidth="1"/>
    <col min="6679" max="6907" width="11.42578125" style="5"/>
    <col min="6908" max="6908" width="1" style="5" customWidth="1"/>
    <col min="6909" max="6909" width="4.28515625" style="5" customWidth="1"/>
    <col min="6910" max="6910" width="34.7109375" style="5" customWidth="1"/>
    <col min="6911" max="6911" width="0" style="5" hidden="1" customWidth="1"/>
    <col min="6912" max="6912" width="20" style="5" customWidth="1"/>
    <col min="6913" max="6913" width="20.85546875" style="5" customWidth="1"/>
    <col min="6914" max="6914" width="25" style="5" customWidth="1"/>
    <col min="6915" max="6915" width="18.7109375" style="5" customWidth="1"/>
    <col min="6916" max="6916" width="29.7109375" style="5" customWidth="1"/>
    <col min="6917" max="6917" width="13.42578125" style="5" customWidth="1"/>
    <col min="6918" max="6918" width="13.85546875" style="5" customWidth="1"/>
    <col min="6919" max="6923" width="16.5703125" style="5" customWidth="1"/>
    <col min="6924" max="6924" width="20.5703125" style="5" customWidth="1"/>
    <col min="6925" max="6925" width="21.140625" style="5" customWidth="1"/>
    <col min="6926" max="6926" width="9.5703125" style="5" customWidth="1"/>
    <col min="6927" max="6927" width="0.42578125" style="5" customWidth="1"/>
    <col min="6928" max="6934" width="6.42578125" style="5" customWidth="1"/>
    <col min="6935" max="7163" width="11.42578125" style="5"/>
    <col min="7164" max="7164" width="1" style="5" customWidth="1"/>
    <col min="7165" max="7165" width="4.28515625" style="5" customWidth="1"/>
    <col min="7166" max="7166" width="34.7109375" style="5" customWidth="1"/>
    <col min="7167" max="7167" width="0" style="5" hidden="1" customWidth="1"/>
    <col min="7168" max="7168" width="20" style="5" customWidth="1"/>
    <col min="7169" max="7169" width="20.85546875" style="5" customWidth="1"/>
    <col min="7170" max="7170" width="25" style="5" customWidth="1"/>
    <col min="7171" max="7171" width="18.7109375" style="5" customWidth="1"/>
    <col min="7172" max="7172" width="29.7109375" style="5" customWidth="1"/>
    <col min="7173" max="7173" width="13.42578125" style="5" customWidth="1"/>
    <col min="7174" max="7174" width="13.85546875" style="5" customWidth="1"/>
    <col min="7175" max="7179" width="16.5703125" style="5" customWidth="1"/>
    <col min="7180" max="7180" width="20.5703125" style="5" customWidth="1"/>
    <col min="7181" max="7181" width="21.140625" style="5" customWidth="1"/>
    <col min="7182" max="7182" width="9.5703125" style="5" customWidth="1"/>
    <col min="7183" max="7183" width="0.42578125" style="5" customWidth="1"/>
    <col min="7184" max="7190" width="6.42578125" style="5" customWidth="1"/>
    <col min="7191" max="7419" width="11.42578125" style="5"/>
    <col min="7420" max="7420" width="1" style="5" customWidth="1"/>
    <col min="7421" max="7421" width="4.28515625" style="5" customWidth="1"/>
    <col min="7422" max="7422" width="34.7109375" style="5" customWidth="1"/>
    <col min="7423" max="7423" width="0" style="5" hidden="1" customWidth="1"/>
    <col min="7424" max="7424" width="20" style="5" customWidth="1"/>
    <col min="7425" max="7425" width="20.85546875" style="5" customWidth="1"/>
    <col min="7426" max="7426" width="25" style="5" customWidth="1"/>
    <col min="7427" max="7427" width="18.7109375" style="5" customWidth="1"/>
    <col min="7428" max="7428" width="29.7109375" style="5" customWidth="1"/>
    <col min="7429" max="7429" width="13.42578125" style="5" customWidth="1"/>
    <col min="7430" max="7430" width="13.85546875" style="5" customWidth="1"/>
    <col min="7431" max="7435" width="16.5703125" style="5" customWidth="1"/>
    <col min="7436" max="7436" width="20.5703125" style="5" customWidth="1"/>
    <col min="7437" max="7437" width="21.140625" style="5" customWidth="1"/>
    <col min="7438" max="7438" width="9.5703125" style="5" customWidth="1"/>
    <col min="7439" max="7439" width="0.42578125" style="5" customWidth="1"/>
    <col min="7440" max="7446" width="6.42578125" style="5" customWidth="1"/>
    <col min="7447" max="7675" width="11.42578125" style="5"/>
    <col min="7676" max="7676" width="1" style="5" customWidth="1"/>
    <col min="7677" max="7677" width="4.28515625" style="5" customWidth="1"/>
    <col min="7678" max="7678" width="34.7109375" style="5" customWidth="1"/>
    <col min="7679" max="7679" width="0" style="5" hidden="1" customWidth="1"/>
    <col min="7680" max="7680" width="20" style="5" customWidth="1"/>
    <col min="7681" max="7681" width="20.85546875" style="5" customWidth="1"/>
    <col min="7682" max="7682" width="25" style="5" customWidth="1"/>
    <col min="7683" max="7683" width="18.7109375" style="5" customWidth="1"/>
    <col min="7684" max="7684" width="29.7109375" style="5" customWidth="1"/>
    <col min="7685" max="7685" width="13.42578125" style="5" customWidth="1"/>
    <col min="7686" max="7686" width="13.85546875" style="5" customWidth="1"/>
    <col min="7687" max="7691" width="16.5703125" style="5" customWidth="1"/>
    <col min="7692" max="7692" width="20.5703125" style="5" customWidth="1"/>
    <col min="7693" max="7693" width="21.140625" style="5" customWidth="1"/>
    <col min="7694" max="7694" width="9.5703125" style="5" customWidth="1"/>
    <col min="7695" max="7695" width="0.42578125" style="5" customWidth="1"/>
    <col min="7696" max="7702" width="6.42578125" style="5" customWidth="1"/>
    <col min="7703" max="7931" width="11.42578125" style="5"/>
    <col min="7932" max="7932" width="1" style="5" customWidth="1"/>
    <col min="7933" max="7933" width="4.28515625" style="5" customWidth="1"/>
    <col min="7934" max="7934" width="34.7109375" style="5" customWidth="1"/>
    <col min="7935" max="7935" width="0" style="5" hidden="1" customWidth="1"/>
    <col min="7936" max="7936" width="20" style="5" customWidth="1"/>
    <col min="7937" max="7937" width="20.85546875" style="5" customWidth="1"/>
    <col min="7938" max="7938" width="25" style="5" customWidth="1"/>
    <col min="7939" max="7939" width="18.7109375" style="5" customWidth="1"/>
    <col min="7940" max="7940" width="29.7109375" style="5" customWidth="1"/>
    <col min="7941" max="7941" width="13.42578125" style="5" customWidth="1"/>
    <col min="7942" max="7942" width="13.85546875" style="5" customWidth="1"/>
    <col min="7943" max="7947" width="16.5703125" style="5" customWidth="1"/>
    <col min="7948" max="7948" width="20.5703125" style="5" customWidth="1"/>
    <col min="7949" max="7949" width="21.140625" style="5" customWidth="1"/>
    <col min="7950" max="7950" width="9.5703125" style="5" customWidth="1"/>
    <col min="7951" max="7951" width="0.42578125" style="5" customWidth="1"/>
    <col min="7952" max="7958" width="6.42578125" style="5" customWidth="1"/>
    <col min="7959" max="8187" width="11.42578125" style="5"/>
    <col min="8188" max="8188" width="1" style="5" customWidth="1"/>
    <col min="8189" max="8189" width="4.28515625" style="5" customWidth="1"/>
    <col min="8190" max="8190" width="34.7109375" style="5" customWidth="1"/>
    <col min="8191" max="8191" width="0" style="5" hidden="1" customWidth="1"/>
    <col min="8192" max="8192" width="20" style="5" customWidth="1"/>
    <col min="8193" max="8193" width="20.85546875" style="5" customWidth="1"/>
    <col min="8194" max="8194" width="25" style="5" customWidth="1"/>
    <col min="8195" max="8195" width="18.7109375" style="5" customWidth="1"/>
    <col min="8196" max="8196" width="29.7109375" style="5" customWidth="1"/>
    <col min="8197" max="8197" width="13.42578125" style="5" customWidth="1"/>
    <col min="8198" max="8198" width="13.85546875" style="5" customWidth="1"/>
    <col min="8199" max="8203" width="16.5703125" style="5" customWidth="1"/>
    <col min="8204" max="8204" width="20.5703125" style="5" customWidth="1"/>
    <col min="8205" max="8205" width="21.140625" style="5" customWidth="1"/>
    <col min="8206" max="8206" width="9.5703125" style="5" customWidth="1"/>
    <col min="8207" max="8207" width="0.42578125" style="5" customWidth="1"/>
    <col min="8208" max="8214" width="6.42578125" style="5" customWidth="1"/>
    <col min="8215" max="8443" width="11.42578125" style="5"/>
    <col min="8444" max="8444" width="1" style="5" customWidth="1"/>
    <col min="8445" max="8445" width="4.28515625" style="5" customWidth="1"/>
    <col min="8446" max="8446" width="34.7109375" style="5" customWidth="1"/>
    <col min="8447" max="8447" width="0" style="5" hidden="1" customWidth="1"/>
    <col min="8448" max="8448" width="20" style="5" customWidth="1"/>
    <col min="8449" max="8449" width="20.85546875" style="5" customWidth="1"/>
    <col min="8450" max="8450" width="25" style="5" customWidth="1"/>
    <col min="8451" max="8451" width="18.7109375" style="5" customWidth="1"/>
    <col min="8452" max="8452" width="29.7109375" style="5" customWidth="1"/>
    <col min="8453" max="8453" width="13.42578125" style="5" customWidth="1"/>
    <col min="8454" max="8454" width="13.85546875" style="5" customWidth="1"/>
    <col min="8455" max="8459" width="16.5703125" style="5" customWidth="1"/>
    <col min="8460" max="8460" width="20.5703125" style="5" customWidth="1"/>
    <col min="8461" max="8461" width="21.140625" style="5" customWidth="1"/>
    <col min="8462" max="8462" width="9.5703125" style="5" customWidth="1"/>
    <col min="8463" max="8463" width="0.42578125" style="5" customWidth="1"/>
    <col min="8464" max="8470" width="6.42578125" style="5" customWidth="1"/>
    <col min="8471" max="8699" width="11.42578125" style="5"/>
    <col min="8700" max="8700" width="1" style="5" customWidth="1"/>
    <col min="8701" max="8701" width="4.28515625" style="5" customWidth="1"/>
    <col min="8702" max="8702" width="34.7109375" style="5" customWidth="1"/>
    <col min="8703" max="8703" width="0" style="5" hidden="1" customWidth="1"/>
    <col min="8704" max="8704" width="20" style="5" customWidth="1"/>
    <col min="8705" max="8705" width="20.85546875" style="5" customWidth="1"/>
    <col min="8706" max="8706" width="25" style="5" customWidth="1"/>
    <col min="8707" max="8707" width="18.7109375" style="5" customWidth="1"/>
    <col min="8708" max="8708" width="29.7109375" style="5" customWidth="1"/>
    <col min="8709" max="8709" width="13.42578125" style="5" customWidth="1"/>
    <col min="8710" max="8710" width="13.85546875" style="5" customWidth="1"/>
    <col min="8711" max="8715" width="16.5703125" style="5" customWidth="1"/>
    <col min="8716" max="8716" width="20.5703125" style="5" customWidth="1"/>
    <col min="8717" max="8717" width="21.140625" style="5" customWidth="1"/>
    <col min="8718" max="8718" width="9.5703125" style="5" customWidth="1"/>
    <col min="8719" max="8719" width="0.42578125" style="5" customWidth="1"/>
    <col min="8720" max="8726" width="6.42578125" style="5" customWidth="1"/>
    <col min="8727" max="8955" width="11.42578125" style="5"/>
    <col min="8956" max="8956" width="1" style="5" customWidth="1"/>
    <col min="8957" max="8957" width="4.28515625" style="5" customWidth="1"/>
    <col min="8958" max="8958" width="34.7109375" style="5" customWidth="1"/>
    <col min="8959" max="8959" width="0" style="5" hidden="1" customWidth="1"/>
    <col min="8960" max="8960" width="20" style="5" customWidth="1"/>
    <col min="8961" max="8961" width="20.85546875" style="5" customWidth="1"/>
    <col min="8962" max="8962" width="25" style="5" customWidth="1"/>
    <col min="8963" max="8963" width="18.7109375" style="5" customWidth="1"/>
    <col min="8964" max="8964" width="29.7109375" style="5" customWidth="1"/>
    <col min="8965" max="8965" width="13.42578125" style="5" customWidth="1"/>
    <col min="8966" max="8966" width="13.85546875" style="5" customWidth="1"/>
    <col min="8967" max="8971" width="16.5703125" style="5" customWidth="1"/>
    <col min="8972" max="8972" width="20.5703125" style="5" customWidth="1"/>
    <col min="8973" max="8973" width="21.140625" style="5" customWidth="1"/>
    <col min="8974" max="8974" width="9.5703125" style="5" customWidth="1"/>
    <col min="8975" max="8975" width="0.42578125" style="5" customWidth="1"/>
    <col min="8976" max="8982" width="6.42578125" style="5" customWidth="1"/>
    <col min="8983" max="9211" width="11.42578125" style="5"/>
    <col min="9212" max="9212" width="1" style="5" customWidth="1"/>
    <col min="9213" max="9213" width="4.28515625" style="5" customWidth="1"/>
    <col min="9214" max="9214" width="34.7109375" style="5" customWidth="1"/>
    <col min="9215" max="9215" width="0" style="5" hidden="1" customWidth="1"/>
    <col min="9216" max="9216" width="20" style="5" customWidth="1"/>
    <col min="9217" max="9217" width="20.85546875" style="5" customWidth="1"/>
    <col min="9218" max="9218" width="25" style="5" customWidth="1"/>
    <col min="9219" max="9219" width="18.7109375" style="5" customWidth="1"/>
    <col min="9220" max="9220" width="29.7109375" style="5" customWidth="1"/>
    <col min="9221" max="9221" width="13.42578125" style="5" customWidth="1"/>
    <col min="9222" max="9222" width="13.85546875" style="5" customWidth="1"/>
    <col min="9223" max="9227" width="16.5703125" style="5" customWidth="1"/>
    <col min="9228" max="9228" width="20.5703125" style="5" customWidth="1"/>
    <col min="9229" max="9229" width="21.140625" style="5" customWidth="1"/>
    <col min="9230" max="9230" width="9.5703125" style="5" customWidth="1"/>
    <col min="9231" max="9231" width="0.42578125" style="5" customWidth="1"/>
    <col min="9232" max="9238" width="6.42578125" style="5" customWidth="1"/>
    <col min="9239" max="9467" width="11.42578125" style="5"/>
    <col min="9468" max="9468" width="1" style="5" customWidth="1"/>
    <col min="9469" max="9469" width="4.28515625" style="5" customWidth="1"/>
    <col min="9470" max="9470" width="34.7109375" style="5" customWidth="1"/>
    <col min="9471" max="9471" width="0" style="5" hidden="1" customWidth="1"/>
    <col min="9472" max="9472" width="20" style="5" customWidth="1"/>
    <col min="9473" max="9473" width="20.85546875" style="5" customWidth="1"/>
    <col min="9474" max="9474" width="25" style="5" customWidth="1"/>
    <col min="9475" max="9475" width="18.7109375" style="5" customWidth="1"/>
    <col min="9476" max="9476" width="29.7109375" style="5" customWidth="1"/>
    <col min="9477" max="9477" width="13.42578125" style="5" customWidth="1"/>
    <col min="9478" max="9478" width="13.85546875" style="5" customWidth="1"/>
    <col min="9479" max="9483" width="16.5703125" style="5" customWidth="1"/>
    <col min="9484" max="9484" width="20.5703125" style="5" customWidth="1"/>
    <col min="9485" max="9485" width="21.140625" style="5" customWidth="1"/>
    <col min="9486" max="9486" width="9.5703125" style="5" customWidth="1"/>
    <col min="9487" max="9487" width="0.42578125" style="5" customWidth="1"/>
    <col min="9488" max="9494" width="6.42578125" style="5" customWidth="1"/>
    <col min="9495" max="9723" width="11.42578125" style="5"/>
    <col min="9724" max="9724" width="1" style="5" customWidth="1"/>
    <col min="9725" max="9725" width="4.28515625" style="5" customWidth="1"/>
    <col min="9726" max="9726" width="34.7109375" style="5" customWidth="1"/>
    <col min="9727" max="9727" width="0" style="5" hidden="1" customWidth="1"/>
    <col min="9728" max="9728" width="20" style="5" customWidth="1"/>
    <col min="9729" max="9729" width="20.85546875" style="5" customWidth="1"/>
    <col min="9730" max="9730" width="25" style="5" customWidth="1"/>
    <col min="9731" max="9731" width="18.7109375" style="5" customWidth="1"/>
    <col min="9732" max="9732" width="29.7109375" style="5" customWidth="1"/>
    <col min="9733" max="9733" width="13.42578125" style="5" customWidth="1"/>
    <col min="9734" max="9734" width="13.85546875" style="5" customWidth="1"/>
    <col min="9735" max="9739" width="16.5703125" style="5" customWidth="1"/>
    <col min="9740" max="9740" width="20.5703125" style="5" customWidth="1"/>
    <col min="9741" max="9741" width="21.140625" style="5" customWidth="1"/>
    <col min="9742" max="9742" width="9.5703125" style="5" customWidth="1"/>
    <col min="9743" max="9743" width="0.42578125" style="5" customWidth="1"/>
    <col min="9744" max="9750" width="6.42578125" style="5" customWidth="1"/>
    <col min="9751" max="9979" width="11.42578125" style="5"/>
    <col min="9980" max="9980" width="1" style="5" customWidth="1"/>
    <col min="9981" max="9981" width="4.28515625" style="5" customWidth="1"/>
    <col min="9982" max="9982" width="34.7109375" style="5" customWidth="1"/>
    <col min="9983" max="9983" width="0" style="5" hidden="1" customWidth="1"/>
    <col min="9984" max="9984" width="20" style="5" customWidth="1"/>
    <col min="9985" max="9985" width="20.85546875" style="5" customWidth="1"/>
    <col min="9986" max="9986" width="25" style="5" customWidth="1"/>
    <col min="9987" max="9987" width="18.7109375" style="5" customWidth="1"/>
    <col min="9988" max="9988" width="29.7109375" style="5" customWidth="1"/>
    <col min="9989" max="9989" width="13.42578125" style="5" customWidth="1"/>
    <col min="9990" max="9990" width="13.85546875" style="5" customWidth="1"/>
    <col min="9991" max="9995" width="16.5703125" style="5" customWidth="1"/>
    <col min="9996" max="9996" width="20.5703125" style="5" customWidth="1"/>
    <col min="9997" max="9997" width="21.140625" style="5" customWidth="1"/>
    <col min="9998" max="9998" width="9.5703125" style="5" customWidth="1"/>
    <col min="9999" max="9999" width="0.42578125" style="5" customWidth="1"/>
    <col min="10000" max="10006" width="6.42578125" style="5" customWidth="1"/>
    <col min="10007" max="10235" width="11.42578125" style="5"/>
    <col min="10236" max="10236" width="1" style="5" customWidth="1"/>
    <col min="10237" max="10237" width="4.28515625" style="5" customWidth="1"/>
    <col min="10238" max="10238" width="34.7109375" style="5" customWidth="1"/>
    <col min="10239" max="10239" width="0" style="5" hidden="1" customWidth="1"/>
    <col min="10240" max="10240" width="20" style="5" customWidth="1"/>
    <col min="10241" max="10241" width="20.85546875" style="5" customWidth="1"/>
    <col min="10242" max="10242" width="25" style="5" customWidth="1"/>
    <col min="10243" max="10243" width="18.7109375" style="5" customWidth="1"/>
    <col min="10244" max="10244" width="29.7109375" style="5" customWidth="1"/>
    <col min="10245" max="10245" width="13.42578125" style="5" customWidth="1"/>
    <col min="10246" max="10246" width="13.85546875" style="5" customWidth="1"/>
    <col min="10247" max="10251" width="16.5703125" style="5" customWidth="1"/>
    <col min="10252" max="10252" width="20.5703125" style="5" customWidth="1"/>
    <col min="10253" max="10253" width="21.140625" style="5" customWidth="1"/>
    <col min="10254" max="10254" width="9.5703125" style="5" customWidth="1"/>
    <col min="10255" max="10255" width="0.42578125" style="5" customWidth="1"/>
    <col min="10256" max="10262" width="6.42578125" style="5" customWidth="1"/>
    <col min="10263" max="10491" width="11.42578125" style="5"/>
    <col min="10492" max="10492" width="1" style="5" customWidth="1"/>
    <col min="10493" max="10493" width="4.28515625" style="5" customWidth="1"/>
    <col min="10494" max="10494" width="34.7109375" style="5" customWidth="1"/>
    <col min="10495" max="10495" width="0" style="5" hidden="1" customWidth="1"/>
    <col min="10496" max="10496" width="20" style="5" customWidth="1"/>
    <col min="10497" max="10497" width="20.85546875" style="5" customWidth="1"/>
    <col min="10498" max="10498" width="25" style="5" customWidth="1"/>
    <col min="10499" max="10499" width="18.7109375" style="5" customWidth="1"/>
    <col min="10500" max="10500" width="29.7109375" style="5" customWidth="1"/>
    <col min="10501" max="10501" width="13.42578125" style="5" customWidth="1"/>
    <col min="10502" max="10502" width="13.85546875" style="5" customWidth="1"/>
    <col min="10503" max="10507" width="16.5703125" style="5" customWidth="1"/>
    <col min="10508" max="10508" width="20.5703125" style="5" customWidth="1"/>
    <col min="10509" max="10509" width="21.140625" style="5" customWidth="1"/>
    <col min="10510" max="10510" width="9.5703125" style="5" customWidth="1"/>
    <col min="10511" max="10511" width="0.42578125" style="5" customWidth="1"/>
    <col min="10512" max="10518" width="6.42578125" style="5" customWidth="1"/>
    <col min="10519" max="10747" width="11.42578125" style="5"/>
    <col min="10748" max="10748" width="1" style="5" customWidth="1"/>
    <col min="10749" max="10749" width="4.28515625" style="5" customWidth="1"/>
    <col min="10750" max="10750" width="34.7109375" style="5" customWidth="1"/>
    <col min="10751" max="10751" width="0" style="5" hidden="1" customWidth="1"/>
    <col min="10752" max="10752" width="20" style="5" customWidth="1"/>
    <col min="10753" max="10753" width="20.85546875" style="5" customWidth="1"/>
    <col min="10754" max="10754" width="25" style="5" customWidth="1"/>
    <col min="10755" max="10755" width="18.7109375" style="5" customWidth="1"/>
    <col min="10756" max="10756" width="29.7109375" style="5" customWidth="1"/>
    <col min="10757" max="10757" width="13.42578125" style="5" customWidth="1"/>
    <col min="10758" max="10758" width="13.85546875" style="5" customWidth="1"/>
    <col min="10759" max="10763" width="16.5703125" style="5" customWidth="1"/>
    <col min="10764" max="10764" width="20.5703125" style="5" customWidth="1"/>
    <col min="10765" max="10765" width="21.140625" style="5" customWidth="1"/>
    <col min="10766" max="10766" width="9.5703125" style="5" customWidth="1"/>
    <col min="10767" max="10767" width="0.42578125" style="5" customWidth="1"/>
    <col min="10768" max="10774" width="6.42578125" style="5" customWidth="1"/>
    <col min="10775" max="11003" width="11.42578125" style="5"/>
    <col min="11004" max="11004" width="1" style="5" customWidth="1"/>
    <col min="11005" max="11005" width="4.28515625" style="5" customWidth="1"/>
    <col min="11006" max="11006" width="34.7109375" style="5" customWidth="1"/>
    <col min="11007" max="11007" width="0" style="5" hidden="1" customWidth="1"/>
    <col min="11008" max="11008" width="20" style="5" customWidth="1"/>
    <col min="11009" max="11009" width="20.85546875" style="5" customWidth="1"/>
    <col min="11010" max="11010" width="25" style="5" customWidth="1"/>
    <col min="11011" max="11011" width="18.7109375" style="5" customWidth="1"/>
    <col min="11012" max="11012" width="29.7109375" style="5" customWidth="1"/>
    <col min="11013" max="11013" width="13.42578125" style="5" customWidth="1"/>
    <col min="11014" max="11014" width="13.85546875" style="5" customWidth="1"/>
    <col min="11015" max="11019" width="16.5703125" style="5" customWidth="1"/>
    <col min="11020" max="11020" width="20.5703125" style="5" customWidth="1"/>
    <col min="11021" max="11021" width="21.140625" style="5" customWidth="1"/>
    <col min="11022" max="11022" width="9.5703125" style="5" customWidth="1"/>
    <col min="11023" max="11023" width="0.42578125" style="5" customWidth="1"/>
    <col min="11024" max="11030" width="6.42578125" style="5" customWidth="1"/>
    <col min="11031" max="11259" width="11.42578125" style="5"/>
    <col min="11260" max="11260" width="1" style="5" customWidth="1"/>
    <col min="11261" max="11261" width="4.28515625" style="5" customWidth="1"/>
    <col min="11262" max="11262" width="34.7109375" style="5" customWidth="1"/>
    <col min="11263" max="11263" width="0" style="5" hidden="1" customWidth="1"/>
    <col min="11264" max="11264" width="20" style="5" customWidth="1"/>
    <col min="11265" max="11265" width="20.85546875" style="5" customWidth="1"/>
    <col min="11266" max="11266" width="25" style="5" customWidth="1"/>
    <col min="11267" max="11267" width="18.7109375" style="5" customWidth="1"/>
    <col min="11268" max="11268" width="29.7109375" style="5" customWidth="1"/>
    <col min="11269" max="11269" width="13.42578125" style="5" customWidth="1"/>
    <col min="11270" max="11270" width="13.85546875" style="5" customWidth="1"/>
    <col min="11271" max="11275" width="16.5703125" style="5" customWidth="1"/>
    <col min="11276" max="11276" width="20.5703125" style="5" customWidth="1"/>
    <col min="11277" max="11277" width="21.140625" style="5" customWidth="1"/>
    <col min="11278" max="11278" width="9.5703125" style="5" customWidth="1"/>
    <col min="11279" max="11279" width="0.42578125" style="5" customWidth="1"/>
    <col min="11280" max="11286" width="6.42578125" style="5" customWidth="1"/>
    <col min="11287" max="11515" width="11.42578125" style="5"/>
    <col min="11516" max="11516" width="1" style="5" customWidth="1"/>
    <col min="11517" max="11517" width="4.28515625" style="5" customWidth="1"/>
    <col min="11518" max="11518" width="34.7109375" style="5" customWidth="1"/>
    <col min="11519" max="11519" width="0" style="5" hidden="1" customWidth="1"/>
    <col min="11520" max="11520" width="20" style="5" customWidth="1"/>
    <col min="11521" max="11521" width="20.85546875" style="5" customWidth="1"/>
    <col min="11522" max="11522" width="25" style="5" customWidth="1"/>
    <col min="11523" max="11523" width="18.7109375" style="5" customWidth="1"/>
    <col min="11524" max="11524" width="29.7109375" style="5" customWidth="1"/>
    <col min="11525" max="11525" width="13.42578125" style="5" customWidth="1"/>
    <col min="11526" max="11526" width="13.85546875" style="5" customWidth="1"/>
    <col min="11527" max="11531" width="16.5703125" style="5" customWidth="1"/>
    <col min="11532" max="11532" width="20.5703125" style="5" customWidth="1"/>
    <col min="11533" max="11533" width="21.140625" style="5" customWidth="1"/>
    <col min="11534" max="11534" width="9.5703125" style="5" customWidth="1"/>
    <col min="11535" max="11535" width="0.42578125" style="5" customWidth="1"/>
    <col min="11536" max="11542" width="6.42578125" style="5" customWidth="1"/>
    <col min="11543" max="11771" width="11.42578125" style="5"/>
    <col min="11772" max="11772" width="1" style="5" customWidth="1"/>
    <col min="11773" max="11773" width="4.28515625" style="5" customWidth="1"/>
    <col min="11774" max="11774" width="34.7109375" style="5" customWidth="1"/>
    <col min="11775" max="11775" width="0" style="5" hidden="1" customWidth="1"/>
    <col min="11776" max="11776" width="20" style="5" customWidth="1"/>
    <col min="11777" max="11777" width="20.85546875" style="5" customWidth="1"/>
    <col min="11778" max="11778" width="25" style="5" customWidth="1"/>
    <col min="11779" max="11779" width="18.7109375" style="5" customWidth="1"/>
    <col min="11780" max="11780" width="29.7109375" style="5" customWidth="1"/>
    <col min="11781" max="11781" width="13.42578125" style="5" customWidth="1"/>
    <col min="11782" max="11782" width="13.85546875" style="5" customWidth="1"/>
    <col min="11783" max="11787" width="16.5703125" style="5" customWidth="1"/>
    <col min="11788" max="11788" width="20.5703125" style="5" customWidth="1"/>
    <col min="11789" max="11789" width="21.140625" style="5" customWidth="1"/>
    <col min="11790" max="11790" width="9.5703125" style="5" customWidth="1"/>
    <col min="11791" max="11791" width="0.42578125" style="5" customWidth="1"/>
    <col min="11792" max="11798" width="6.42578125" style="5" customWidth="1"/>
    <col min="11799" max="12027" width="11.42578125" style="5"/>
    <col min="12028" max="12028" width="1" style="5" customWidth="1"/>
    <col min="12029" max="12029" width="4.28515625" style="5" customWidth="1"/>
    <col min="12030" max="12030" width="34.7109375" style="5" customWidth="1"/>
    <col min="12031" max="12031" width="0" style="5" hidden="1" customWidth="1"/>
    <col min="12032" max="12032" width="20" style="5" customWidth="1"/>
    <col min="12033" max="12033" width="20.85546875" style="5" customWidth="1"/>
    <col min="12034" max="12034" width="25" style="5" customWidth="1"/>
    <col min="12035" max="12035" width="18.7109375" style="5" customWidth="1"/>
    <col min="12036" max="12036" width="29.7109375" style="5" customWidth="1"/>
    <col min="12037" max="12037" width="13.42578125" style="5" customWidth="1"/>
    <col min="12038" max="12038" width="13.85546875" style="5" customWidth="1"/>
    <col min="12039" max="12043" width="16.5703125" style="5" customWidth="1"/>
    <col min="12044" max="12044" width="20.5703125" style="5" customWidth="1"/>
    <col min="12045" max="12045" width="21.140625" style="5" customWidth="1"/>
    <col min="12046" max="12046" width="9.5703125" style="5" customWidth="1"/>
    <col min="12047" max="12047" width="0.42578125" style="5" customWidth="1"/>
    <col min="12048" max="12054" width="6.42578125" style="5" customWidth="1"/>
    <col min="12055" max="12283" width="11.42578125" style="5"/>
    <col min="12284" max="12284" width="1" style="5" customWidth="1"/>
    <col min="12285" max="12285" width="4.28515625" style="5" customWidth="1"/>
    <col min="12286" max="12286" width="34.7109375" style="5" customWidth="1"/>
    <col min="12287" max="12287" width="0" style="5" hidden="1" customWidth="1"/>
    <col min="12288" max="12288" width="20" style="5" customWidth="1"/>
    <col min="12289" max="12289" width="20.85546875" style="5" customWidth="1"/>
    <col min="12290" max="12290" width="25" style="5" customWidth="1"/>
    <col min="12291" max="12291" width="18.7109375" style="5" customWidth="1"/>
    <col min="12292" max="12292" width="29.7109375" style="5" customWidth="1"/>
    <col min="12293" max="12293" width="13.42578125" style="5" customWidth="1"/>
    <col min="12294" max="12294" width="13.85546875" style="5" customWidth="1"/>
    <col min="12295" max="12299" width="16.5703125" style="5" customWidth="1"/>
    <col min="12300" max="12300" width="20.5703125" style="5" customWidth="1"/>
    <col min="12301" max="12301" width="21.140625" style="5" customWidth="1"/>
    <col min="12302" max="12302" width="9.5703125" style="5" customWidth="1"/>
    <col min="12303" max="12303" width="0.42578125" style="5" customWidth="1"/>
    <col min="12304" max="12310" width="6.42578125" style="5" customWidth="1"/>
    <col min="12311" max="12539" width="11.42578125" style="5"/>
    <col min="12540" max="12540" width="1" style="5" customWidth="1"/>
    <col min="12541" max="12541" width="4.28515625" style="5" customWidth="1"/>
    <col min="12542" max="12542" width="34.7109375" style="5" customWidth="1"/>
    <col min="12543" max="12543" width="0" style="5" hidden="1" customWidth="1"/>
    <col min="12544" max="12544" width="20" style="5" customWidth="1"/>
    <col min="12545" max="12545" width="20.85546875" style="5" customWidth="1"/>
    <col min="12546" max="12546" width="25" style="5" customWidth="1"/>
    <col min="12547" max="12547" width="18.7109375" style="5" customWidth="1"/>
    <col min="12548" max="12548" width="29.7109375" style="5" customWidth="1"/>
    <col min="12549" max="12549" width="13.42578125" style="5" customWidth="1"/>
    <col min="12550" max="12550" width="13.85546875" style="5" customWidth="1"/>
    <col min="12551" max="12555" width="16.5703125" style="5" customWidth="1"/>
    <col min="12556" max="12556" width="20.5703125" style="5" customWidth="1"/>
    <col min="12557" max="12557" width="21.140625" style="5" customWidth="1"/>
    <col min="12558" max="12558" width="9.5703125" style="5" customWidth="1"/>
    <col min="12559" max="12559" width="0.42578125" style="5" customWidth="1"/>
    <col min="12560" max="12566" width="6.42578125" style="5" customWidth="1"/>
    <col min="12567" max="12795" width="11.42578125" style="5"/>
    <col min="12796" max="12796" width="1" style="5" customWidth="1"/>
    <col min="12797" max="12797" width="4.28515625" style="5" customWidth="1"/>
    <col min="12798" max="12798" width="34.7109375" style="5" customWidth="1"/>
    <col min="12799" max="12799" width="0" style="5" hidden="1" customWidth="1"/>
    <col min="12800" max="12800" width="20" style="5" customWidth="1"/>
    <col min="12801" max="12801" width="20.85546875" style="5" customWidth="1"/>
    <col min="12802" max="12802" width="25" style="5" customWidth="1"/>
    <col min="12803" max="12803" width="18.7109375" style="5" customWidth="1"/>
    <col min="12804" max="12804" width="29.7109375" style="5" customWidth="1"/>
    <col min="12805" max="12805" width="13.42578125" style="5" customWidth="1"/>
    <col min="12806" max="12806" width="13.85546875" style="5" customWidth="1"/>
    <col min="12807" max="12811" width="16.5703125" style="5" customWidth="1"/>
    <col min="12812" max="12812" width="20.5703125" style="5" customWidth="1"/>
    <col min="12813" max="12813" width="21.140625" style="5" customWidth="1"/>
    <col min="12814" max="12814" width="9.5703125" style="5" customWidth="1"/>
    <col min="12815" max="12815" width="0.42578125" style="5" customWidth="1"/>
    <col min="12816" max="12822" width="6.42578125" style="5" customWidth="1"/>
    <col min="12823" max="13051" width="11.42578125" style="5"/>
    <col min="13052" max="13052" width="1" style="5" customWidth="1"/>
    <col min="13053" max="13053" width="4.28515625" style="5" customWidth="1"/>
    <col min="13054" max="13054" width="34.7109375" style="5" customWidth="1"/>
    <col min="13055" max="13055" width="0" style="5" hidden="1" customWidth="1"/>
    <col min="13056" max="13056" width="20" style="5" customWidth="1"/>
    <col min="13057" max="13057" width="20.85546875" style="5" customWidth="1"/>
    <col min="13058" max="13058" width="25" style="5" customWidth="1"/>
    <col min="13059" max="13059" width="18.7109375" style="5" customWidth="1"/>
    <col min="13060" max="13060" width="29.7109375" style="5" customWidth="1"/>
    <col min="13061" max="13061" width="13.42578125" style="5" customWidth="1"/>
    <col min="13062" max="13062" width="13.85546875" style="5" customWidth="1"/>
    <col min="13063" max="13067" width="16.5703125" style="5" customWidth="1"/>
    <col min="13068" max="13068" width="20.5703125" style="5" customWidth="1"/>
    <col min="13069" max="13069" width="21.140625" style="5" customWidth="1"/>
    <col min="13070" max="13070" width="9.5703125" style="5" customWidth="1"/>
    <col min="13071" max="13071" width="0.42578125" style="5" customWidth="1"/>
    <col min="13072" max="13078" width="6.42578125" style="5" customWidth="1"/>
    <col min="13079" max="13307" width="11.42578125" style="5"/>
    <col min="13308" max="13308" width="1" style="5" customWidth="1"/>
    <col min="13309" max="13309" width="4.28515625" style="5" customWidth="1"/>
    <col min="13310" max="13310" width="34.7109375" style="5" customWidth="1"/>
    <col min="13311" max="13311" width="0" style="5" hidden="1" customWidth="1"/>
    <col min="13312" max="13312" width="20" style="5" customWidth="1"/>
    <col min="13313" max="13313" width="20.85546875" style="5" customWidth="1"/>
    <col min="13314" max="13314" width="25" style="5" customWidth="1"/>
    <col min="13315" max="13315" width="18.7109375" style="5" customWidth="1"/>
    <col min="13316" max="13316" width="29.7109375" style="5" customWidth="1"/>
    <col min="13317" max="13317" width="13.42578125" style="5" customWidth="1"/>
    <col min="13318" max="13318" width="13.85546875" style="5" customWidth="1"/>
    <col min="13319" max="13323" width="16.5703125" style="5" customWidth="1"/>
    <col min="13324" max="13324" width="20.5703125" style="5" customWidth="1"/>
    <col min="13325" max="13325" width="21.140625" style="5" customWidth="1"/>
    <col min="13326" max="13326" width="9.5703125" style="5" customWidth="1"/>
    <col min="13327" max="13327" width="0.42578125" style="5" customWidth="1"/>
    <col min="13328" max="13334" width="6.42578125" style="5" customWidth="1"/>
    <col min="13335" max="13563" width="11.42578125" style="5"/>
    <col min="13564" max="13564" width="1" style="5" customWidth="1"/>
    <col min="13565" max="13565" width="4.28515625" style="5" customWidth="1"/>
    <col min="13566" max="13566" width="34.7109375" style="5" customWidth="1"/>
    <col min="13567" max="13567" width="0" style="5" hidden="1" customWidth="1"/>
    <col min="13568" max="13568" width="20" style="5" customWidth="1"/>
    <col min="13569" max="13569" width="20.85546875" style="5" customWidth="1"/>
    <col min="13570" max="13570" width="25" style="5" customWidth="1"/>
    <col min="13571" max="13571" width="18.7109375" style="5" customWidth="1"/>
    <col min="13572" max="13572" width="29.7109375" style="5" customWidth="1"/>
    <col min="13573" max="13573" width="13.42578125" style="5" customWidth="1"/>
    <col min="13574" max="13574" width="13.85546875" style="5" customWidth="1"/>
    <col min="13575" max="13579" width="16.5703125" style="5" customWidth="1"/>
    <col min="13580" max="13580" width="20.5703125" style="5" customWidth="1"/>
    <col min="13581" max="13581" width="21.140625" style="5" customWidth="1"/>
    <col min="13582" max="13582" width="9.5703125" style="5" customWidth="1"/>
    <col min="13583" max="13583" width="0.42578125" style="5" customWidth="1"/>
    <col min="13584" max="13590" width="6.42578125" style="5" customWidth="1"/>
    <col min="13591" max="13819" width="11.42578125" style="5"/>
    <col min="13820" max="13820" width="1" style="5" customWidth="1"/>
    <col min="13821" max="13821" width="4.28515625" style="5" customWidth="1"/>
    <col min="13822" max="13822" width="34.7109375" style="5" customWidth="1"/>
    <col min="13823" max="13823" width="0" style="5" hidden="1" customWidth="1"/>
    <col min="13824" max="13824" width="20" style="5" customWidth="1"/>
    <col min="13825" max="13825" width="20.85546875" style="5" customWidth="1"/>
    <col min="13826" max="13826" width="25" style="5" customWidth="1"/>
    <col min="13827" max="13827" width="18.7109375" style="5" customWidth="1"/>
    <col min="13828" max="13828" width="29.7109375" style="5" customWidth="1"/>
    <col min="13829" max="13829" width="13.42578125" style="5" customWidth="1"/>
    <col min="13830" max="13830" width="13.85546875" style="5" customWidth="1"/>
    <col min="13831" max="13835" width="16.5703125" style="5" customWidth="1"/>
    <col min="13836" max="13836" width="20.5703125" style="5" customWidth="1"/>
    <col min="13837" max="13837" width="21.140625" style="5" customWidth="1"/>
    <col min="13838" max="13838" width="9.5703125" style="5" customWidth="1"/>
    <col min="13839" max="13839" width="0.42578125" style="5" customWidth="1"/>
    <col min="13840" max="13846" width="6.42578125" style="5" customWidth="1"/>
    <col min="13847" max="14075" width="11.42578125" style="5"/>
    <col min="14076" max="14076" width="1" style="5" customWidth="1"/>
    <col min="14077" max="14077" width="4.28515625" style="5" customWidth="1"/>
    <col min="14078" max="14078" width="34.7109375" style="5" customWidth="1"/>
    <col min="14079" max="14079" width="0" style="5" hidden="1" customWidth="1"/>
    <col min="14080" max="14080" width="20" style="5" customWidth="1"/>
    <col min="14081" max="14081" width="20.85546875" style="5" customWidth="1"/>
    <col min="14082" max="14082" width="25" style="5" customWidth="1"/>
    <col min="14083" max="14083" width="18.7109375" style="5" customWidth="1"/>
    <col min="14084" max="14084" width="29.7109375" style="5" customWidth="1"/>
    <col min="14085" max="14085" width="13.42578125" style="5" customWidth="1"/>
    <col min="14086" max="14086" width="13.85546875" style="5" customWidth="1"/>
    <col min="14087" max="14091" width="16.5703125" style="5" customWidth="1"/>
    <col min="14092" max="14092" width="20.5703125" style="5" customWidth="1"/>
    <col min="14093" max="14093" width="21.140625" style="5" customWidth="1"/>
    <col min="14094" max="14094" width="9.5703125" style="5" customWidth="1"/>
    <col min="14095" max="14095" width="0.42578125" style="5" customWidth="1"/>
    <col min="14096" max="14102" width="6.42578125" style="5" customWidth="1"/>
    <col min="14103" max="14331" width="11.42578125" style="5"/>
    <col min="14332" max="14332" width="1" style="5" customWidth="1"/>
    <col min="14333" max="14333" width="4.28515625" style="5" customWidth="1"/>
    <col min="14334" max="14334" width="34.7109375" style="5" customWidth="1"/>
    <col min="14335" max="14335" width="0" style="5" hidden="1" customWidth="1"/>
    <col min="14336" max="14336" width="20" style="5" customWidth="1"/>
    <col min="14337" max="14337" width="20.85546875" style="5" customWidth="1"/>
    <col min="14338" max="14338" width="25" style="5" customWidth="1"/>
    <col min="14339" max="14339" width="18.7109375" style="5" customWidth="1"/>
    <col min="14340" max="14340" width="29.7109375" style="5" customWidth="1"/>
    <col min="14341" max="14341" width="13.42578125" style="5" customWidth="1"/>
    <col min="14342" max="14342" width="13.85546875" style="5" customWidth="1"/>
    <col min="14343" max="14347" width="16.5703125" style="5" customWidth="1"/>
    <col min="14348" max="14348" width="20.5703125" style="5" customWidth="1"/>
    <col min="14349" max="14349" width="21.140625" style="5" customWidth="1"/>
    <col min="14350" max="14350" width="9.5703125" style="5" customWidth="1"/>
    <col min="14351" max="14351" width="0.42578125" style="5" customWidth="1"/>
    <col min="14352" max="14358" width="6.42578125" style="5" customWidth="1"/>
    <col min="14359" max="14587" width="11.42578125" style="5"/>
    <col min="14588" max="14588" width="1" style="5" customWidth="1"/>
    <col min="14589" max="14589" width="4.28515625" style="5" customWidth="1"/>
    <col min="14590" max="14590" width="34.7109375" style="5" customWidth="1"/>
    <col min="14591" max="14591" width="0" style="5" hidden="1" customWidth="1"/>
    <col min="14592" max="14592" width="20" style="5" customWidth="1"/>
    <col min="14593" max="14593" width="20.85546875" style="5" customWidth="1"/>
    <col min="14594" max="14594" width="25" style="5" customWidth="1"/>
    <col min="14595" max="14595" width="18.7109375" style="5" customWidth="1"/>
    <col min="14596" max="14596" width="29.7109375" style="5" customWidth="1"/>
    <col min="14597" max="14597" width="13.42578125" style="5" customWidth="1"/>
    <col min="14598" max="14598" width="13.85546875" style="5" customWidth="1"/>
    <col min="14599" max="14603" width="16.5703125" style="5" customWidth="1"/>
    <col min="14604" max="14604" width="20.5703125" style="5" customWidth="1"/>
    <col min="14605" max="14605" width="21.140625" style="5" customWidth="1"/>
    <col min="14606" max="14606" width="9.5703125" style="5" customWidth="1"/>
    <col min="14607" max="14607" width="0.42578125" style="5" customWidth="1"/>
    <col min="14608" max="14614" width="6.42578125" style="5" customWidth="1"/>
    <col min="14615" max="14843" width="11.42578125" style="5"/>
    <col min="14844" max="14844" width="1" style="5" customWidth="1"/>
    <col min="14845" max="14845" width="4.28515625" style="5" customWidth="1"/>
    <col min="14846" max="14846" width="34.7109375" style="5" customWidth="1"/>
    <col min="14847" max="14847" width="0" style="5" hidden="1" customWidth="1"/>
    <col min="14848" max="14848" width="20" style="5" customWidth="1"/>
    <col min="14849" max="14849" width="20.85546875" style="5" customWidth="1"/>
    <col min="14850" max="14850" width="25" style="5" customWidth="1"/>
    <col min="14851" max="14851" width="18.7109375" style="5" customWidth="1"/>
    <col min="14852" max="14852" width="29.7109375" style="5" customWidth="1"/>
    <col min="14853" max="14853" width="13.42578125" style="5" customWidth="1"/>
    <col min="14854" max="14854" width="13.85546875" style="5" customWidth="1"/>
    <col min="14855" max="14859" width="16.5703125" style="5" customWidth="1"/>
    <col min="14860" max="14860" width="20.5703125" style="5" customWidth="1"/>
    <col min="14861" max="14861" width="21.140625" style="5" customWidth="1"/>
    <col min="14862" max="14862" width="9.5703125" style="5" customWidth="1"/>
    <col min="14863" max="14863" width="0.42578125" style="5" customWidth="1"/>
    <col min="14864" max="14870" width="6.42578125" style="5" customWidth="1"/>
    <col min="14871" max="15099" width="11.42578125" style="5"/>
    <col min="15100" max="15100" width="1" style="5" customWidth="1"/>
    <col min="15101" max="15101" width="4.28515625" style="5" customWidth="1"/>
    <col min="15102" max="15102" width="34.7109375" style="5" customWidth="1"/>
    <col min="15103" max="15103" width="0" style="5" hidden="1" customWidth="1"/>
    <col min="15104" max="15104" width="20" style="5" customWidth="1"/>
    <col min="15105" max="15105" width="20.85546875" style="5" customWidth="1"/>
    <col min="15106" max="15106" width="25" style="5" customWidth="1"/>
    <col min="15107" max="15107" width="18.7109375" style="5" customWidth="1"/>
    <col min="15108" max="15108" width="29.7109375" style="5" customWidth="1"/>
    <col min="15109" max="15109" width="13.42578125" style="5" customWidth="1"/>
    <col min="15110" max="15110" width="13.85546875" style="5" customWidth="1"/>
    <col min="15111" max="15115" width="16.5703125" style="5" customWidth="1"/>
    <col min="15116" max="15116" width="20.5703125" style="5" customWidth="1"/>
    <col min="15117" max="15117" width="21.140625" style="5" customWidth="1"/>
    <col min="15118" max="15118" width="9.5703125" style="5" customWidth="1"/>
    <col min="15119" max="15119" width="0.42578125" style="5" customWidth="1"/>
    <col min="15120" max="15126" width="6.42578125" style="5" customWidth="1"/>
    <col min="15127" max="15355" width="11.42578125" style="5"/>
    <col min="15356" max="15356" width="1" style="5" customWidth="1"/>
    <col min="15357" max="15357" width="4.28515625" style="5" customWidth="1"/>
    <col min="15358" max="15358" width="34.7109375" style="5" customWidth="1"/>
    <col min="15359" max="15359" width="0" style="5" hidden="1" customWidth="1"/>
    <col min="15360" max="15360" width="20" style="5" customWidth="1"/>
    <col min="15361" max="15361" width="20.85546875" style="5" customWidth="1"/>
    <col min="15362" max="15362" width="25" style="5" customWidth="1"/>
    <col min="15363" max="15363" width="18.7109375" style="5" customWidth="1"/>
    <col min="15364" max="15364" width="29.7109375" style="5" customWidth="1"/>
    <col min="15365" max="15365" width="13.42578125" style="5" customWidth="1"/>
    <col min="15366" max="15366" width="13.85546875" style="5" customWidth="1"/>
    <col min="15367" max="15371" width="16.5703125" style="5" customWidth="1"/>
    <col min="15372" max="15372" width="20.5703125" style="5" customWidth="1"/>
    <col min="15373" max="15373" width="21.140625" style="5" customWidth="1"/>
    <col min="15374" max="15374" width="9.5703125" style="5" customWidth="1"/>
    <col min="15375" max="15375" width="0.42578125" style="5" customWidth="1"/>
    <col min="15376" max="15382" width="6.42578125" style="5" customWidth="1"/>
    <col min="15383" max="15611" width="11.42578125" style="5"/>
    <col min="15612" max="15612" width="1" style="5" customWidth="1"/>
    <col min="15613" max="15613" width="4.28515625" style="5" customWidth="1"/>
    <col min="15614" max="15614" width="34.7109375" style="5" customWidth="1"/>
    <col min="15615" max="15615" width="0" style="5" hidden="1" customWidth="1"/>
    <col min="15616" max="15616" width="20" style="5" customWidth="1"/>
    <col min="15617" max="15617" width="20.85546875" style="5" customWidth="1"/>
    <col min="15618" max="15618" width="25" style="5" customWidth="1"/>
    <col min="15619" max="15619" width="18.7109375" style="5" customWidth="1"/>
    <col min="15620" max="15620" width="29.7109375" style="5" customWidth="1"/>
    <col min="15621" max="15621" width="13.42578125" style="5" customWidth="1"/>
    <col min="15622" max="15622" width="13.85546875" style="5" customWidth="1"/>
    <col min="15623" max="15627" width="16.5703125" style="5" customWidth="1"/>
    <col min="15628" max="15628" width="20.5703125" style="5" customWidth="1"/>
    <col min="15629" max="15629" width="21.140625" style="5" customWidth="1"/>
    <col min="15630" max="15630" width="9.5703125" style="5" customWidth="1"/>
    <col min="15631" max="15631" width="0.42578125" style="5" customWidth="1"/>
    <col min="15632" max="15638" width="6.42578125" style="5" customWidth="1"/>
    <col min="15639" max="15867" width="11.42578125" style="5"/>
    <col min="15868" max="15868" width="1" style="5" customWidth="1"/>
    <col min="15869" max="15869" width="4.28515625" style="5" customWidth="1"/>
    <col min="15870" max="15870" width="34.7109375" style="5" customWidth="1"/>
    <col min="15871" max="15871" width="0" style="5" hidden="1" customWidth="1"/>
    <col min="15872" max="15872" width="20" style="5" customWidth="1"/>
    <col min="15873" max="15873" width="20.85546875" style="5" customWidth="1"/>
    <col min="15874" max="15874" width="25" style="5" customWidth="1"/>
    <col min="15875" max="15875" width="18.7109375" style="5" customWidth="1"/>
    <col min="15876" max="15876" width="29.7109375" style="5" customWidth="1"/>
    <col min="15877" max="15877" width="13.42578125" style="5" customWidth="1"/>
    <col min="15878" max="15878" width="13.85546875" style="5" customWidth="1"/>
    <col min="15879" max="15883" width="16.5703125" style="5" customWidth="1"/>
    <col min="15884" max="15884" width="20.5703125" style="5" customWidth="1"/>
    <col min="15885" max="15885" width="21.140625" style="5" customWidth="1"/>
    <col min="15886" max="15886" width="9.5703125" style="5" customWidth="1"/>
    <col min="15887" max="15887" width="0.42578125" style="5" customWidth="1"/>
    <col min="15888" max="15894" width="6.42578125" style="5" customWidth="1"/>
    <col min="15895" max="16123" width="11.42578125" style="5"/>
    <col min="16124" max="16124" width="1" style="5" customWidth="1"/>
    <col min="16125" max="16125" width="4.28515625" style="5" customWidth="1"/>
    <col min="16126" max="16126" width="34.7109375" style="5" customWidth="1"/>
    <col min="16127" max="16127" width="0" style="5" hidden="1" customWidth="1"/>
    <col min="16128" max="16128" width="20" style="5" customWidth="1"/>
    <col min="16129" max="16129" width="20.85546875" style="5" customWidth="1"/>
    <col min="16130" max="16130" width="25" style="5" customWidth="1"/>
    <col min="16131" max="16131" width="18.7109375" style="5" customWidth="1"/>
    <col min="16132" max="16132" width="29.7109375" style="5" customWidth="1"/>
    <col min="16133" max="16133" width="13.42578125" style="5" customWidth="1"/>
    <col min="16134" max="16134" width="13.85546875" style="5" customWidth="1"/>
    <col min="16135" max="16139" width="16.5703125" style="5" customWidth="1"/>
    <col min="16140" max="16140" width="20.5703125" style="5" customWidth="1"/>
    <col min="16141" max="16141" width="21.140625" style="5" customWidth="1"/>
    <col min="16142" max="16142" width="9.5703125" style="5" customWidth="1"/>
    <col min="16143" max="16143" width="0.42578125" style="5" customWidth="1"/>
    <col min="16144" max="16150" width="6.42578125" style="5" customWidth="1"/>
    <col min="16151" max="16371" width="11.42578125" style="5"/>
    <col min="16372" max="16384" width="11.42578125" style="5" customWidth="1"/>
  </cols>
  <sheetData>
    <row r="2" spans="1:16" ht="26.25" x14ac:dyDescent="0.25">
      <c r="B2" s="273" t="s">
        <v>60</v>
      </c>
      <c r="C2" s="274"/>
      <c r="D2" s="274"/>
      <c r="E2" s="274"/>
      <c r="F2" s="274"/>
      <c r="G2" s="274"/>
      <c r="H2" s="274"/>
      <c r="I2" s="274"/>
      <c r="J2" s="274"/>
      <c r="K2" s="274"/>
      <c r="L2" s="274"/>
      <c r="M2" s="274"/>
      <c r="N2" s="274"/>
      <c r="O2" s="274"/>
      <c r="P2" s="274"/>
    </row>
    <row r="4" spans="1:16" ht="26.25" x14ac:dyDescent="0.25">
      <c r="B4" s="275" t="s">
        <v>46</v>
      </c>
      <c r="C4" s="275"/>
      <c r="D4" s="275"/>
      <c r="E4" s="275"/>
      <c r="F4" s="275"/>
      <c r="G4" s="275"/>
      <c r="H4" s="275"/>
      <c r="I4" s="275"/>
      <c r="J4" s="275"/>
      <c r="K4" s="275"/>
      <c r="L4" s="275"/>
      <c r="M4" s="275"/>
      <c r="N4" s="275"/>
      <c r="O4" s="275"/>
      <c r="P4" s="275"/>
    </row>
    <row r="5" spans="1:16" s="54" customFormat="1" ht="39.75" customHeight="1" x14ac:dyDescent="0.35">
      <c r="A5" s="276" t="s">
        <v>112</v>
      </c>
      <c r="B5" s="276"/>
      <c r="C5" s="276"/>
      <c r="D5" s="276"/>
      <c r="E5" s="276"/>
      <c r="F5" s="276"/>
      <c r="G5" s="276"/>
      <c r="H5" s="276"/>
      <c r="I5" s="276"/>
      <c r="J5" s="276"/>
      <c r="K5" s="276"/>
      <c r="L5" s="276"/>
    </row>
    <row r="6" spans="1:16" ht="15.75" thickBot="1" x14ac:dyDescent="0.3"/>
    <row r="7" spans="1:16" ht="21.75" thickBot="1" x14ac:dyDescent="0.3">
      <c r="B7" s="7" t="s">
        <v>4</v>
      </c>
      <c r="C7" s="277" t="s">
        <v>142</v>
      </c>
      <c r="D7" s="277"/>
      <c r="E7" s="277"/>
      <c r="F7" s="277"/>
      <c r="G7" s="277"/>
      <c r="H7" s="277"/>
      <c r="I7" s="277"/>
      <c r="J7" s="277"/>
      <c r="K7" s="277"/>
      <c r="L7" s="277"/>
      <c r="M7" s="277"/>
      <c r="N7" s="278"/>
    </row>
    <row r="8" spans="1:16" ht="16.5" thickBot="1" x14ac:dyDescent="0.3">
      <c r="B8" s="8" t="s">
        <v>5</v>
      </c>
      <c r="C8" s="277" t="s">
        <v>114</v>
      </c>
      <c r="D8" s="277"/>
      <c r="E8" s="277"/>
      <c r="F8" s="277"/>
      <c r="G8" s="277"/>
      <c r="H8" s="277"/>
      <c r="I8" s="277"/>
      <c r="J8" s="277"/>
      <c r="K8" s="277"/>
      <c r="L8" s="277"/>
      <c r="M8" s="277"/>
      <c r="N8" s="278"/>
    </row>
    <row r="9" spans="1:16" ht="16.5" thickBot="1" x14ac:dyDescent="0.3">
      <c r="B9" s="8" t="s">
        <v>6</v>
      </c>
      <c r="C9" s="277" t="s">
        <v>124</v>
      </c>
      <c r="D9" s="277"/>
      <c r="E9" s="277"/>
      <c r="F9" s="277"/>
      <c r="G9" s="277"/>
      <c r="H9" s="277"/>
      <c r="I9" s="277"/>
      <c r="J9" s="277"/>
      <c r="K9" s="277"/>
      <c r="L9" s="277"/>
      <c r="M9" s="277"/>
      <c r="N9" s="278"/>
    </row>
    <row r="10" spans="1:16" ht="16.5" thickBot="1" x14ac:dyDescent="0.3">
      <c r="B10" s="8" t="s">
        <v>7</v>
      </c>
      <c r="C10" s="277" t="s">
        <v>115</v>
      </c>
      <c r="D10" s="277"/>
      <c r="E10" s="277"/>
      <c r="F10" s="277"/>
      <c r="G10" s="277"/>
      <c r="H10" s="277"/>
      <c r="I10" s="277"/>
      <c r="J10" s="277"/>
      <c r="K10" s="277"/>
      <c r="L10" s="277"/>
      <c r="M10" s="277"/>
      <c r="N10" s="278"/>
    </row>
    <row r="11" spans="1:16" ht="16.5" thickBot="1" x14ac:dyDescent="0.3">
      <c r="B11" s="8" t="s">
        <v>8</v>
      </c>
      <c r="C11" s="279">
        <v>40</v>
      </c>
      <c r="D11" s="279"/>
      <c r="E11" s="280"/>
      <c r="F11" s="24"/>
      <c r="G11" s="24"/>
      <c r="H11" s="24"/>
      <c r="I11" s="24"/>
      <c r="J11" s="24"/>
      <c r="K11" s="24"/>
      <c r="L11" s="24"/>
      <c r="M11" s="24"/>
      <c r="N11" s="25"/>
    </row>
    <row r="12" spans="1:16" ht="16.5" thickBot="1" x14ac:dyDescent="0.3">
      <c r="B12" s="10" t="s">
        <v>113</v>
      </c>
      <c r="C12" s="11">
        <v>41979</v>
      </c>
      <c r="D12" s="12"/>
      <c r="E12" s="12"/>
      <c r="F12" s="12"/>
      <c r="G12" s="12"/>
      <c r="H12" s="12"/>
      <c r="I12" s="12"/>
      <c r="J12" s="12"/>
      <c r="K12" s="12"/>
      <c r="L12" s="12"/>
      <c r="M12" s="12"/>
      <c r="N12" s="13"/>
    </row>
    <row r="13" spans="1:16" ht="15.75" x14ac:dyDescent="0.25">
      <c r="B13" s="9"/>
      <c r="C13" s="14"/>
      <c r="D13" s="15"/>
      <c r="E13" s="15"/>
      <c r="F13" s="15"/>
      <c r="G13" s="15"/>
      <c r="H13" s="15"/>
      <c r="I13" s="56"/>
      <c r="J13" s="56"/>
      <c r="K13" s="56"/>
      <c r="L13" s="56"/>
      <c r="M13" s="56"/>
      <c r="N13" s="15"/>
    </row>
    <row r="14" spans="1:16" x14ac:dyDescent="0.25">
      <c r="I14" s="56"/>
      <c r="J14" s="56"/>
      <c r="K14" s="56"/>
      <c r="L14" s="56"/>
      <c r="M14" s="56"/>
      <c r="N14" s="57"/>
    </row>
    <row r="15" spans="1:16" ht="45.75" customHeight="1" x14ac:dyDescent="0.25">
      <c r="B15" s="281" t="s">
        <v>62</v>
      </c>
      <c r="C15" s="281"/>
      <c r="D15" s="89" t="s">
        <v>11</v>
      </c>
      <c r="E15" s="89" t="s">
        <v>12</v>
      </c>
      <c r="F15" s="89" t="s">
        <v>27</v>
      </c>
      <c r="G15" s="43"/>
      <c r="I15" s="26"/>
      <c r="J15" s="26"/>
      <c r="K15" s="26"/>
      <c r="L15" s="26"/>
      <c r="M15" s="26"/>
      <c r="N15" s="57"/>
    </row>
    <row r="16" spans="1:16" x14ac:dyDescent="0.25">
      <c r="B16" s="281"/>
      <c r="C16" s="281"/>
      <c r="D16" s="89">
        <v>40</v>
      </c>
      <c r="E16" s="75">
        <v>839488962</v>
      </c>
      <c r="F16" s="75">
        <v>402</v>
      </c>
      <c r="G16" s="44"/>
      <c r="I16" s="27"/>
      <c r="J16" s="27"/>
      <c r="K16" s="27"/>
      <c r="L16" s="27"/>
      <c r="M16" s="27"/>
      <c r="N16" s="57"/>
    </row>
    <row r="17" spans="1:17" x14ac:dyDescent="0.25">
      <c r="B17" s="281"/>
      <c r="C17" s="281"/>
      <c r="D17" s="89"/>
      <c r="E17" s="75"/>
      <c r="F17" s="75"/>
      <c r="G17" s="44"/>
      <c r="I17" s="27"/>
      <c r="J17" s="27"/>
      <c r="K17" s="27"/>
      <c r="L17" s="27"/>
      <c r="M17" s="27"/>
      <c r="N17" s="57"/>
    </row>
    <row r="18" spans="1:17" x14ac:dyDescent="0.25">
      <c r="B18" s="281"/>
      <c r="C18" s="281"/>
      <c r="D18" s="89"/>
      <c r="E18" s="75"/>
      <c r="F18" s="75"/>
      <c r="G18" s="44"/>
      <c r="I18" s="27"/>
      <c r="J18" s="27"/>
      <c r="K18" s="27"/>
      <c r="L18" s="27"/>
      <c r="M18" s="27"/>
      <c r="N18" s="57"/>
    </row>
    <row r="19" spans="1:17" x14ac:dyDescent="0.25">
      <c r="B19" s="281"/>
      <c r="C19" s="281"/>
      <c r="D19" s="89"/>
      <c r="E19" s="76"/>
      <c r="F19" s="75"/>
      <c r="G19" s="44"/>
      <c r="H19" s="17"/>
      <c r="I19" s="27"/>
      <c r="J19" s="27"/>
      <c r="K19" s="27"/>
      <c r="L19" s="27"/>
      <c r="M19" s="27"/>
      <c r="N19" s="16"/>
    </row>
    <row r="20" spans="1:17" x14ac:dyDescent="0.25">
      <c r="B20" s="281"/>
      <c r="C20" s="281"/>
      <c r="D20" s="89"/>
      <c r="E20" s="76"/>
      <c r="F20" s="75"/>
      <c r="G20" s="44"/>
      <c r="H20" s="17"/>
      <c r="I20" s="29"/>
      <c r="J20" s="29"/>
      <c r="K20" s="29"/>
      <c r="L20" s="29"/>
      <c r="M20" s="29"/>
      <c r="N20" s="16"/>
    </row>
    <row r="21" spans="1:17" x14ac:dyDescent="0.25">
      <c r="B21" s="281"/>
      <c r="C21" s="281"/>
      <c r="D21" s="89"/>
      <c r="E21" s="76"/>
      <c r="F21" s="75"/>
      <c r="G21" s="44"/>
      <c r="H21" s="17"/>
      <c r="I21" s="56"/>
      <c r="J21" s="56"/>
      <c r="K21" s="56"/>
      <c r="L21" s="56"/>
      <c r="M21" s="56"/>
      <c r="N21" s="16"/>
    </row>
    <row r="22" spans="1:17" x14ac:dyDescent="0.25">
      <c r="B22" s="281"/>
      <c r="C22" s="281"/>
      <c r="D22" s="89"/>
      <c r="E22" s="76"/>
      <c r="F22" s="75"/>
      <c r="G22" s="44"/>
      <c r="H22" s="17"/>
      <c r="I22" s="56"/>
      <c r="J22" s="56"/>
      <c r="K22" s="56"/>
      <c r="L22" s="56"/>
      <c r="M22" s="56"/>
      <c r="N22" s="16"/>
    </row>
    <row r="23" spans="1:17" ht="15.75" thickBot="1" x14ac:dyDescent="0.3">
      <c r="B23" s="282" t="s">
        <v>13</v>
      </c>
      <c r="C23" s="283"/>
      <c r="D23" s="89"/>
      <c r="E23" s="77">
        <f>SUM(E16:E22)</f>
        <v>839488962</v>
      </c>
      <c r="F23" s="75">
        <f>SUM(F16:F22)</f>
        <v>402</v>
      </c>
      <c r="G23" s="44"/>
      <c r="H23" s="17"/>
      <c r="I23" s="56"/>
      <c r="J23" s="56"/>
      <c r="K23" s="56"/>
      <c r="L23" s="56"/>
      <c r="M23" s="56"/>
      <c r="N23" s="16"/>
    </row>
    <row r="24" spans="1:17" ht="30.75" thickBot="1" x14ac:dyDescent="0.3">
      <c r="A24" s="31"/>
      <c r="B24" s="37" t="s">
        <v>14</v>
      </c>
      <c r="C24" s="37" t="s">
        <v>63</v>
      </c>
      <c r="E24" s="26"/>
      <c r="F24" s="26"/>
      <c r="G24" s="26"/>
      <c r="H24" s="26"/>
      <c r="I24" s="6"/>
      <c r="J24" s="6"/>
      <c r="K24" s="6"/>
      <c r="L24" s="6"/>
      <c r="M24" s="6"/>
    </row>
    <row r="25" spans="1:17" ht="15.75" thickBot="1" x14ac:dyDescent="0.3">
      <c r="A25" s="32">
        <v>1</v>
      </c>
      <c r="C25" s="34">
        <f>+F23*80%</f>
        <v>321.60000000000002</v>
      </c>
      <c r="D25" s="30"/>
      <c r="E25" s="33">
        <f>E23</f>
        <v>839488962</v>
      </c>
      <c r="F25" s="28"/>
      <c r="G25" s="28"/>
      <c r="H25" s="28"/>
      <c r="I25" s="18"/>
      <c r="J25" s="18"/>
      <c r="K25" s="18"/>
      <c r="L25" s="18"/>
      <c r="M25" s="18"/>
    </row>
    <row r="26" spans="1:17" x14ac:dyDescent="0.25">
      <c r="A26" s="49"/>
      <c r="C26" s="50"/>
      <c r="D26" s="27"/>
      <c r="E26" s="51"/>
      <c r="F26" s="28"/>
      <c r="G26" s="28"/>
      <c r="H26" s="28"/>
      <c r="I26" s="18"/>
      <c r="J26" s="18"/>
      <c r="K26" s="18"/>
      <c r="L26" s="18"/>
      <c r="M26" s="18"/>
    </row>
    <row r="27" spans="1:17" x14ac:dyDescent="0.25">
      <c r="A27" s="49"/>
      <c r="C27" s="50"/>
      <c r="D27" s="27"/>
      <c r="E27" s="51"/>
      <c r="F27" s="28"/>
      <c r="G27" s="28"/>
      <c r="H27" s="28"/>
      <c r="I27" s="18"/>
      <c r="J27" s="18"/>
      <c r="K27" s="18"/>
      <c r="L27" s="18"/>
      <c r="M27" s="18"/>
    </row>
    <row r="28" spans="1:17" x14ac:dyDescent="0.25">
      <c r="A28" s="49"/>
      <c r="B28" s="68" t="s">
        <v>94</v>
      </c>
      <c r="C28" s="54"/>
      <c r="D28" s="54"/>
      <c r="E28" s="54"/>
      <c r="F28" s="54"/>
      <c r="G28" s="54"/>
      <c r="H28" s="54"/>
      <c r="I28" s="56"/>
      <c r="J28" s="56"/>
      <c r="K28" s="56"/>
      <c r="L28" s="56"/>
      <c r="M28" s="56"/>
      <c r="N28" s="57"/>
    </row>
    <row r="29" spans="1:17" x14ac:dyDescent="0.25">
      <c r="A29" s="49"/>
      <c r="B29" s="54"/>
      <c r="C29" s="54"/>
      <c r="D29" s="54"/>
      <c r="E29" s="54"/>
      <c r="F29" s="54"/>
      <c r="G29" s="54"/>
      <c r="H29" s="54"/>
      <c r="I29" s="56"/>
      <c r="J29" s="56"/>
      <c r="K29" s="56"/>
      <c r="L29" s="56"/>
      <c r="M29" s="56"/>
      <c r="N29" s="57"/>
    </row>
    <row r="30" spans="1:17" x14ac:dyDescent="0.25">
      <c r="A30" s="49"/>
      <c r="B30" s="70" t="s">
        <v>31</v>
      </c>
      <c r="C30" s="70" t="s">
        <v>95</v>
      </c>
      <c r="D30" s="70" t="s">
        <v>96</v>
      </c>
      <c r="E30" s="54"/>
      <c r="F30" s="54"/>
      <c r="G30" s="54"/>
      <c r="H30" s="54"/>
      <c r="I30" s="56"/>
      <c r="J30" s="56"/>
      <c r="K30" s="56"/>
      <c r="L30" s="56"/>
      <c r="M30" s="56"/>
      <c r="N30" s="57"/>
    </row>
    <row r="31" spans="1:17" x14ac:dyDescent="0.25">
      <c r="A31" s="49"/>
      <c r="B31" s="128" t="s">
        <v>97</v>
      </c>
      <c r="C31" s="114" t="s">
        <v>95</v>
      </c>
      <c r="D31" s="128"/>
      <c r="E31" s="165"/>
      <c r="F31" s="165"/>
      <c r="G31" s="165"/>
      <c r="H31" s="165"/>
      <c r="I31" s="185"/>
      <c r="J31" s="185"/>
      <c r="K31" s="185"/>
      <c r="L31" s="185"/>
      <c r="M31" s="185"/>
      <c r="N31" s="186"/>
      <c r="O31" s="118"/>
      <c r="P31" s="118"/>
      <c r="Q31" s="118"/>
    </row>
    <row r="32" spans="1:17" x14ac:dyDescent="0.25">
      <c r="A32" s="49"/>
      <c r="B32" s="128" t="s">
        <v>98</v>
      </c>
      <c r="C32" s="114" t="s">
        <v>95</v>
      </c>
      <c r="D32" s="128"/>
      <c r="E32" s="165"/>
      <c r="F32" s="165"/>
      <c r="G32" s="165"/>
      <c r="H32" s="165"/>
      <c r="I32" s="185"/>
      <c r="J32" s="185"/>
      <c r="K32" s="185"/>
      <c r="L32" s="185"/>
      <c r="M32" s="185"/>
      <c r="N32" s="186"/>
      <c r="O32" s="118"/>
      <c r="P32" s="118"/>
      <c r="Q32" s="118"/>
    </row>
    <row r="33" spans="1:17" x14ac:dyDescent="0.25">
      <c r="A33" s="49"/>
      <c r="B33" s="128" t="s">
        <v>99</v>
      </c>
      <c r="C33" s="114" t="s">
        <v>95</v>
      </c>
      <c r="D33" s="128"/>
      <c r="E33" s="165"/>
      <c r="F33" s="165"/>
      <c r="G33" s="165"/>
      <c r="H33" s="165"/>
      <c r="I33" s="185"/>
      <c r="J33" s="185"/>
      <c r="K33" s="185"/>
      <c r="L33" s="185"/>
      <c r="M33" s="185"/>
      <c r="N33" s="186"/>
      <c r="O33" s="118"/>
      <c r="P33" s="118"/>
      <c r="Q33" s="118"/>
    </row>
    <row r="34" spans="1:17" x14ac:dyDescent="0.25">
      <c r="A34" s="49"/>
      <c r="B34" s="128" t="s">
        <v>100</v>
      </c>
      <c r="C34" s="114" t="s">
        <v>95</v>
      </c>
      <c r="D34" s="128"/>
      <c r="E34" s="165"/>
      <c r="F34" s="165"/>
      <c r="G34" s="165"/>
      <c r="H34" s="165"/>
      <c r="I34" s="185"/>
      <c r="J34" s="185"/>
      <c r="K34" s="185"/>
      <c r="L34" s="185"/>
      <c r="M34" s="185"/>
      <c r="N34" s="186"/>
      <c r="O34" s="118"/>
      <c r="P34" s="118"/>
      <c r="Q34" s="118"/>
    </row>
    <row r="35" spans="1:17" x14ac:dyDescent="0.25">
      <c r="A35" s="49"/>
      <c r="B35" s="165"/>
      <c r="C35" s="165"/>
      <c r="D35" s="165"/>
      <c r="E35" s="165"/>
      <c r="F35" s="165"/>
      <c r="G35" s="165"/>
      <c r="H35" s="165"/>
      <c r="I35" s="185"/>
      <c r="J35" s="185"/>
      <c r="K35" s="185"/>
      <c r="L35" s="185"/>
      <c r="M35" s="185"/>
      <c r="N35" s="186"/>
      <c r="O35" s="118"/>
      <c r="P35" s="118"/>
      <c r="Q35" s="118"/>
    </row>
    <row r="36" spans="1:17" x14ac:dyDescent="0.25">
      <c r="A36" s="49"/>
      <c r="B36" s="165"/>
      <c r="C36" s="165"/>
      <c r="D36" s="165"/>
      <c r="E36" s="165"/>
      <c r="F36" s="165"/>
      <c r="G36" s="165"/>
      <c r="H36" s="165"/>
      <c r="I36" s="185"/>
      <c r="J36" s="185"/>
      <c r="K36" s="185"/>
      <c r="L36" s="185"/>
      <c r="M36" s="185"/>
      <c r="N36" s="186"/>
      <c r="O36" s="118"/>
      <c r="P36" s="118"/>
      <c r="Q36" s="118"/>
    </row>
    <row r="37" spans="1:17" x14ac:dyDescent="0.25">
      <c r="A37" s="49"/>
      <c r="B37" s="119" t="s">
        <v>101</v>
      </c>
      <c r="C37" s="165"/>
      <c r="D37" s="165"/>
      <c r="E37" s="165"/>
      <c r="F37" s="165"/>
      <c r="G37" s="165"/>
      <c r="H37" s="165"/>
      <c r="I37" s="185"/>
      <c r="J37" s="185"/>
      <c r="K37" s="185"/>
      <c r="L37" s="185"/>
      <c r="M37" s="185"/>
      <c r="N37" s="186"/>
      <c r="O37" s="118"/>
      <c r="P37" s="118"/>
      <c r="Q37" s="118"/>
    </row>
    <row r="38" spans="1:17" x14ac:dyDescent="0.25">
      <c r="A38" s="49"/>
      <c r="B38" s="165"/>
      <c r="C38" s="165"/>
      <c r="D38" s="165"/>
      <c r="E38" s="165"/>
      <c r="F38" s="165"/>
      <c r="G38" s="165"/>
      <c r="H38" s="165"/>
      <c r="I38" s="185"/>
      <c r="J38" s="185"/>
      <c r="K38" s="185"/>
      <c r="L38" s="185"/>
      <c r="M38" s="185"/>
      <c r="N38" s="186"/>
      <c r="O38" s="118"/>
      <c r="P38" s="118"/>
      <c r="Q38" s="118"/>
    </row>
    <row r="39" spans="1:17" x14ac:dyDescent="0.25">
      <c r="A39" s="49"/>
      <c r="B39" s="165"/>
      <c r="C39" s="165"/>
      <c r="D39" s="165"/>
      <c r="E39" s="165"/>
      <c r="F39" s="165"/>
      <c r="G39" s="165"/>
      <c r="H39" s="165"/>
      <c r="I39" s="185"/>
      <c r="J39" s="185"/>
      <c r="K39" s="185"/>
      <c r="L39" s="185"/>
      <c r="M39" s="185"/>
      <c r="N39" s="186"/>
      <c r="O39" s="118"/>
      <c r="P39" s="118"/>
      <c r="Q39" s="118"/>
    </row>
    <row r="40" spans="1:17" x14ac:dyDescent="0.25">
      <c r="A40" s="49"/>
      <c r="B40" s="117" t="s">
        <v>31</v>
      </c>
      <c r="C40" s="117" t="s">
        <v>56</v>
      </c>
      <c r="D40" s="174" t="s">
        <v>49</v>
      </c>
      <c r="E40" s="174" t="s">
        <v>15</v>
      </c>
      <c r="F40" s="165"/>
      <c r="G40" s="165"/>
      <c r="H40" s="165"/>
      <c r="I40" s="185"/>
      <c r="J40" s="185"/>
      <c r="K40" s="185"/>
      <c r="L40" s="185"/>
      <c r="M40" s="185"/>
      <c r="N40" s="186"/>
      <c r="O40" s="118"/>
      <c r="P40" s="118"/>
      <c r="Q40" s="118"/>
    </row>
    <row r="41" spans="1:17" ht="42.75" x14ac:dyDescent="0.25">
      <c r="A41" s="49"/>
      <c r="B41" s="116" t="s">
        <v>102</v>
      </c>
      <c r="C41" s="115">
        <v>40</v>
      </c>
      <c r="D41" s="114">
        <v>40</v>
      </c>
      <c r="E41" s="322">
        <f>+D41+D42</f>
        <v>100</v>
      </c>
      <c r="F41" s="165"/>
      <c r="G41" s="165"/>
      <c r="H41" s="165"/>
      <c r="I41" s="185"/>
      <c r="J41" s="185"/>
      <c r="K41" s="185"/>
      <c r="L41" s="185"/>
      <c r="M41" s="185"/>
      <c r="N41" s="186"/>
      <c r="O41" s="118"/>
      <c r="P41" s="118"/>
      <c r="Q41" s="118"/>
    </row>
    <row r="42" spans="1:17" ht="71.25" x14ac:dyDescent="0.25">
      <c r="A42" s="49"/>
      <c r="B42" s="116" t="s">
        <v>103</v>
      </c>
      <c r="C42" s="115">
        <v>60</v>
      </c>
      <c r="D42" s="114">
        <v>60</v>
      </c>
      <c r="E42" s="323"/>
      <c r="F42" s="165"/>
      <c r="G42" s="165"/>
      <c r="H42" s="165"/>
      <c r="I42" s="185"/>
      <c r="J42" s="185"/>
      <c r="K42" s="185"/>
      <c r="L42" s="185"/>
      <c r="M42" s="185"/>
      <c r="N42" s="186"/>
      <c r="O42" s="118"/>
      <c r="P42" s="118"/>
      <c r="Q42" s="118"/>
    </row>
    <row r="43" spans="1:17" x14ac:dyDescent="0.25">
      <c r="A43" s="49"/>
      <c r="B43" s="118"/>
      <c r="C43" s="192"/>
      <c r="D43" s="187"/>
      <c r="E43" s="193"/>
      <c r="F43" s="190"/>
      <c r="G43" s="190"/>
      <c r="H43" s="190"/>
      <c r="I43" s="191"/>
      <c r="J43" s="191"/>
      <c r="K43" s="191"/>
      <c r="L43" s="191"/>
      <c r="M43" s="191"/>
      <c r="N43" s="118"/>
      <c r="O43" s="118"/>
      <c r="P43" s="118"/>
      <c r="Q43" s="118"/>
    </row>
    <row r="44" spans="1:17" x14ac:dyDescent="0.25">
      <c r="A44" s="49"/>
      <c r="B44" s="118"/>
      <c r="C44" s="192"/>
      <c r="D44" s="187"/>
      <c r="E44" s="193"/>
      <c r="F44" s="190"/>
      <c r="G44" s="190"/>
      <c r="H44" s="190"/>
      <c r="I44" s="191"/>
      <c r="J44" s="191"/>
      <c r="K44" s="191"/>
      <c r="L44" s="191"/>
      <c r="M44" s="191"/>
      <c r="N44" s="118"/>
      <c r="O44" s="118"/>
      <c r="P44" s="118"/>
      <c r="Q44" s="118"/>
    </row>
    <row r="45" spans="1:17" x14ac:dyDescent="0.25">
      <c r="A45" s="49"/>
      <c r="B45" s="118"/>
      <c r="C45" s="192"/>
      <c r="D45" s="187"/>
      <c r="E45" s="193"/>
      <c r="F45" s="190"/>
      <c r="G45" s="190"/>
      <c r="H45" s="190"/>
      <c r="I45" s="191"/>
      <c r="J45" s="191"/>
      <c r="K45" s="191"/>
      <c r="L45" s="191"/>
      <c r="M45" s="191"/>
      <c r="N45" s="118"/>
      <c r="O45" s="118"/>
      <c r="P45" s="118"/>
      <c r="Q45" s="118"/>
    </row>
    <row r="46" spans="1:17" ht="15.75" thickBot="1" x14ac:dyDescent="0.3">
      <c r="B46" s="118"/>
      <c r="C46" s="118"/>
      <c r="D46" s="118"/>
      <c r="E46" s="118"/>
      <c r="F46" s="118"/>
      <c r="G46" s="118"/>
      <c r="H46" s="118"/>
      <c r="I46" s="118"/>
      <c r="J46" s="118"/>
      <c r="K46" s="118"/>
      <c r="L46" s="118"/>
      <c r="M46" s="332" t="s">
        <v>33</v>
      </c>
      <c r="N46" s="332"/>
      <c r="O46" s="118"/>
      <c r="P46" s="118"/>
      <c r="Q46" s="118"/>
    </row>
    <row r="47" spans="1:17" x14ac:dyDescent="0.25">
      <c r="B47" s="119" t="s">
        <v>28</v>
      </c>
      <c r="C47" s="118"/>
      <c r="D47" s="118"/>
      <c r="E47" s="118"/>
      <c r="F47" s="118"/>
      <c r="G47" s="118"/>
      <c r="H47" s="118"/>
      <c r="I47" s="118"/>
      <c r="J47" s="118"/>
      <c r="K47" s="118"/>
      <c r="L47" s="118"/>
      <c r="M47" s="194"/>
      <c r="N47" s="194"/>
      <c r="O47" s="118"/>
      <c r="P47" s="118"/>
      <c r="Q47" s="118"/>
    </row>
    <row r="48" spans="1:17" ht="15.75" thickBot="1" x14ac:dyDescent="0.3">
      <c r="B48" s="118"/>
      <c r="C48" s="118"/>
      <c r="D48" s="118"/>
      <c r="E48" s="118"/>
      <c r="F48" s="118"/>
      <c r="G48" s="118"/>
      <c r="H48" s="118"/>
      <c r="I48" s="118" t="s">
        <v>143</v>
      </c>
      <c r="J48" s="118"/>
      <c r="K48" s="118"/>
      <c r="L48" s="118"/>
      <c r="M48" s="194"/>
      <c r="N48" s="194"/>
      <c r="O48" s="118"/>
      <c r="P48" s="118"/>
      <c r="Q48" s="118"/>
    </row>
    <row r="49" spans="1:26" s="56" customFormat="1" ht="109.5" customHeight="1" x14ac:dyDescent="0.25">
      <c r="B49" s="195" t="s">
        <v>104</v>
      </c>
      <c r="C49" s="195" t="s">
        <v>105</v>
      </c>
      <c r="D49" s="195" t="s">
        <v>106</v>
      </c>
      <c r="E49" s="195" t="s">
        <v>43</v>
      </c>
      <c r="F49" s="195" t="s">
        <v>21</v>
      </c>
      <c r="G49" s="195" t="s">
        <v>64</v>
      </c>
      <c r="H49" s="195" t="s">
        <v>16</v>
      </c>
      <c r="I49" s="195" t="s">
        <v>9</v>
      </c>
      <c r="J49" s="195" t="s">
        <v>29</v>
      </c>
      <c r="K49" s="195" t="s">
        <v>59</v>
      </c>
      <c r="L49" s="195" t="s">
        <v>19</v>
      </c>
      <c r="M49" s="196" t="s">
        <v>25</v>
      </c>
      <c r="N49" s="381" t="s">
        <v>107</v>
      </c>
      <c r="O49" s="271" t="s">
        <v>116</v>
      </c>
      <c r="P49" s="382" t="s">
        <v>34</v>
      </c>
      <c r="Q49" s="197" t="s">
        <v>10</v>
      </c>
      <c r="R49" s="87" t="s">
        <v>18</v>
      </c>
    </row>
    <row r="50" spans="1:26" s="62" customFormat="1" ht="30" x14ac:dyDescent="0.25">
      <c r="A50" s="35">
        <v>1</v>
      </c>
      <c r="B50" s="175" t="s">
        <v>142</v>
      </c>
      <c r="C50" s="176" t="s">
        <v>114</v>
      </c>
      <c r="D50" s="175" t="s">
        <v>189</v>
      </c>
      <c r="E50" s="224" t="s">
        <v>190</v>
      </c>
      <c r="F50" s="176" t="s">
        <v>95</v>
      </c>
      <c r="G50" s="366" t="s">
        <v>115</v>
      </c>
      <c r="H50" s="359">
        <v>41653</v>
      </c>
      <c r="I50" s="359">
        <v>41943</v>
      </c>
      <c r="J50" s="360" t="s">
        <v>96</v>
      </c>
      <c r="K50" s="361">
        <f t="shared" ref="K50" si="0">(I50-H50)/30</f>
        <v>9.6666666666666661</v>
      </c>
      <c r="L50" s="362">
        <v>0</v>
      </c>
      <c r="M50" s="363">
        <v>150</v>
      </c>
      <c r="N50" s="387" t="s">
        <v>115</v>
      </c>
      <c r="O50" s="362">
        <v>150</v>
      </c>
      <c r="P50" s="364">
        <v>25000000</v>
      </c>
      <c r="Q50" s="364">
        <v>73</v>
      </c>
      <c r="R50" s="390"/>
      <c r="S50" s="393"/>
      <c r="T50" s="61"/>
      <c r="U50" s="61"/>
      <c r="V50" s="61"/>
      <c r="W50" s="61"/>
      <c r="X50" s="61"/>
      <c r="Y50" s="61"/>
      <c r="Z50" s="61"/>
    </row>
    <row r="51" spans="1:26" s="62" customFormat="1" ht="30" x14ac:dyDescent="0.25">
      <c r="A51" s="35">
        <f>+A50+1</f>
        <v>2</v>
      </c>
      <c r="B51" s="175" t="s">
        <v>142</v>
      </c>
      <c r="C51" s="176" t="s">
        <v>114</v>
      </c>
      <c r="D51" s="175" t="s">
        <v>145</v>
      </c>
      <c r="E51" s="224" t="s">
        <v>191</v>
      </c>
      <c r="F51" s="176" t="s">
        <v>95</v>
      </c>
      <c r="G51" s="366" t="s">
        <v>115</v>
      </c>
      <c r="H51" s="359">
        <v>41348</v>
      </c>
      <c r="I51" s="359">
        <v>41654</v>
      </c>
      <c r="J51" s="360" t="s">
        <v>96</v>
      </c>
      <c r="K51" s="361">
        <f>(I51-H51-1)/30</f>
        <v>10.166666666666666</v>
      </c>
      <c r="L51" s="362">
        <v>0</v>
      </c>
      <c r="M51" s="363">
        <v>50</v>
      </c>
      <c r="N51" s="387" t="s">
        <v>115</v>
      </c>
      <c r="O51" s="362">
        <v>0</v>
      </c>
      <c r="P51" s="364">
        <v>12000000</v>
      </c>
      <c r="Q51" s="364" t="s">
        <v>192</v>
      </c>
      <c r="R51" s="390"/>
      <c r="S51" s="393"/>
      <c r="T51" s="61"/>
      <c r="U51" s="61"/>
      <c r="V51" s="61"/>
      <c r="W51" s="61"/>
      <c r="X51" s="61"/>
      <c r="Y51" s="61"/>
      <c r="Z51" s="61"/>
    </row>
    <row r="52" spans="1:26" s="62" customFormat="1" ht="66.75" customHeight="1" x14ac:dyDescent="0.25">
      <c r="A52" s="35">
        <f t="shared" ref="A52:A56" si="1">+A51+1</f>
        <v>3</v>
      </c>
      <c r="B52" s="175" t="s">
        <v>142</v>
      </c>
      <c r="C52" s="176" t="s">
        <v>120</v>
      </c>
      <c r="D52" s="175" t="s">
        <v>117</v>
      </c>
      <c r="E52" s="224" t="s">
        <v>121</v>
      </c>
      <c r="F52" s="176" t="s">
        <v>95</v>
      </c>
      <c r="G52" s="366">
        <v>0.5</v>
      </c>
      <c r="H52" s="359">
        <v>41548</v>
      </c>
      <c r="I52" s="359">
        <v>41912</v>
      </c>
      <c r="J52" s="360" t="s">
        <v>96</v>
      </c>
      <c r="K52" s="361">
        <f>((I52-H52)/30)/2</f>
        <v>6.0666666666666664</v>
      </c>
      <c r="L52" s="362">
        <f>+((I52-H52)/30)/2</f>
        <v>6.0666666666666664</v>
      </c>
      <c r="M52" s="363">
        <v>478</v>
      </c>
      <c r="N52" s="387" t="s">
        <v>115</v>
      </c>
      <c r="O52" s="362">
        <v>239</v>
      </c>
      <c r="P52" s="364">
        <v>1190945791</v>
      </c>
      <c r="Q52" s="364" t="s">
        <v>193</v>
      </c>
      <c r="R52" s="390" t="s">
        <v>376</v>
      </c>
      <c r="S52" s="61"/>
      <c r="T52" s="61"/>
      <c r="U52" s="61"/>
      <c r="V52" s="61"/>
      <c r="W52" s="61"/>
      <c r="X52" s="61"/>
      <c r="Y52" s="61"/>
      <c r="Z52" s="61"/>
    </row>
    <row r="53" spans="1:26" s="62" customFormat="1" x14ac:dyDescent="0.25">
      <c r="A53" s="35"/>
      <c r="B53" s="175"/>
      <c r="C53" s="176"/>
      <c r="D53" s="175"/>
      <c r="E53" s="175"/>
      <c r="F53" s="199"/>
      <c r="G53" s="157"/>
      <c r="H53" s="164"/>
      <c r="I53" s="164"/>
      <c r="J53" s="177"/>
      <c r="K53" s="163"/>
      <c r="L53" s="177"/>
      <c r="M53" s="161"/>
      <c r="N53" s="160"/>
      <c r="O53" s="159"/>
      <c r="P53" s="159"/>
      <c r="Q53" s="158"/>
      <c r="R53" s="61"/>
      <c r="S53" s="61"/>
      <c r="T53" s="61"/>
      <c r="U53" s="61"/>
      <c r="V53" s="61"/>
      <c r="W53" s="61"/>
      <c r="X53" s="61"/>
      <c r="Y53" s="61"/>
      <c r="Z53" s="61"/>
    </row>
    <row r="54" spans="1:26" s="62" customFormat="1" x14ac:dyDescent="0.25">
      <c r="A54" s="35"/>
      <c r="B54" s="175"/>
      <c r="C54" s="176"/>
      <c r="D54" s="175"/>
      <c r="E54" s="200"/>
      <c r="F54" s="142"/>
      <c r="G54" s="142"/>
      <c r="H54" s="164"/>
      <c r="I54" s="164"/>
      <c r="J54" s="177"/>
      <c r="K54" s="177"/>
      <c r="L54" s="177"/>
      <c r="M54" s="160"/>
      <c r="N54" s="160"/>
      <c r="O54" s="159"/>
      <c r="P54" s="159"/>
      <c r="Q54" s="158"/>
      <c r="R54" s="61"/>
      <c r="S54" s="61"/>
      <c r="T54" s="61"/>
      <c r="U54" s="61"/>
      <c r="V54" s="61"/>
      <c r="W54" s="61"/>
      <c r="X54" s="61"/>
      <c r="Y54" s="61"/>
      <c r="Z54" s="61"/>
    </row>
    <row r="55" spans="1:26" s="62" customFormat="1" x14ac:dyDescent="0.25">
      <c r="A55" s="35"/>
      <c r="B55" s="175"/>
      <c r="C55" s="176"/>
      <c r="D55" s="175"/>
      <c r="E55" s="200"/>
      <c r="F55" s="142"/>
      <c r="G55" s="142"/>
      <c r="H55" s="164"/>
      <c r="I55" s="164"/>
      <c r="J55" s="177"/>
      <c r="K55" s="177"/>
      <c r="L55" s="177"/>
      <c r="M55" s="160"/>
      <c r="N55" s="160"/>
      <c r="O55" s="159"/>
      <c r="P55" s="159"/>
      <c r="Q55" s="158"/>
      <c r="R55" s="61"/>
      <c r="S55" s="61"/>
      <c r="T55" s="61"/>
      <c r="U55" s="61"/>
      <c r="V55" s="61"/>
      <c r="W55" s="61"/>
      <c r="X55" s="61"/>
      <c r="Y55" s="61"/>
      <c r="Z55" s="61"/>
    </row>
    <row r="56" spans="1:26" s="62" customFormat="1" x14ac:dyDescent="0.25">
      <c r="A56" s="35"/>
      <c r="B56" s="175"/>
      <c r="C56" s="176"/>
      <c r="D56" s="175"/>
      <c r="E56" s="200"/>
      <c r="F56" s="142"/>
      <c r="G56" s="142"/>
      <c r="H56" s="164"/>
      <c r="I56" s="164"/>
      <c r="J56" s="177"/>
      <c r="K56" s="177"/>
      <c r="L56" s="177"/>
      <c r="M56" s="160"/>
      <c r="N56" s="160"/>
      <c r="O56" s="159"/>
      <c r="P56" s="159"/>
      <c r="Q56" s="158"/>
      <c r="R56" s="61"/>
      <c r="S56" s="61"/>
      <c r="T56" s="61"/>
      <c r="U56" s="61"/>
      <c r="V56" s="61"/>
      <c r="W56" s="61"/>
      <c r="X56" s="61"/>
      <c r="Y56" s="61"/>
      <c r="Z56" s="61"/>
    </row>
    <row r="57" spans="1:26" s="111" customFormat="1" ht="18.75" x14ac:dyDescent="0.25">
      <c r="A57" s="110"/>
      <c r="B57" s="235" t="s">
        <v>15</v>
      </c>
      <c r="C57" s="236"/>
      <c r="D57" s="237"/>
      <c r="E57" s="238"/>
      <c r="F57" s="236"/>
      <c r="G57" s="236"/>
      <c r="H57" s="236"/>
      <c r="I57" s="239"/>
      <c r="J57" s="239"/>
      <c r="K57" s="383">
        <f>+SUM(K50:K52)</f>
        <v>25.9</v>
      </c>
      <c r="L57" s="241"/>
      <c r="M57" s="240">
        <f>SUM(M50:M56)</f>
        <v>678</v>
      </c>
      <c r="N57" s="241"/>
      <c r="O57" s="243">
        <f>+SUM(O50:O52)</f>
        <v>389</v>
      </c>
      <c r="P57" s="244"/>
      <c r="Q57" s="245"/>
    </row>
    <row r="58" spans="1:26" s="62" customFormat="1" ht="18.75" x14ac:dyDescent="0.25">
      <c r="A58" s="113"/>
      <c r="B58" s="252"/>
      <c r="C58" s="253"/>
      <c r="D58" s="254"/>
      <c r="E58" s="255"/>
      <c r="F58" s="256"/>
      <c r="G58" s="256"/>
      <c r="H58" s="256"/>
      <c r="I58" s="258"/>
      <c r="J58" s="258"/>
      <c r="K58" s="259"/>
      <c r="L58" s="260"/>
      <c r="M58" s="261"/>
      <c r="N58" s="260"/>
      <c r="O58" s="269"/>
      <c r="P58" s="262"/>
      <c r="Q58" s="263"/>
    </row>
    <row r="59" spans="1:26" s="62" customFormat="1" ht="18.75" x14ac:dyDescent="0.25">
      <c r="A59" s="113"/>
      <c r="B59" s="252"/>
      <c r="C59" s="253"/>
      <c r="D59" s="254"/>
      <c r="E59" s="255"/>
      <c r="F59" s="256"/>
      <c r="G59" s="256"/>
      <c r="H59" s="256"/>
      <c r="I59" s="258"/>
      <c r="J59" s="258"/>
      <c r="K59" s="259"/>
      <c r="L59" s="260"/>
      <c r="M59" s="261"/>
      <c r="N59" s="260"/>
      <c r="O59" s="269"/>
      <c r="P59" s="262"/>
      <c r="Q59" s="263"/>
    </row>
    <row r="60" spans="1:26" s="20" customFormat="1" x14ac:dyDescent="0.25">
      <c r="B60" s="118"/>
      <c r="C60" s="118"/>
      <c r="D60" s="118"/>
      <c r="E60" s="179"/>
      <c r="F60" s="118"/>
      <c r="G60" s="118"/>
      <c r="H60" s="118"/>
      <c r="I60" s="118"/>
      <c r="J60" s="118"/>
      <c r="K60" s="180"/>
      <c r="L60" s="118"/>
      <c r="M60" s="118"/>
      <c r="N60" s="118"/>
      <c r="O60" s="118"/>
      <c r="P60" s="118"/>
      <c r="Q60" s="118"/>
    </row>
    <row r="61" spans="1:26" s="20" customFormat="1" x14ac:dyDescent="0.25">
      <c r="B61" s="290" t="s">
        <v>26</v>
      </c>
      <c r="C61" s="290" t="s">
        <v>109</v>
      </c>
      <c r="D61" s="292" t="s">
        <v>32</v>
      </c>
      <c r="E61" s="292"/>
      <c r="F61" s="118"/>
      <c r="G61" s="118"/>
      <c r="H61" s="118"/>
      <c r="I61" s="118"/>
      <c r="J61" s="118"/>
      <c r="K61" s="118"/>
      <c r="L61" s="118"/>
      <c r="M61" s="118"/>
      <c r="N61" s="118"/>
      <c r="O61" s="118"/>
      <c r="P61" s="118"/>
      <c r="Q61" s="118"/>
    </row>
    <row r="62" spans="1:26" s="20" customFormat="1" x14ac:dyDescent="0.25">
      <c r="B62" s="291"/>
      <c r="C62" s="291"/>
      <c r="D62" s="174" t="s">
        <v>22</v>
      </c>
      <c r="E62" s="155" t="s">
        <v>23</v>
      </c>
      <c r="F62" s="118"/>
      <c r="G62" s="181"/>
      <c r="H62" s="181"/>
      <c r="I62" s="118"/>
      <c r="J62" s="118"/>
      <c r="K62" s="118"/>
      <c r="L62" s="118"/>
      <c r="M62" s="118"/>
      <c r="N62" s="118"/>
      <c r="O62" s="118"/>
      <c r="P62" s="118"/>
      <c r="Q62" s="118"/>
    </row>
    <row r="63" spans="1:26" s="20" customFormat="1" ht="30.6" customHeight="1" x14ac:dyDescent="0.25">
      <c r="B63" s="154" t="s">
        <v>20</v>
      </c>
      <c r="C63" s="246">
        <f>+K57</f>
        <v>25.9</v>
      </c>
      <c r="D63" s="114" t="s">
        <v>95</v>
      </c>
      <c r="E63" s="128"/>
      <c r="F63" s="182"/>
      <c r="G63" s="182"/>
      <c r="H63" s="182"/>
      <c r="I63" s="182"/>
      <c r="J63" s="182"/>
      <c r="K63" s="182">
        <f>381+239+150</f>
        <v>770</v>
      </c>
      <c r="L63" s="182"/>
      <c r="M63" s="182"/>
      <c r="N63" s="118"/>
      <c r="O63" s="118"/>
      <c r="P63" s="118"/>
      <c r="Q63" s="118"/>
    </row>
    <row r="64" spans="1:26" s="20" customFormat="1" ht="30" customHeight="1" x14ac:dyDescent="0.25">
      <c r="B64" s="154" t="s">
        <v>24</v>
      </c>
      <c r="C64" s="153" t="s">
        <v>194</v>
      </c>
      <c r="D64" s="114" t="s">
        <v>95</v>
      </c>
      <c r="E64" s="128"/>
      <c r="F64" s="118"/>
      <c r="G64" s="118"/>
      <c r="H64" s="118"/>
      <c r="I64" s="118"/>
      <c r="J64" s="118"/>
      <c r="K64" s="118"/>
      <c r="L64" s="118"/>
      <c r="M64" s="118"/>
      <c r="N64" s="118"/>
      <c r="O64" s="118"/>
      <c r="P64" s="118"/>
      <c r="Q64" s="118"/>
    </row>
    <row r="65" spans="2:18" s="20" customFormat="1" x14ac:dyDescent="0.25">
      <c r="B65" s="201"/>
      <c r="C65" s="333"/>
      <c r="D65" s="333"/>
      <c r="E65" s="333"/>
      <c r="F65" s="333"/>
      <c r="G65" s="333"/>
      <c r="H65" s="333"/>
      <c r="I65" s="333"/>
      <c r="J65" s="333"/>
      <c r="K65" s="333"/>
      <c r="L65" s="333"/>
      <c r="M65" s="333"/>
      <c r="N65" s="333"/>
      <c r="O65" s="118"/>
      <c r="P65" s="118"/>
      <c r="Q65" s="118"/>
    </row>
    <row r="66" spans="2:18" ht="28.15" customHeight="1" thickBot="1" x14ac:dyDescent="0.3">
      <c r="B66" s="118"/>
      <c r="C66" s="118"/>
      <c r="D66" s="118"/>
      <c r="E66" s="118"/>
      <c r="F66" s="118"/>
      <c r="G66" s="118"/>
      <c r="H66" s="118"/>
      <c r="I66" s="118"/>
      <c r="J66" s="118"/>
      <c r="K66" s="118"/>
      <c r="L66" s="118"/>
      <c r="M66" s="118"/>
      <c r="N66" s="118"/>
      <c r="O66" s="118"/>
      <c r="P66" s="118"/>
      <c r="Q66" s="118"/>
    </row>
    <row r="67" spans="2:18" ht="27" thickBot="1" x14ac:dyDescent="0.3">
      <c r="B67" s="334" t="s">
        <v>65</v>
      </c>
      <c r="C67" s="334"/>
      <c r="D67" s="334"/>
      <c r="E67" s="334"/>
      <c r="F67" s="334"/>
      <c r="G67" s="334"/>
      <c r="H67" s="334"/>
      <c r="I67" s="334"/>
      <c r="J67" s="334"/>
      <c r="K67" s="334"/>
      <c r="L67" s="334"/>
      <c r="M67" s="334"/>
      <c r="N67" s="334"/>
      <c r="O67" s="118"/>
      <c r="P67" s="118"/>
      <c r="Q67" s="118"/>
    </row>
    <row r="68" spans="2:18" x14ac:dyDescent="0.25">
      <c r="B68" s="118"/>
      <c r="C68" s="118"/>
      <c r="D68" s="118"/>
      <c r="E68" s="118"/>
      <c r="F68" s="118"/>
      <c r="G68" s="118"/>
      <c r="H68" s="118"/>
      <c r="I68" s="118"/>
      <c r="J68" s="118"/>
      <c r="K68" s="118"/>
      <c r="L68" s="118"/>
      <c r="M68" s="118"/>
      <c r="N68" s="118"/>
      <c r="O68" s="118"/>
      <c r="P68" s="118"/>
      <c r="Q68" s="118"/>
    </row>
    <row r="69" spans="2:18" x14ac:dyDescent="0.25">
      <c r="B69" s="118"/>
      <c r="C69" s="118"/>
      <c r="D69" s="118"/>
      <c r="E69" s="118"/>
      <c r="F69" s="118"/>
      <c r="G69" s="118"/>
      <c r="H69" s="118"/>
      <c r="I69" s="118"/>
      <c r="J69" s="118"/>
      <c r="K69" s="118"/>
      <c r="L69" s="118"/>
      <c r="M69" s="118"/>
      <c r="N69" s="118"/>
      <c r="O69" s="118"/>
      <c r="P69" s="118"/>
      <c r="Q69" s="118"/>
    </row>
    <row r="70" spans="2:18" ht="109.5" customHeight="1" x14ac:dyDescent="0.25">
      <c r="B70" s="202" t="s">
        <v>108</v>
      </c>
      <c r="C70" s="203" t="s">
        <v>2</v>
      </c>
      <c r="D70" s="203" t="s">
        <v>67</v>
      </c>
      <c r="E70" s="203" t="s">
        <v>66</v>
      </c>
      <c r="F70" s="203" t="s">
        <v>68</v>
      </c>
      <c r="G70" s="203" t="s">
        <v>69</v>
      </c>
      <c r="H70" s="203" t="s">
        <v>70</v>
      </c>
      <c r="I70" s="202" t="s">
        <v>110</v>
      </c>
      <c r="J70" s="203" t="s">
        <v>71</v>
      </c>
      <c r="K70" s="203" t="s">
        <v>72</v>
      </c>
      <c r="L70" s="203" t="s">
        <v>73</v>
      </c>
      <c r="M70" s="203" t="s">
        <v>74</v>
      </c>
      <c r="N70" s="204" t="s">
        <v>75</v>
      </c>
      <c r="O70" s="204" t="s">
        <v>76</v>
      </c>
      <c r="P70" s="286" t="s">
        <v>3</v>
      </c>
      <c r="Q70" s="287"/>
      <c r="R70" s="40" t="s">
        <v>17</v>
      </c>
    </row>
    <row r="71" spans="2:18" s="107" customFormat="1" x14ac:dyDescent="0.25">
      <c r="B71" s="183" t="s">
        <v>126</v>
      </c>
      <c r="C71" s="148" t="s">
        <v>126</v>
      </c>
      <c r="D71" s="148" t="s">
        <v>119</v>
      </c>
      <c r="E71" s="148" t="s">
        <v>119</v>
      </c>
      <c r="F71" s="148" t="s">
        <v>119</v>
      </c>
      <c r="G71" s="173" t="s">
        <v>119</v>
      </c>
      <c r="H71" s="148" t="s">
        <v>119</v>
      </c>
      <c r="I71" s="148" t="s">
        <v>119</v>
      </c>
      <c r="J71" s="148" t="s">
        <v>95</v>
      </c>
      <c r="K71" s="148" t="s">
        <v>119</v>
      </c>
      <c r="L71" s="148" t="s">
        <v>119</v>
      </c>
      <c r="M71" s="148" t="s">
        <v>119</v>
      </c>
      <c r="N71" s="148" t="s">
        <v>119</v>
      </c>
      <c r="O71" s="148" t="s">
        <v>95</v>
      </c>
      <c r="P71" s="297" t="s">
        <v>119</v>
      </c>
      <c r="Q71" s="298"/>
      <c r="R71" s="106" t="s">
        <v>95</v>
      </c>
    </row>
    <row r="72" spans="2:18" x14ac:dyDescent="0.25">
      <c r="B72" s="206"/>
      <c r="C72" s="206"/>
      <c r="D72" s="207"/>
      <c r="E72" s="207"/>
      <c r="F72" s="208"/>
      <c r="G72" s="209"/>
      <c r="H72" s="208"/>
      <c r="I72" s="128"/>
      <c r="J72" s="206"/>
      <c r="K72" s="206"/>
      <c r="L72" s="128"/>
      <c r="M72" s="128"/>
      <c r="N72" s="128"/>
      <c r="O72" s="128"/>
      <c r="P72" s="286"/>
      <c r="Q72" s="287"/>
      <c r="R72" s="67"/>
    </row>
    <row r="73" spans="2:18" x14ac:dyDescent="0.25">
      <c r="B73" s="206"/>
      <c r="C73" s="206"/>
      <c r="D73" s="207"/>
      <c r="E73" s="207"/>
      <c r="F73" s="208"/>
      <c r="G73" s="209"/>
      <c r="H73" s="208"/>
      <c r="I73" s="128"/>
      <c r="J73" s="206"/>
      <c r="K73" s="206"/>
      <c r="L73" s="128"/>
      <c r="M73" s="128"/>
      <c r="N73" s="128"/>
      <c r="O73" s="128"/>
      <c r="P73" s="286"/>
      <c r="Q73" s="287"/>
      <c r="R73" s="67"/>
    </row>
    <row r="74" spans="2:18" x14ac:dyDescent="0.25">
      <c r="B74" s="206"/>
      <c r="C74" s="206"/>
      <c r="D74" s="207"/>
      <c r="E74" s="207"/>
      <c r="F74" s="208"/>
      <c r="G74" s="209"/>
      <c r="H74" s="208"/>
      <c r="I74" s="128"/>
      <c r="J74" s="206"/>
      <c r="K74" s="206"/>
      <c r="L74" s="128"/>
      <c r="M74" s="128"/>
      <c r="N74" s="128"/>
      <c r="O74" s="128"/>
      <c r="P74" s="286"/>
      <c r="Q74" s="287"/>
      <c r="R74" s="67"/>
    </row>
    <row r="75" spans="2:18" x14ac:dyDescent="0.25">
      <c r="B75" s="206"/>
      <c r="C75" s="206"/>
      <c r="D75" s="207"/>
      <c r="E75" s="207"/>
      <c r="F75" s="208"/>
      <c r="G75" s="209"/>
      <c r="H75" s="208"/>
      <c r="I75" s="128"/>
      <c r="J75" s="206"/>
      <c r="K75" s="206"/>
      <c r="L75" s="128"/>
      <c r="M75" s="128"/>
      <c r="N75" s="128"/>
      <c r="O75" s="128"/>
      <c r="P75" s="286"/>
      <c r="Q75" s="287"/>
      <c r="R75" s="67"/>
    </row>
    <row r="76" spans="2:18" x14ac:dyDescent="0.25">
      <c r="B76" s="206"/>
      <c r="C76" s="206"/>
      <c r="D76" s="207"/>
      <c r="E76" s="207"/>
      <c r="F76" s="208"/>
      <c r="G76" s="209"/>
      <c r="H76" s="208"/>
      <c r="I76" s="128"/>
      <c r="J76" s="206"/>
      <c r="K76" s="206"/>
      <c r="L76" s="128"/>
      <c r="M76" s="128"/>
      <c r="N76" s="128"/>
      <c r="O76" s="128"/>
      <c r="P76" s="286"/>
      <c r="Q76" s="287"/>
      <c r="R76" s="67"/>
    </row>
    <row r="77" spans="2:18" x14ac:dyDescent="0.25">
      <c r="B77" s="128"/>
      <c r="C77" s="128"/>
      <c r="D77" s="128"/>
      <c r="E77" s="128"/>
      <c r="F77" s="128"/>
      <c r="G77" s="210"/>
      <c r="H77" s="128"/>
      <c r="I77" s="128"/>
      <c r="J77" s="128"/>
      <c r="K77" s="128"/>
      <c r="L77" s="128"/>
      <c r="M77" s="128"/>
      <c r="N77" s="128"/>
      <c r="O77" s="128"/>
      <c r="P77" s="286"/>
      <c r="Q77" s="287"/>
      <c r="R77" s="67"/>
    </row>
    <row r="78" spans="2:18" x14ac:dyDescent="0.25">
      <c r="B78" s="118" t="s">
        <v>1</v>
      </c>
      <c r="C78" s="118"/>
      <c r="D78" s="118"/>
      <c r="E78" s="118"/>
      <c r="F78" s="118"/>
      <c r="G78" s="118"/>
      <c r="H78" s="128"/>
      <c r="I78" s="128"/>
      <c r="J78" s="118"/>
      <c r="K78" s="118"/>
      <c r="L78" s="118"/>
      <c r="M78" s="118"/>
      <c r="N78" s="118"/>
      <c r="O78" s="118"/>
      <c r="P78" s="118"/>
      <c r="Q78" s="118"/>
    </row>
    <row r="79" spans="2:18" x14ac:dyDescent="0.25">
      <c r="B79" s="118" t="s">
        <v>35</v>
      </c>
      <c r="C79" s="118"/>
      <c r="D79" s="118"/>
      <c r="E79" s="118"/>
      <c r="F79" s="118"/>
      <c r="G79" s="118"/>
      <c r="H79" s="118"/>
      <c r="I79" s="118"/>
      <c r="J79" s="118"/>
      <c r="K79" s="118"/>
      <c r="L79" s="118"/>
      <c r="M79" s="118"/>
      <c r="N79" s="118"/>
      <c r="O79" s="118"/>
      <c r="P79" s="118"/>
      <c r="Q79" s="118"/>
    </row>
    <row r="80" spans="2:18" x14ac:dyDescent="0.25">
      <c r="B80" s="118" t="s">
        <v>111</v>
      </c>
      <c r="C80" s="118"/>
      <c r="D80" s="118"/>
      <c r="E80" s="118"/>
      <c r="F80" s="118"/>
      <c r="G80" s="118"/>
      <c r="H80" s="118"/>
      <c r="I80" s="118"/>
      <c r="J80" s="118"/>
      <c r="K80" s="118"/>
      <c r="L80" s="118"/>
      <c r="M80" s="118"/>
      <c r="N80" s="118"/>
      <c r="O80" s="118"/>
      <c r="P80" s="118"/>
      <c r="Q80" s="118"/>
    </row>
    <row r="81" spans="2:17" x14ac:dyDescent="0.25">
      <c r="B81" s="118"/>
      <c r="C81" s="118"/>
      <c r="D81" s="118"/>
      <c r="E81" s="118"/>
      <c r="F81" s="118"/>
      <c r="G81" s="118"/>
      <c r="H81" s="118"/>
      <c r="I81" s="118"/>
      <c r="J81" s="118"/>
      <c r="K81" s="118"/>
      <c r="L81" s="118"/>
      <c r="M81" s="118"/>
      <c r="N81" s="118"/>
      <c r="O81" s="118"/>
      <c r="P81" s="118"/>
      <c r="Q81" s="118"/>
    </row>
    <row r="82" spans="2:17" ht="15.75" thickBot="1" x14ac:dyDescent="0.3">
      <c r="B82" s="118"/>
      <c r="C82" s="118"/>
      <c r="D82" s="118"/>
      <c r="E82" s="118"/>
      <c r="F82" s="118"/>
      <c r="G82" s="118"/>
      <c r="H82" s="118"/>
      <c r="I82" s="118"/>
      <c r="J82" s="118"/>
      <c r="K82" s="118"/>
      <c r="L82" s="118"/>
      <c r="M82" s="118"/>
      <c r="N82" s="118"/>
      <c r="O82" s="118"/>
      <c r="P82" s="118"/>
      <c r="Q82" s="118"/>
    </row>
    <row r="83" spans="2:17" ht="27" thickBot="1" x14ac:dyDescent="0.3">
      <c r="B83" s="311" t="s">
        <v>36</v>
      </c>
      <c r="C83" s="312"/>
      <c r="D83" s="312"/>
      <c r="E83" s="312"/>
      <c r="F83" s="312"/>
      <c r="G83" s="312"/>
      <c r="H83" s="312"/>
      <c r="I83" s="312"/>
      <c r="J83" s="312"/>
      <c r="K83" s="312"/>
      <c r="L83" s="312"/>
      <c r="M83" s="312"/>
      <c r="N83" s="313"/>
      <c r="O83" s="118"/>
      <c r="P83" s="118"/>
      <c r="Q83" s="118"/>
    </row>
    <row r="84" spans="2:17" x14ac:dyDescent="0.25">
      <c r="B84" s="118"/>
      <c r="C84" s="118"/>
      <c r="D84" s="118"/>
      <c r="E84" s="118"/>
      <c r="F84" s="118"/>
      <c r="G84" s="118"/>
      <c r="H84" s="118"/>
      <c r="I84" s="118"/>
      <c r="J84" s="118"/>
      <c r="K84" s="118"/>
      <c r="L84" s="118"/>
      <c r="M84" s="118"/>
      <c r="N84" s="118"/>
      <c r="O84" s="118"/>
      <c r="P84" s="118"/>
      <c r="Q84" s="118"/>
    </row>
    <row r="85" spans="2:17" x14ac:dyDescent="0.25">
      <c r="B85" s="118"/>
      <c r="C85" s="118"/>
      <c r="D85" s="118"/>
      <c r="E85" s="118"/>
      <c r="F85" s="118"/>
      <c r="G85" s="118"/>
      <c r="H85" s="118"/>
      <c r="I85" s="118"/>
      <c r="J85" s="118"/>
      <c r="K85" s="118"/>
      <c r="L85" s="118"/>
      <c r="M85" s="118"/>
      <c r="N85" s="118"/>
      <c r="O85" s="118"/>
      <c r="P85" s="118"/>
      <c r="Q85" s="118"/>
    </row>
    <row r="86" spans="2:17" x14ac:dyDescent="0.25">
      <c r="B86" s="118"/>
      <c r="C86" s="118"/>
      <c r="D86" s="118"/>
      <c r="E86" s="118"/>
      <c r="F86" s="118"/>
      <c r="G86" s="118"/>
      <c r="H86" s="118"/>
      <c r="I86" s="118"/>
      <c r="J86" s="118"/>
      <c r="K86" s="118"/>
      <c r="L86" s="118"/>
      <c r="M86" s="118"/>
      <c r="N86" s="118"/>
      <c r="O86" s="118"/>
      <c r="P86" s="118"/>
      <c r="Q86" s="118"/>
    </row>
    <row r="87" spans="2:17" x14ac:dyDescent="0.25">
      <c r="B87" s="118"/>
      <c r="C87" s="118"/>
      <c r="D87" s="118"/>
      <c r="E87" s="118"/>
      <c r="F87" s="118"/>
      <c r="G87" s="118"/>
      <c r="H87" s="118"/>
      <c r="I87" s="118"/>
      <c r="J87" s="118"/>
      <c r="K87" s="118"/>
      <c r="L87" s="118"/>
      <c r="M87" s="118"/>
      <c r="N87" s="118"/>
      <c r="O87" s="118"/>
      <c r="P87" s="118"/>
      <c r="Q87" s="118"/>
    </row>
    <row r="88" spans="2:17" ht="43.5" customHeight="1" x14ac:dyDescent="0.25">
      <c r="B88" s="335" t="s">
        <v>0</v>
      </c>
      <c r="C88" s="337" t="s">
        <v>37</v>
      </c>
      <c r="D88" s="337" t="s">
        <v>38</v>
      </c>
      <c r="E88" s="337" t="s">
        <v>77</v>
      </c>
      <c r="F88" s="337" t="s">
        <v>79</v>
      </c>
      <c r="G88" s="337" t="s">
        <v>80</v>
      </c>
      <c r="H88" s="337" t="s">
        <v>81</v>
      </c>
      <c r="I88" s="337" t="s">
        <v>78</v>
      </c>
      <c r="J88" s="337" t="s">
        <v>82</v>
      </c>
      <c r="K88" s="337"/>
      <c r="L88" s="337"/>
      <c r="M88" s="337" t="s">
        <v>86</v>
      </c>
      <c r="N88" s="337" t="s">
        <v>39</v>
      </c>
      <c r="O88" s="337" t="s">
        <v>40</v>
      </c>
      <c r="P88" s="337" t="s">
        <v>3</v>
      </c>
      <c r="Q88" s="337"/>
    </row>
    <row r="89" spans="2:17" ht="31.5" customHeight="1" x14ac:dyDescent="0.25">
      <c r="B89" s="336"/>
      <c r="C89" s="337"/>
      <c r="D89" s="337"/>
      <c r="E89" s="337"/>
      <c r="F89" s="337"/>
      <c r="G89" s="337"/>
      <c r="H89" s="337"/>
      <c r="I89" s="337"/>
      <c r="J89" s="207" t="s">
        <v>83</v>
      </c>
      <c r="K89" s="172" t="s">
        <v>84</v>
      </c>
      <c r="L89" s="206" t="s">
        <v>85</v>
      </c>
      <c r="M89" s="337"/>
      <c r="N89" s="337"/>
      <c r="O89" s="337"/>
      <c r="P89" s="337"/>
      <c r="Q89" s="337"/>
    </row>
    <row r="90" spans="2:17" s="103" customFormat="1" ht="81.75" customHeight="1" x14ac:dyDescent="0.25">
      <c r="B90" s="144" t="s">
        <v>41</v>
      </c>
      <c r="C90" s="148">
        <v>201</v>
      </c>
      <c r="D90" s="144" t="s">
        <v>363</v>
      </c>
      <c r="E90" s="148">
        <v>65756637</v>
      </c>
      <c r="F90" s="144" t="s">
        <v>127</v>
      </c>
      <c r="G90" s="144" t="str">
        <f>+G93</f>
        <v>UNIVERSIDAD DE IBAGUE</v>
      </c>
      <c r="H90" s="211">
        <v>38331</v>
      </c>
      <c r="I90" s="148" t="s">
        <v>119</v>
      </c>
      <c r="J90" s="212" t="s">
        <v>205</v>
      </c>
      <c r="K90" s="217" t="s">
        <v>256</v>
      </c>
      <c r="L90" s="212" t="s">
        <v>195</v>
      </c>
      <c r="M90" s="148" t="s">
        <v>95</v>
      </c>
      <c r="N90" s="148" t="s">
        <v>95</v>
      </c>
      <c r="O90" s="148" t="s">
        <v>95</v>
      </c>
      <c r="P90" s="297"/>
      <c r="Q90" s="298"/>
    </row>
    <row r="91" spans="2:17" s="103" customFormat="1" ht="69.75" customHeight="1" x14ac:dyDescent="0.25">
      <c r="B91" s="144" t="s">
        <v>41</v>
      </c>
      <c r="C91" s="148">
        <v>201</v>
      </c>
      <c r="D91" s="144" t="s">
        <v>354</v>
      </c>
      <c r="E91" s="148">
        <v>93362367</v>
      </c>
      <c r="F91" s="144" t="s">
        <v>169</v>
      </c>
      <c r="G91" s="144" t="s">
        <v>170</v>
      </c>
      <c r="H91" s="211">
        <v>36511</v>
      </c>
      <c r="I91" s="148" t="s">
        <v>119</v>
      </c>
      <c r="J91" s="212" t="s">
        <v>227</v>
      </c>
      <c r="K91" s="217" t="s">
        <v>274</v>
      </c>
      <c r="L91" s="212" t="s">
        <v>234</v>
      </c>
      <c r="M91" s="148" t="s">
        <v>95</v>
      </c>
      <c r="N91" s="148" t="s">
        <v>95</v>
      </c>
      <c r="O91" s="148" t="s">
        <v>95</v>
      </c>
      <c r="P91" s="330" t="s">
        <v>275</v>
      </c>
      <c r="Q91" s="331"/>
    </row>
    <row r="92" spans="2:17" s="103" customFormat="1" ht="46.5" customHeight="1" x14ac:dyDescent="0.25">
      <c r="B92" s="129" t="s">
        <v>42</v>
      </c>
      <c r="C92" s="148">
        <v>134</v>
      </c>
      <c r="D92" s="144" t="s">
        <v>364</v>
      </c>
      <c r="E92" s="148">
        <v>28566968</v>
      </c>
      <c r="F92" s="144" t="s">
        <v>132</v>
      </c>
      <c r="G92" s="144" t="s">
        <v>196</v>
      </c>
      <c r="H92" s="211">
        <v>38254</v>
      </c>
      <c r="I92" s="148" t="s">
        <v>119</v>
      </c>
      <c r="J92" s="212" t="s">
        <v>120</v>
      </c>
      <c r="K92" s="217" t="s">
        <v>197</v>
      </c>
      <c r="L92" s="212" t="s">
        <v>198</v>
      </c>
      <c r="M92" s="148" t="s">
        <v>95</v>
      </c>
      <c r="N92" s="148" t="s">
        <v>95</v>
      </c>
      <c r="O92" s="148" t="s">
        <v>95</v>
      </c>
      <c r="P92" s="297"/>
      <c r="Q92" s="298"/>
    </row>
    <row r="93" spans="2:17" s="103" customFormat="1" ht="93.75" customHeight="1" x14ac:dyDescent="0.25">
      <c r="B93" s="129" t="s">
        <v>42</v>
      </c>
      <c r="C93" s="148">
        <v>134</v>
      </c>
      <c r="D93" s="144" t="s">
        <v>365</v>
      </c>
      <c r="E93" s="148">
        <v>1110518085</v>
      </c>
      <c r="F93" s="144" t="s">
        <v>132</v>
      </c>
      <c r="G93" s="144" t="s">
        <v>196</v>
      </c>
      <c r="H93" s="211">
        <v>41738</v>
      </c>
      <c r="I93" s="148" t="s">
        <v>119</v>
      </c>
      <c r="J93" s="212" t="s">
        <v>257</v>
      </c>
      <c r="K93" s="212" t="s">
        <v>258</v>
      </c>
      <c r="L93" s="212" t="s">
        <v>259</v>
      </c>
      <c r="M93" s="148" t="s">
        <v>95</v>
      </c>
      <c r="N93" s="148" t="s">
        <v>95</v>
      </c>
      <c r="O93" s="148" t="s">
        <v>95</v>
      </c>
      <c r="P93" s="297"/>
      <c r="Q93" s="298"/>
    </row>
    <row r="94" spans="2:17" s="20" customFormat="1" ht="85.5" customHeight="1" x14ac:dyDescent="0.2">
      <c r="B94" s="129" t="s">
        <v>42</v>
      </c>
      <c r="C94" s="148">
        <v>134</v>
      </c>
      <c r="D94" s="144" t="s">
        <v>366</v>
      </c>
      <c r="E94" s="148">
        <v>1110480426</v>
      </c>
      <c r="F94" s="128" t="s">
        <v>132</v>
      </c>
      <c r="G94" s="129" t="s">
        <v>196</v>
      </c>
      <c r="H94" s="214">
        <v>41257</v>
      </c>
      <c r="I94" s="148" t="s">
        <v>119</v>
      </c>
      <c r="J94" s="212" t="s">
        <v>262</v>
      </c>
      <c r="K94" s="217" t="s">
        <v>260</v>
      </c>
      <c r="L94" s="218" t="s">
        <v>261</v>
      </c>
      <c r="M94" s="114" t="s">
        <v>95</v>
      </c>
      <c r="N94" s="114" t="s">
        <v>95</v>
      </c>
      <c r="O94" s="114" t="s">
        <v>95</v>
      </c>
      <c r="P94" s="317"/>
      <c r="Q94" s="318"/>
    </row>
    <row r="95" spans="2:17" s="20" customFormat="1" ht="33.6" customHeight="1" x14ac:dyDescent="0.25">
      <c r="B95" s="219"/>
      <c r="C95" s="220"/>
      <c r="D95" s="220"/>
      <c r="E95" s="220"/>
      <c r="F95" s="221"/>
      <c r="G95" s="219"/>
      <c r="H95" s="264"/>
      <c r="I95" s="220"/>
      <c r="J95" s="220"/>
      <c r="K95" s="265"/>
      <c r="L95" s="219"/>
      <c r="M95" s="189"/>
      <c r="N95" s="189"/>
      <c r="O95" s="189"/>
      <c r="P95" s="188"/>
      <c r="Q95" s="188"/>
    </row>
    <row r="96" spans="2:17" s="20" customFormat="1" ht="33.6" customHeight="1" x14ac:dyDescent="0.25">
      <c r="B96" s="219"/>
      <c r="C96" s="220"/>
      <c r="D96" s="220"/>
      <c r="E96" s="220"/>
      <c r="F96" s="221"/>
      <c r="G96" s="219"/>
      <c r="H96" s="264"/>
      <c r="I96" s="220"/>
      <c r="J96" s="220"/>
      <c r="K96" s="265"/>
      <c r="L96" s="219"/>
      <c r="M96" s="189"/>
      <c r="N96" s="189"/>
      <c r="O96" s="189"/>
      <c r="P96" s="188"/>
      <c r="Q96" s="188"/>
    </row>
    <row r="97" spans="2:17" s="20" customFormat="1" ht="33.6" customHeight="1" x14ac:dyDescent="0.25">
      <c r="B97" s="219"/>
      <c r="C97" s="220"/>
      <c r="D97" s="220"/>
      <c r="E97" s="220"/>
      <c r="F97" s="221"/>
      <c r="G97" s="219"/>
      <c r="H97" s="264"/>
      <c r="I97" s="220"/>
      <c r="J97" s="220"/>
      <c r="K97" s="265"/>
      <c r="L97" s="219"/>
      <c r="M97" s="189"/>
      <c r="N97" s="189"/>
      <c r="O97" s="189"/>
      <c r="P97" s="188"/>
      <c r="Q97" s="188"/>
    </row>
    <row r="98" spans="2:17" ht="15.75" thickBot="1" x14ac:dyDescent="0.3">
      <c r="B98" s="118"/>
      <c r="C98" s="118"/>
      <c r="D98" s="118"/>
      <c r="E98" s="118"/>
      <c r="F98" s="118"/>
      <c r="G98" s="118"/>
      <c r="H98" s="118"/>
      <c r="I98" s="118"/>
      <c r="J98" s="118"/>
      <c r="K98" s="118"/>
      <c r="L98" s="118"/>
      <c r="M98" s="118"/>
      <c r="N98" s="118"/>
      <c r="O98" s="118"/>
      <c r="P98" s="118"/>
      <c r="Q98" s="118"/>
    </row>
    <row r="99" spans="2:17" ht="27" thickBot="1" x14ac:dyDescent="0.3">
      <c r="B99" s="311" t="s">
        <v>44</v>
      </c>
      <c r="C99" s="312"/>
      <c r="D99" s="312"/>
      <c r="E99" s="312"/>
      <c r="F99" s="312"/>
      <c r="G99" s="312"/>
      <c r="H99" s="312"/>
      <c r="I99" s="312"/>
      <c r="J99" s="312"/>
      <c r="K99" s="312"/>
      <c r="L99" s="312"/>
      <c r="M99" s="312"/>
      <c r="N99" s="313"/>
      <c r="O99" s="118"/>
      <c r="P99" s="118"/>
      <c r="Q99" s="118"/>
    </row>
    <row r="100" spans="2:17" x14ac:dyDescent="0.25">
      <c r="B100" s="118"/>
      <c r="C100" s="118"/>
      <c r="D100" s="118"/>
      <c r="E100" s="118"/>
      <c r="F100" s="118"/>
      <c r="G100" s="118"/>
      <c r="H100" s="118"/>
      <c r="I100" s="118"/>
      <c r="J100" s="118"/>
      <c r="K100" s="118"/>
      <c r="L100" s="118"/>
      <c r="M100" s="118"/>
      <c r="N100" s="118"/>
      <c r="O100" s="118"/>
      <c r="P100" s="118"/>
      <c r="Q100" s="118"/>
    </row>
    <row r="101" spans="2:17" x14ac:dyDescent="0.25">
      <c r="B101" s="118"/>
      <c r="C101" s="118"/>
      <c r="D101" s="118"/>
      <c r="E101" s="118"/>
      <c r="F101" s="118"/>
      <c r="G101" s="118"/>
      <c r="H101" s="118"/>
      <c r="I101" s="118"/>
      <c r="J101" s="118"/>
      <c r="K101" s="118"/>
      <c r="L101" s="118"/>
      <c r="M101" s="118"/>
      <c r="N101" s="118"/>
      <c r="O101" s="118"/>
      <c r="P101" s="118"/>
      <c r="Q101" s="118"/>
    </row>
    <row r="102" spans="2:17" ht="46.15" customHeight="1" x14ac:dyDescent="0.25">
      <c r="B102" s="203" t="s">
        <v>31</v>
      </c>
      <c r="C102" s="203" t="s">
        <v>45</v>
      </c>
      <c r="D102" s="286" t="s">
        <v>3</v>
      </c>
      <c r="E102" s="287"/>
      <c r="F102" s="118"/>
      <c r="G102" s="118"/>
      <c r="H102" s="118"/>
      <c r="I102" s="118"/>
      <c r="J102" s="118"/>
      <c r="K102" s="118"/>
      <c r="L102" s="118"/>
      <c r="M102" s="118"/>
      <c r="N102" s="118"/>
      <c r="O102" s="118"/>
      <c r="P102" s="118"/>
      <c r="Q102" s="118"/>
    </row>
    <row r="103" spans="2:17" ht="46.9" customHeight="1" x14ac:dyDescent="0.25">
      <c r="B103" s="129" t="s">
        <v>87</v>
      </c>
      <c r="C103" s="114" t="s">
        <v>95</v>
      </c>
      <c r="D103" s="308"/>
      <c r="E103" s="308"/>
      <c r="F103" s="118"/>
      <c r="G103" s="118"/>
      <c r="H103" s="118"/>
      <c r="I103" s="118"/>
      <c r="J103" s="118"/>
      <c r="K103" s="118"/>
      <c r="L103" s="118"/>
      <c r="M103" s="118"/>
      <c r="N103" s="118"/>
      <c r="O103" s="118"/>
      <c r="P103" s="118"/>
      <c r="Q103" s="118"/>
    </row>
    <row r="104" spans="2:17" x14ac:dyDescent="0.25">
      <c r="B104" s="118"/>
      <c r="C104" s="118"/>
      <c r="D104" s="118"/>
      <c r="E104" s="118"/>
      <c r="F104" s="118"/>
      <c r="G104" s="118"/>
      <c r="H104" s="118"/>
      <c r="I104" s="118"/>
      <c r="J104" s="118"/>
      <c r="K104" s="118"/>
      <c r="L104" s="118"/>
      <c r="M104" s="118"/>
      <c r="N104" s="118"/>
      <c r="O104" s="118"/>
      <c r="P104" s="118"/>
      <c r="Q104" s="118"/>
    </row>
    <row r="105" spans="2:17" x14ac:dyDescent="0.25">
      <c r="B105" s="118"/>
      <c r="C105" s="118"/>
      <c r="D105" s="118"/>
      <c r="E105" s="118"/>
      <c r="F105" s="118"/>
      <c r="G105" s="118"/>
      <c r="H105" s="118"/>
      <c r="I105" s="118"/>
      <c r="J105" s="118"/>
      <c r="K105" s="118"/>
      <c r="L105" s="118"/>
      <c r="M105" s="118"/>
      <c r="N105" s="118"/>
      <c r="O105" s="118"/>
      <c r="P105" s="118"/>
      <c r="Q105" s="118"/>
    </row>
    <row r="106" spans="2:17" ht="26.25" x14ac:dyDescent="0.25">
      <c r="B106" s="309" t="s">
        <v>61</v>
      </c>
      <c r="C106" s="310"/>
      <c r="D106" s="310"/>
      <c r="E106" s="310"/>
      <c r="F106" s="310"/>
      <c r="G106" s="310"/>
      <c r="H106" s="310"/>
      <c r="I106" s="310"/>
      <c r="J106" s="310"/>
      <c r="K106" s="310"/>
      <c r="L106" s="310"/>
      <c r="M106" s="310"/>
      <c r="N106" s="310"/>
      <c r="O106" s="310"/>
      <c r="P106" s="310"/>
      <c r="Q106" s="118"/>
    </row>
    <row r="107" spans="2:17" x14ac:dyDescent="0.25">
      <c r="B107" s="118"/>
      <c r="C107" s="118"/>
      <c r="D107" s="118"/>
      <c r="E107" s="118"/>
      <c r="F107" s="118"/>
      <c r="G107" s="118"/>
      <c r="H107" s="118"/>
      <c r="I107" s="118"/>
      <c r="J107" s="118"/>
      <c r="K107" s="118"/>
      <c r="L107" s="118"/>
      <c r="M107" s="118"/>
      <c r="N107" s="118"/>
      <c r="O107" s="118"/>
      <c r="P107" s="118"/>
      <c r="Q107" s="118"/>
    </row>
    <row r="108" spans="2:17" ht="15.75" thickBot="1" x14ac:dyDescent="0.3">
      <c r="B108" s="118"/>
      <c r="C108" s="118"/>
      <c r="D108" s="118"/>
      <c r="E108" s="118"/>
      <c r="F108" s="118"/>
      <c r="G108" s="118"/>
      <c r="H108" s="118"/>
      <c r="I108" s="118"/>
      <c r="J108" s="118"/>
      <c r="K108" s="118"/>
      <c r="L108" s="118"/>
      <c r="M108" s="118"/>
      <c r="N108" s="118"/>
      <c r="O108" s="118"/>
      <c r="P108" s="118"/>
      <c r="Q108" s="118"/>
    </row>
    <row r="109" spans="2:17" ht="27" thickBot="1" x14ac:dyDescent="0.3">
      <c r="B109" s="311" t="s">
        <v>52</v>
      </c>
      <c r="C109" s="312"/>
      <c r="D109" s="312"/>
      <c r="E109" s="312"/>
      <c r="F109" s="312"/>
      <c r="G109" s="312"/>
      <c r="H109" s="312"/>
      <c r="I109" s="312"/>
      <c r="J109" s="312"/>
      <c r="K109" s="312"/>
      <c r="L109" s="312"/>
      <c r="M109" s="312"/>
      <c r="N109" s="313"/>
      <c r="O109" s="118"/>
      <c r="P109" s="118"/>
      <c r="Q109" s="118"/>
    </row>
    <row r="110" spans="2:17" x14ac:dyDescent="0.25">
      <c r="B110" s="118"/>
      <c r="C110" s="118"/>
      <c r="D110" s="118"/>
      <c r="E110" s="118"/>
      <c r="F110" s="118"/>
      <c r="G110" s="118"/>
      <c r="H110" s="118"/>
      <c r="I110" s="118"/>
      <c r="J110" s="118"/>
      <c r="K110" s="118"/>
      <c r="L110" s="118"/>
      <c r="M110" s="118"/>
      <c r="N110" s="118"/>
      <c r="O110" s="118"/>
      <c r="P110" s="118"/>
      <c r="Q110" s="118"/>
    </row>
    <row r="111" spans="2:17" ht="15.75" thickBot="1" x14ac:dyDescent="0.3">
      <c r="B111" s="118"/>
      <c r="C111" s="118"/>
      <c r="D111" s="118"/>
      <c r="E111" s="118"/>
      <c r="F111" s="118"/>
      <c r="G111" s="118"/>
      <c r="H111" s="118"/>
      <c r="I111" s="118"/>
      <c r="J111" s="118"/>
      <c r="K111" s="118"/>
      <c r="L111" s="118"/>
      <c r="M111" s="194"/>
      <c r="N111" s="194"/>
      <c r="O111" s="118"/>
      <c r="P111" s="118"/>
      <c r="Q111" s="118"/>
    </row>
    <row r="112" spans="2:17" s="56" customFormat="1" ht="109.5" customHeight="1" x14ac:dyDescent="0.25">
      <c r="B112" s="195" t="s">
        <v>104</v>
      </c>
      <c r="C112" s="195" t="s">
        <v>105</v>
      </c>
      <c r="D112" s="195" t="s">
        <v>106</v>
      </c>
      <c r="E112" s="195" t="s">
        <v>43</v>
      </c>
      <c r="F112" s="195" t="s">
        <v>21</v>
      </c>
      <c r="G112" s="195" t="s">
        <v>64</v>
      </c>
      <c r="H112" s="195" t="s">
        <v>16</v>
      </c>
      <c r="I112" s="195" t="s">
        <v>9</v>
      </c>
      <c r="J112" s="195" t="s">
        <v>29</v>
      </c>
      <c r="K112" s="195" t="s">
        <v>59</v>
      </c>
      <c r="L112" s="195" t="s">
        <v>19</v>
      </c>
      <c r="M112" s="196" t="s">
        <v>25</v>
      </c>
      <c r="N112" s="195" t="s">
        <v>107</v>
      </c>
      <c r="O112" s="195" t="s">
        <v>34</v>
      </c>
      <c r="P112" s="197" t="s">
        <v>10</v>
      </c>
      <c r="Q112" s="197" t="s">
        <v>18</v>
      </c>
    </row>
    <row r="113" spans="1:26" s="62" customFormat="1" ht="30" x14ac:dyDescent="0.25">
      <c r="A113" s="35">
        <v>1</v>
      </c>
      <c r="B113" s="175" t="s">
        <v>142</v>
      </c>
      <c r="C113" s="176" t="s">
        <v>114</v>
      </c>
      <c r="D113" s="175" t="s">
        <v>199</v>
      </c>
      <c r="E113" s="200" t="s">
        <v>200</v>
      </c>
      <c r="F113" s="142" t="s">
        <v>95</v>
      </c>
      <c r="G113" s="142" t="s">
        <v>119</v>
      </c>
      <c r="H113" s="223">
        <v>40959</v>
      </c>
      <c r="I113" s="223">
        <v>41263</v>
      </c>
      <c r="J113" s="177" t="s">
        <v>96</v>
      </c>
      <c r="K113" s="160">
        <f>+(I113-H113)/30</f>
        <v>10.133333333333333</v>
      </c>
      <c r="L113" s="160">
        <v>0</v>
      </c>
      <c r="M113" s="160" t="s">
        <v>119</v>
      </c>
      <c r="N113" s="160" t="s">
        <v>119</v>
      </c>
      <c r="O113" s="159">
        <v>5000000</v>
      </c>
      <c r="P113" s="159" t="s">
        <v>201</v>
      </c>
      <c r="Q113" s="158"/>
      <c r="R113" s="61"/>
      <c r="S113" s="61"/>
      <c r="T113" s="61"/>
      <c r="U113" s="61"/>
      <c r="V113" s="61"/>
      <c r="W113" s="61"/>
      <c r="X113" s="61"/>
      <c r="Y113" s="61"/>
      <c r="Z113" s="61"/>
    </row>
    <row r="114" spans="1:26" s="62" customFormat="1" ht="24" x14ac:dyDescent="0.25">
      <c r="A114" s="35">
        <f>+A113+1</f>
        <v>2</v>
      </c>
      <c r="B114" s="175" t="s">
        <v>142</v>
      </c>
      <c r="C114" s="176" t="s">
        <v>124</v>
      </c>
      <c r="D114" s="175" t="s">
        <v>173</v>
      </c>
      <c r="E114" s="200" t="s">
        <v>202</v>
      </c>
      <c r="F114" s="142" t="s">
        <v>95</v>
      </c>
      <c r="G114" s="142" t="s">
        <v>119</v>
      </c>
      <c r="H114" s="223">
        <v>40940</v>
      </c>
      <c r="I114" s="223">
        <v>41247</v>
      </c>
      <c r="J114" s="177" t="s">
        <v>96</v>
      </c>
      <c r="K114" s="160">
        <f>+(I114-H114)/30</f>
        <v>10.233333333333333</v>
      </c>
      <c r="L114" s="160">
        <v>0</v>
      </c>
      <c r="M114" s="160" t="s">
        <v>119</v>
      </c>
      <c r="N114" s="160" t="s">
        <v>119</v>
      </c>
      <c r="O114" s="159">
        <v>13000000</v>
      </c>
      <c r="P114" s="159">
        <v>171</v>
      </c>
      <c r="Q114" s="158"/>
      <c r="R114" s="61"/>
      <c r="S114" s="61"/>
      <c r="T114" s="61"/>
      <c r="U114" s="61"/>
      <c r="V114" s="61"/>
      <c r="W114" s="61"/>
      <c r="X114" s="61"/>
      <c r="Y114" s="61"/>
      <c r="Z114" s="61"/>
    </row>
    <row r="115" spans="1:26" s="62" customFormat="1" x14ac:dyDescent="0.25">
      <c r="A115" s="35">
        <f t="shared" ref="A115:A118" si="2">+A114+1</f>
        <v>3</v>
      </c>
      <c r="B115" s="175"/>
      <c r="C115" s="176"/>
      <c r="D115" s="175"/>
      <c r="E115" s="200"/>
      <c r="F115" s="142"/>
      <c r="G115" s="142"/>
      <c r="H115" s="142"/>
      <c r="I115" s="177"/>
      <c r="J115" s="177"/>
      <c r="K115" s="177"/>
      <c r="L115" s="177"/>
      <c r="M115" s="160"/>
      <c r="N115" s="160"/>
      <c r="O115" s="159"/>
      <c r="P115" s="159"/>
      <c r="Q115" s="158"/>
      <c r="R115" s="61"/>
      <c r="S115" s="61"/>
      <c r="T115" s="61"/>
      <c r="U115" s="61"/>
      <c r="V115" s="61"/>
      <c r="W115" s="61"/>
      <c r="X115" s="61"/>
      <c r="Y115" s="61"/>
      <c r="Z115" s="61"/>
    </row>
    <row r="116" spans="1:26" s="62" customFormat="1" x14ac:dyDescent="0.25">
      <c r="A116" s="35">
        <f t="shared" si="2"/>
        <v>4</v>
      </c>
      <c r="B116" s="175"/>
      <c r="C116" s="176"/>
      <c r="D116" s="175"/>
      <c r="E116" s="200"/>
      <c r="F116" s="142"/>
      <c r="G116" s="142"/>
      <c r="H116" s="142"/>
      <c r="I116" s="177"/>
      <c r="J116" s="177"/>
      <c r="K116" s="177"/>
      <c r="L116" s="177"/>
      <c r="M116" s="160"/>
      <c r="N116" s="160"/>
      <c r="O116" s="159"/>
      <c r="P116" s="159"/>
      <c r="Q116" s="158"/>
      <c r="R116" s="61"/>
      <c r="S116" s="61"/>
      <c r="T116" s="61"/>
      <c r="U116" s="61"/>
      <c r="V116" s="61"/>
      <c r="W116" s="61"/>
      <c r="X116" s="61"/>
      <c r="Y116" s="61"/>
      <c r="Z116" s="61"/>
    </row>
    <row r="117" spans="1:26" s="62" customFormat="1" x14ac:dyDescent="0.25">
      <c r="A117" s="35">
        <f t="shared" si="2"/>
        <v>5</v>
      </c>
      <c r="B117" s="175"/>
      <c r="C117" s="176"/>
      <c r="D117" s="175"/>
      <c r="E117" s="200"/>
      <c r="F117" s="142"/>
      <c r="G117" s="142"/>
      <c r="H117" s="142"/>
      <c r="I117" s="177"/>
      <c r="J117" s="177"/>
      <c r="K117" s="177"/>
      <c r="L117" s="177"/>
      <c r="M117" s="160"/>
      <c r="N117" s="160"/>
      <c r="O117" s="159"/>
      <c r="P117" s="159"/>
      <c r="Q117" s="158"/>
      <c r="R117" s="61"/>
      <c r="S117" s="61"/>
      <c r="T117" s="61"/>
      <c r="U117" s="61"/>
      <c r="V117" s="61"/>
      <c r="W117" s="61"/>
      <c r="X117" s="61"/>
      <c r="Y117" s="61"/>
      <c r="Z117" s="61"/>
    </row>
    <row r="118" spans="1:26" s="62" customFormat="1" x14ac:dyDescent="0.25">
      <c r="A118" s="35">
        <f t="shared" si="2"/>
        <v>6</v>
      </c>
      <c r="B118" s="175"/>
      <c r="C118" s="176"/>
      <c r="D118" s="175"/>
      <c r="E118" s="200"/>
      <c r="F118" s="142"/>
      <c r="G118" s="142"/>
      <c r="H118" s="142"/>
      <c r="I118" s="177"/>
      <c r="J118" s="177"/>
      <c r="K118" s="177"/>
      <c r="L118" s="177"/>
      <c r="M118" s="160"/>
      <c r="N118" s="160"/>
      <c r="O118" s="159"/>
      <c r="P118" s="159"/>
      <c r="Q118" s="158"/>
      <c r="R118" s="61"/>
      <c r="S118" s="61"/>
      <c r="T118" s="61"/>
      <c r="U118" s="61"/>
      <c r="V118" s="61"/>
      <c r="W118" s="61"/>
      <c r="X118" s="61"/>
      <c r="Y118" s="61"/>
      <c r="Z118" s="61"/>
    </row>
    <row r="119" spans="1:26" s="62" customFormat="1" x14ac:dyDescent="0.25">
      <c r="A119" s="35"/>
      <c r="B119" s="224" t="s">
        <v>15</v>
      </c>
      <c r="C119" s="176"/>
      <c r="D119" s="175"/>
      <c r="E119" s="200"/>
      <c r="F119" s="142"/>
      <c r="G119" s="142"/>
      <c r="H119" s="142"/>
      <c r="I119" s="177"/>
      <c r="J119" s="177"/>
      <c r="K119" s="225">
        <f>SUM(K113:K118)</f>
        <v>20.366666666666667</v>
      </c>
      <c r="L119" s="225">
        <f>SUM(L113:L118)</f>
        <v>0</v>
      </c>
      <c r="M119" s="226">
        <f>SUM(M113:M118)</f>
        <v>0</v>
      </c>
      <c r="N119" s="225">
        <f>SUM(N113:N118)</f>
        <v>0</v>
      </c>
      <c r="O119" s="159"/>
      <c r="P119" s="159"/>
      <c r="Q119" s="227"/>
    </row>
    <row r="120" spans="1:26" x14ac:dyDescent="0.25">
      <c r="B120" s="118"/>
      <c r="C120" s="118"/>
      <c r="D120" s="118"/>
      <c r="E120" s="179"/>
      <c r="F120" s="118"/>
      <c r="G120" s="118"/>
      <c r="H120" s="118"/>
      <c r="I120" s="118"/>
      <c r="J120" s="118"/>
      <c r="K120" s="118"/>
      <c r="L120" s="118"/>
      <c r="M120" s="118"/>
      <c r="N120" s="118"/>
      <c r="O120" s="118"/>
      <c r="P120" s="118"/>
      <c r="Q120" s="118"/>
    </row>
    <row r="121" spans="1:26" ht="18.75" x14ac:dyDescent="0.25">
      <c r="B121" s="154" t="s">
        <v>30</v>
      </c>
      <c r="C121" s="153">
        <f>+K119</f>
        <v>20.366666666666667</v>
      </c>
      <c r="D121" s="118"/>
      <c r="E121" s="118"/>
      <c r="F121" s="118"/>
      <c r="G121" s="118"/>
      <c r="H121" s="182"/>
      <c r="I121" s="182"/>
      <c r="J121" s="182"/>
      <c r="K121" s="182"/>
      <c r="L121" s="182"/>
      <c r="M121" s="182"/>
      <c r="N121" s="118"/>
      <c r="O121" s="118"/>
      <c r="P121" s="118"/>
      <c r="Q121" s="118"/>
    </row>
    <row r="122" spans="1:26" x14ac:dyDescent="0.25">
      <c r="B122" s="118"/>
      <c r="C122" s="118"/>
      <c r="D122" s="118"/>
      <c r="E122" s="118"/>
      <c r="F122" s="118"/>
      <c r="G122" s="118"/>
      <c r="H122" s="118"/>
      <c r="I122" s="118"/>
      <c r="J122" s="118"/>
      <c r="K122" s="118"/>
      <c r="L122" s="118"/>
      <c r="M122" s="118"/>
      <c r="N122" s="118"/>
      <c r="O122" s="118"/>
      <c r="P122" s="118"/>
      <c r="Q122" s="118"/>
    </row>
    <row r="123" spans="1:26" ht="15.75" thickBot="1" x14ac:dyDescent="0.3">
      <c r="B123" s="118"/>
      <c r="C123" s="118"/>
      <c r="D123" s="118"/>
      <c r="E123" s="118"/>
      <c r="F123" s="118"/>
      <c r="G123" s="118"/>
      <c r="H123" s="118"/>
      <c r="I123" s="118"/>
      <c r="J123" s="118"/>
      <c r="K123" s="118"/>
      <c r="L123" s="118"/>
      <c r="M123" s="118"/>
      <c r="N123" s="118"/>
      <c r="O123" s="118"/>
      <c r="P123" s="118"/>
      <c r="Q123" s="118"/>
    </row>
    <row r="124" spans="1:26" ht="37.15" customHeight="1" thickBot="1" x14ac:dyDescent="0.3">
      <c r="B124" s="138" t="s">
        <v>47</v>
      </c>
      <c r="C124" s="137" t="s">
        <v>48</v>
      </c>
      <c r="D124" s="138" t="s">
        <v>49</v>
      </c>
      <c r="E124" s="137" t="s">
        <v>53</v>
      </c>
      <c r="F124" s="118"/>
      <c r="G124" s="118"/>
      <c r="H124" s="118"/>
      <c r="I124" s="118"/>
      <c r="J124" s="118"/>
      <c r="K124" s="118"/>
      <c r="L124" s="118"/>
      <c r="M124" s="118"/>
      <c r="N124" s="118"/>
      <c r="O124" s="118"/>
      <c r="P124" s="118"/>
      <c r="Q124" s="118"/>
    </row>
    <row r="125" spans="1:26" ht="41.45" customHeight="1" x14ac:dyDescent="0.25">
      <c r="B125" s="135" t="s">
        <v>88</v>
      </c>
      <c r="C125" s="136">
        <v>20</v>
      </c>
      <c r="D125" s="136">
        <v>0</v>
      </c>
      <c r="E125" s="305">
        <f>+D125+D126+D127</f>
        <v>40</v>
      </c>
      <c r="F125" s="118"/>
      <c r="G125" s="118"/>
      <c r="H125" s="118"/>
      <c r="I125" s="118"/>
      <c r="J125" s="118"/>
      <c r="K125" s="118"/>
      <c r="L125" s="118"/>
      <c r="M125" s="118"/>
      <c r="N125" s="118"/>
      <c r="O125" s="118"/>
      <c r="P125" s="118"/>
      <c r="Q125" s="118"/>
    </row>
    <row r="126" spans="1:26" x14ac:dyDescent="0.25">
      <c r="B126" s="135" t="s">
        <v>89</v>
      </c>
      <c r="C126" s="114">
        <v>30</v>
      </c>
      <c r="D126" s="114">
        <v>0</v>
      </c>
      <c r="E126" s="306"/>
      <c r="F126" s="118"/>
      <c r="G126" s="118"/>
      <c r="H126" s="118"/>
      <c r="I126" s="118"/>
      <c r="J126" s="118"/>
      <c r="K126" s="118"/>
      <c r="L126" s="118"/>
      <c r="M126" s="118"/>
      <c r="N126" s="118"/>
      <c r="O126" s="118"/>
      <c r="P126" s="118"/>
      <c r="Q126" s="118"/>
    </row>
    <row r="127" spans="1:26" ht="15.75" thickBot="1" x14ac:dyDescent="0.3">
      <c r="B127" s="135" t="s">
        <v>90</v>
      </c>
      <c r="C127" s="134">
        <v>40</v>
      </c>
      <c r="D127" s="134">
        <v>40</v>
      </c>
      <c r="E127" s="307"/>
      <c r="F127" s="118"/>
      <c r="G127" s="118"/>
      <c r="H127" s="118"/>
      <c r="I127" s="118"/>
      <c r="J127" s="118"/>
      <c r="K127" s="118"/>
      <c r="L127" s="118"/>
      <c r="M127" s="118"/>
      <c r="N127" s="118"/>
      <c r="O127" s="118"/>
      <c r="P127" s="118"/>
      <c r="Q127" s="118"/>
    </row>
    <row r="128" spans="1:26" x14ac:dyDescent="0.25">
      <c r="B128" s="118"/>
      <c r="C128" s="118"/>
      <c r="D128" s="118"/>
      <c r="E128" s="118"/>
      <c r="F128" s="118"/>
      <c r="G128" s="118"/>
      <c r="H128" s="118"/>
      <c r="I128" s="118"/>
      <c r="J128" s="118"/>
      <c r="K128" s="118"/>
      <c r="L128" s="118"/>
      <c r="M128" s="118"/>
      <c r="N128" s="118"/>
      <c r="O128" s="118"/>
      <c r="P128" s="118"/>
      <c r="Q128" s="118"/>
    </row>
    <row r="129" spans="2:17" ht="15.75" thickBot="1" x14ac:dyDescent="0.3">
      <c r="B129" s="118"/>
      <c r="C129" s="118"/>
      <c r="D129" s="118"/>
      <c r="E129" s="118"/>
      <c r="F129" s="118"/>
      <c r="G129" s="118"/>
      <c r="H129" s="118"/>
      <c r="I129" s="118"/>
      <c r="J129" s="118"/>
      <c r="K129" s="118"/>
      <c r="L129" s="118"/>
      <c r="M129" s="118"/>
      <c r="N129" s="118"/>
      <c r="O129" s="118"/>
      <c r="P129" s="118"/>
      <c r="Q129" s="118"/>
    </row>
    <row r="130" spans="2:17" ht="27" thickBot="1" x14ac:dyDescent="0.3">
      <c r="B130" s="311" t="s">
        <v>50</v>
      </c>
      <c r="C130" s="312"/>
      <c r="D130" s="312"/>
      <c r="E130" s="312"/>
      <c r="F130" s="312"/>
      <c r="G130" s="312"/>
      <c r="H130" s="312"/>
      <c r="I130" s="312"/>
      <c r="J130" s="312"/>
      <c r="K130" s="312"/>
      <c r="L130" s="312"/>
      <c r="M130" s="312"/>
      <c r="N130" s="313"/>
      <c r="O130" s="118"/>
      <c r="P130" s="118"/>
      <c r="Q130" s="118"/>
    </row>
    <row r="131" spans="2:17" x14ac:dyDescent="0.25">
      <c r="B131" s="118"/>
      <c r="C131" s="118"/>
      <c r="D131" s="118"/>
      <c r="E131" s="118"/>
      <c r="F131" s="118"/>
      <c r="G131" s="118"/>
      <c r="H131" s="118"/>
      <c r="I131" s="118"/>
      <c r="J131" s="118"/>
      <c r="K131" s="118"/>
      <c r="L131" s="118"/>
      <c r="M131" s="118"/>
      <c r="N131" s="118"/>
      <c r="O131" s="118"/>
      <c r="P131" s="118"/>
      <c r="Q131" s="118"/>
    </row>
    <row r="132" spans="2:17" ht="33" customHeight="1" x14ac:dyDescent="0.25">
      <c r="B132" s="335" t="s">
        <v>0</v>
      </c>
      <c r="C132" s="335" t="s">
        <v>37</v>
      </c>
      <c r="D132" s="335" t="s">
        <v>38</v>
      </c>
      <c r="E132" s="335" t="s">
        <v>77</v>
      </c>
      <c r="F132" s="335" t="s">
        <v>79</v>
      </c>
      <c r="G132" s="335" t="s">
        <v>80</v>
      </c>
      <c r="H132" s="335" t="s">
        <v>81</v>
      </c>
      <c r="I132" s="335" t="s">
        <v>78</v>
      </c>
      <c r="J132" s="286" t="s">
        <v>82</v>
      </c>
      <c r="K132" s="338"/>
      <c r="L132" s="287"/>
      <c r="M132" s="335" t="s">
        <v>86</v>
      </c>
      <c r="N132" s="335" t="s">
        <v>39</v>
      </c>
      <c r="O132" s="335" t="s">
        <v>40</v>
      </c>
      <c r="P132" s="339" t="s">
        <v>3</v>
      </c>
      <c r="Q132" s="340"/>
    </row>
    <row r="133" spans="2:17" ht="72" customHeight="1" x14ac:dyDescent="0.25">
      <c r="B133" s="336"/>
      <c r="C133" s="336"/>
      <c r="D133" s="336"/>
      <c r="E133" s="336"/>
      <c r="F133" s="336"/>
      <c r="G133" s="336"/>
      <c r="H133" s="336"/>
      <c r="I133" s="336"/>
      <c r="J133" s="202" t="s">
        <v>83</v>
      </c>
      <c r="K133" s="202" t="s">
        <v>84</v>
      </c>
      <c r="L133" s="202" t="s">
        <v>85</v>
      </c>
      <c r="M133" s="336"/>
      <c r="N133" s="336"/>
      <c r="O133" s="336"/>
      <c r="P133" s="341"/>
      <c r="Q133" s="342"/>
    </row>
    <row r="134" spans="2:17" s="95" customFormat="1" ht="60.75" customHeight="1" x14ac:dyDescent="0.25">
      <c r="B134" s="144" t="s">
        <v>134</v>
      </c>
      <c r="C134" s="148">
        <v>402</v>
      </c>
      <c r="D134" s="144" t="s">
        <v>367</v>
      </c>
      <c r="E134" s="148">
        <v>14298201</v>
      </c>
      <c r="F134" s="144" t="s">
        <v>175</v>
      </c>
      <c r="G134" s="227" t="s">
        <v>138</v>
      </c>
      <c r="H134" s="211">
        <v>40326</v>
      </c>
      <c r="I134" s="148" t="s">
        <v>119</v>
      </c>
      <c r="J134" s="212" t="s">
        <v>114</v>
      </c>
      <c r="K134" s="217" t="s">
        <v>176</v>
      </c>
      <c r="L134" s="212" t="s">
        <v>136</v>
      </c>
      <c r="M134" s="183" t="s">
        <v>95</v>
      </c>
      <c r="N134" s="183" t="s">
        <v>95</v>
      </c>
      <c r="O134" s="183" t="s">
        <v>95</v>
      </c>
      <c r="P134" s="343"/>
      <c r="Q134" s="344"/>
    </row>
    <row r="135" spans="2:17" s="95" customFormat="1" ht="127.5" customHeight="1" x14ac:dyDescent="0.25">
      <c r="B135" s="144" t="s">
        <v>137</v>
      </c>
      <c r="C135" s="148">
        <v>402</v>
      </c>
      <c r="D135" s="144" t="s">
        <v>368</v>
      </c>
      <c r="E135" s="148">
        <v>41937934</v>
      </c>
      <c r="F135" s="144" t="s">
        <v>177</v>
      </c>
      <c r="G135" s="227" t="s">
        <v>178</v>
      </c>
      <c r="H135" s="228">
        <v>36089</v>
      </c>
      <c r="I135" s="148" t="s">
        <v>119</v>
      </c>
      <c r="J135" s="212" t="s">
        <v>218</v>
      </c>
      <c r="K135" s="217" t="s">
        <v>231</v>
      </c>
      <c r="L135" s="212" t="s">
        <v>232</v>
      </c>
      <c r="M135" s="183" t="s">
        <v>95</v>
      </c>
      <c r="N135" s="183" t="s">
        <v>95</v>
      </c>
      <c r="O135" s="183" t="s">
        <v>95</v>
      </c>
      <c r="P135" s="328"/>
      <c r="Q135" s="329"/>
    </row>
    <row r="136" spans="2:17" s="95" customFormat="1" ht="66.75" customHeight="1" x14ac:dyDescent="0.25">
      <c r="B136" s="144" t="s">
        <v>139</v>
      </c>
      <c r="C136" s="148">
        <v>402</v>
      </c>
      <c r="D136" s="230" t="s">
        <v>220</v>
      </c>
      <c r="E136" s="148">
        <v>1110476015</v>
      </c>
      <c r="F136" s="230" t="s">
        <v>135</v>
      </c>
      <c r="G136" s="227" t="s">
        <v>140</v>
      </c>
      <c r="H136" s="228">
        <v>41397</v>
      </c>
      <c r="I136" s="148" t="s">
        <v>119</v>
      </c>
      <c r="J136" s="212" t="s">
        <v>114</v>
      </c>
      <c r="K136" s="212" t="s">
        <v>141</v>
      </c>
      <c r="L136" s="212" t="s">
        <v>263</v>
      </c>
      <c r="M136" s="183" t="s">
        <v>95</v>
      </c>
      <c r="N136" s="183" t="s">
        <v>95</v>
      </c>
      <c r="O136" s="183" t="s">
        <v>95</v>
      </c>
      <c r="P136" s="328"/>
      <c r="Q136" s="329"/>
    </row>
    <row r="137" spans="2:17" x14ac:dyDescent="0.25">
      <c r="B137" s="118"/>
      <c r="C137" s="118"/>
      <c r="D137" s="118"/>
      <c r="E137" s="118"/>
      <c r="F137" s="118"/>
      <c r="G137" s="118"/>
      <c r="H137" s="118"/>
      <c r="I137" s="118"/>
      <c r="J137" s="118"/>
      <c r="K137" s="118"/>
      <c r="L137" s="118"/>
      <c r="M137" s="118"/>
      <c r="N137" s="118"/>
      <c r="O137" s="118"/>
      <c r="P137" s="118"/>
      <c r="Q137" s="118"/>
    </row>
    <row r="138" spans="2:17" x14ac:dyDescent="0.25">
      <c r="B138" s="118"/>
      <c r="C138" s="118"/>
      <c r="D138" s="118"/>
      <c r="E138" s="118"/>
      <c r="F138" s="118"/>
      <c r="G138" s="118"/>
      <c r="H138" s="118"/>
      <c r="I138" s="118"/>
      <c r="J138" s="118"/>
      <c r="K138" s="118"/>
      <c r="L138" s="118"/>
      <c r="M138" s="118"/>
      <c r="N138" s="118"/>
      <c r="O138" s="118"/>
      <c r="P138" s="118"/>
      <c r="Q138" s="118"/>
    </row>
    <row r="139" spans="2:17" ht="15.75" thickBot="1" x14ac:dyDescent="0.3">
      <c r="B139" s="118"/>
      <c r="C139" s="118"/>
      <c r="D139" s="118"/>
      <c r="E139" s="118"/>
      <c r="F139" s="118"/>
      <c r="G139" s="118"/>
      <c r="H139" s="118"/>
      <c r="I139" s="118"/>
      <c r="J139" s="118"/>
      <c r="K139" s="118"/>
      <c r="L139" s="118"/>
      <c r="M139" s="118"/>
      <c r="N139" s="118"/>
      <c r="O139" s="118"/>
      <c r="P139" s="118"/>
      <c r="Q139" s="118"/>
    </row>
    <row r="140" spans="2:17" ht="54" customHeight="1" x14ac:dyDescent="0.25">
      <c r="B140" s="174" t="s">
        <v>31</v>
      </c>
      <c r="C140" s="174" t="s">
        <v>47</v>
      </c>
      <c r="D140" s="202" t="s">
        <v>48</v>
      </c>
      <c r="E140" s="174" t="s">
        <v>49</v>
      </c>
      <c r="F140" s="137" t="s">
        <v>54</v>
      </c>
      <c r="G140" s="231"/>
      <c r="H140" s="118"/>
      <c r="I140" s="118"/>
      <c r="J140" s="118"/>
      <c r="K140" s="118"/>
      <c r="L140" s="118"/>
      <c r="M140" s="118"/>
      <c r="N140" s="118"/>
      <c r="O140" s="118"/>
      <c r="P140" s="118"/>
      <c r="Q140" s="118"/>
    </row>
    <row r="141" spans="2:17" ht="120.75" customHeight="1" x14ac:dyDescent="0.2">
      <c r="B141" s="319" t="s">
        <v>51</v>
      </c>
      <c r="C141" s="232" t="s">
        <v>91</v>
      </c>
      <c r="D141" s="114">
        <v>25</v>
      </c>
      <c r="E141" s="114">
        <v>25</v>
      </c>
      <c r="F141" s="290">
        <f>+E141+E142+E143</f>
        <v>60</v>
      </c>
      <c r="G141" s="233"/>
      <c r="H141" s="118"/>
      <c r="I141" s="118"/>
      <c r="J141" s="118"/>
      <c r="K141" s="118"/>
      <c r="L141" s="118"/>
      <c r="M141" s="118"/>
      <c r="N141" s="118"/>
      <c r="O141" s="118"/>
      <c r="P141" s="118"/>
      <c r="Q141" s="118"/>
    </row>
    <row r="142" spans="2:17" ht="76.150000000000006" customHeight="1" x14ac:dyDescent="0.2">
      <c r="B142" s="319"/>
      <c r="C142" s="232" t="s">
        <v>92</v>
      </c>
      <c r="D142" s="234">
        <v>25</v>
      </c>
      <c r="E142" s="114">
        <v>25</v>
      </c>
      <c r="F142" s="320"/>
      <c r="G142" s="233"/>
      <c r="H142" s="118"/>
      <c r="I142" s="118"/>
      <c r="J142" s="118"/>
      <c r="K142" s="118"/>
      <c r="L142" s="118"/>
      <c r="M142" s="118"/>
      <c r="N142" s="118"/>
      <c r="O142" s="118"/>
      <c r="P142" s="118"/>
      <c r="Q142" s="118"/>
    </row>
    <row r="143" spans="2:17" ht="69" customHeight="1" x14ac:dyDescent="0.2">
      <c r="B143" s="319"/>
      <c r="C143" s="232" t="s">
        <v>93</v>
      </c>
      <c r="D143" s="114">
        <v>10</v>
      </c>
      <c r="E143" s="114">
        <v>10</v>
      </c>
      <c r="F143" s="291"/>
      <c r="G143" s="233"/>
      <c r="H143" s="118"/>
      <c r="I143" s="118"/>
      <c r="J143" s="118"/>
      <c r="K143" s="118"/>
      <c r="L143" s="118"/>
      <c r="M143" s="118"/>
      <c r="N143" s="118"/>
      <c r="O143" s="118"/>
      <c r="P143" s="118"/>
      <c r="Q143" s="118"/>
    </row>
    <row r="144" spans="2:17" x14ac:dyDescent="0.25">
      <c r="B144" s="118"/>
      <c r="C144" s="165"/>
      <c r="D144" s="118"/>
      <c r="E144" s="118"/>
      <c r="F144" s="118"/>
      <c r="G144" s="118"/>
      <c r="H144" s="118"/>
      <c r="I144" s="118"/>
      <c r="J144" s="118"/>
      <c r="K144" s="118"/>
      <c r="L144" s="118"/>
      <c r="M144" s="118"/>
      <c r="N144" s="118"/>
      <c r="O144" s="118"/>
      <c r="P144" s="118"/>
      <c r="Q144" s="118"/>
    </row>
    <row r="145" spans="2:17" x14ac:dyDescent="0.25">
      <c r="B145" s="118"/>
      <c r="C145" s="118"/>
      <c r="D145" s="118"/>
      <c r="E145" s="118"/>
      <c r="F145" s="118"/>
      <c r="G145" s="118"/>
      <c r="H145" s="118"/>
      <c r="I145" s="118"/>
      <c r="J145" s="118"/>
      <c r="K145" s="118"/>
      <c r="L145" s="118"/>
      <c r="M145" s="118"/>
      <c r="N145" s="118"/>
      <c r="O145" s="118"/>
      <c r="P145" s="118"/>
      <c r="Q145" s="118"/>
    </row>
    <row r="146" spans="2:17" x14ac:dyDescent="0.25">
      <c r="B146" s="118"/>
      <c r="C146" s="118"/>
      <c r="D146" s="118"/>
      <c r="E146" s="118"/>
      <c r="F146" s="118"/>
      <c r="G146" s="118"/>
      <c r="H146" s="118"/>
      <c r="I146" s="118"/>
      <c r="J146" s="118"/>
      <c r="K146" s="118"/>
      <c r="L146" s="118"/>
      <c r="M146" s="118"/>
      <c r="N146" s="118"/>
      <c r="O146" s="118"/>
      <c r="P146" s="118"/>
      <c r="Q146" s="118"/>
    </row>
    <row r="147" spans="2:17" x14ac:dyDescent="0.25">
      <c r="B147" s="119" t="s">
        <v>55</v>
      </c>
      <c r="C147" s="118"/>
      <c r="D147" s="118"/>
      <c r="E147" s="118"/>
      <c r="F147" s="118"/>
      <c r="G147" s="118"/>
      <c r="H147" s="118"/>
      <c r="I147" s="118"/>
      <c r="J147" s="118"/>
      <c r="K147" s="118"/>
      <c r="L147" s="118"/>
      <c r="M147" s="118"/>
      <c r="N147" s="118"/>
      <c r="O147" s="118"/>
      <c r="P147" s="118"/>
      <c r="Q147" s="118"/>
    </row>
    <row r="148" spans="2:17" x14ac:dyDescent="0.25">
      <c r="B148" s="118"/>
      <c r="C148" s="118"/>
      <c r="D148" s="118"/>
      <c r="E148" s="118"/>
      <c r="F148" s="118"/>
      <c r="G148" s="118"/>
      <c r="H148" s="118"/>
      <c r="I148" s="118"/>
      <c r="J148" s="118"/>
      <c r="K148" s="118"/>
      <c r="L148" s="118"/>
      <c r="M148" s="118"/>
      <c r="N148" s="118"/>
      <c r="O148" s="118"/>
      <c r="P148" s="118"/>
      <c r="Q148" s="118"/>
    </row>
    <row r="149" spans="2:17" x14ac:dyDescent="0.25">
      <c r="B149" s="118"/>
      <c r="C149" s="118"/>
      <c r="D149" s="118"/>
      <c r="E149" s="118"/>
      <c r="F149" s="118"/>
      <c r="G149" s="118"/>
      <c r="H149" s="118"/>
      <c r="I149" s="118"/>
      <c r="J149" s="118"/>
      <c r="K149" s="118"/>
      <c r="L149" s="118"/>
      <c r="M149" s="118"/>
      <c r="N149" s="118"/>
      <c r="O149" s="118"/>
      <c r="P149" s="118"/>
      <c r="Q149" s="118"/>
    </row>
    <row r="150" spans="2:17" x14ac:dyDescent="0.25">
      <c r="B150" s="117" t="s">
        <v>31</v>
      </c>
      <c r="C150" s="117" t="s">
        <v>56</v>
      </c>
      <c r="D150" s="174" t="s">
        <v>49</v>
      </c>
      <c r="E150" s="174" t="s">
        <v>15</v>
      </c>
      <c r="F150" s="118"/>
      <c r="G150" s="118"/>
      <c r="H150" s="118"/>
      <c r="I150" s="118"/>
      <c r="J150" s="118"/>
      <c r="K150" s="118"/>
      <c r="L150" s="118"/>
      <c r="M150" s="118"/>
      <c r="N150" s="118"/>
      <c r="O150" s="118"/>
      <c r="P150" s="118"/>
      <c r="Q150" s="118"/>
    </row>
    <row r="151" spans="2:17" ht="53.25" customHeight="1" x14ac:dyDescent="0.25">
      <c r="B151" s="116" t="s">
        <v>57</v>
      </c>
      <c r="C151" s="115">
        <v>40</v>
      </c>
      <c r="D151" s="114">
        <f>+E125</f>
        <v>40</v>
      </c>
      <c r="E151" s="322">
        <f>+D151+D152</f>
        <v>100</v>
      </c>
      <c r="F151" s="118"/>
      <c r="G151" s="118"/>
      <c r="H151" s="118"/>
      <c r="I151" s="118"/>
      <c r="J151" s="118"/>
      <c r="K151" s="118"/>
      <c r="L151" s="118"/>
      <c r="M151" s="118"/>
      <c r="N151" s="118"/>
      <c r="O151" s="118"/>
      <c r="P151" s="118"/>
      <c r="Q151" s="118"/>
    </row>
    <row r="152" spans="2:17" ht="65.25" customHeight="1" x14ac:dyDescent="0.25">
      <c r="B152" s="116" t="s">
        <v>58</v>
      </c>
      <c r="C152" s="115">
        <v>60</v>
      </c>
      <c r="D152" s="114">
        <f>+F141</f>
        <v>60</v>
      </c>
      <c r="E152" s="323"/>
      <c r="F152" s="118"/>
      <c r="G152" s="118"/>
      <c r="H152" s="118"/>
      <c r="I152" s="118"/>
      <c r="J152" s="118"/>
      <c r="K152" s="118"/>
      <c r="L152" s="118"/>
      <c r="M152" s="118"/>
      <c r="N152" s="118"/>
      <c r="O152" s="118"/>
      <c r="P152" s="118"/>
      <c r="Q152" s="118"/>
    </row>
    <row r="153" spans="2:17" x14ac:dyDescent="0.25">
      <c r="B153" s="118"/>
      <c r="C153" s="118"/>
      <c r="D153" s="118"/>
      <c r="E153" s="118"/>
      <c r="F153" s="118"/>
      <c r="G153" s="118"/>
      <c r="H153" s="118"/>
      <c r="I153" s="118"/>
      <c r="J153" s="118"/>
      <c r="K153" s="118"/>
      <c r="L153" s="118"/>
      <c r="M153" s="118"/>
      <c r="N153" s="118"/>
      <c r="O153" s="118"/>
      <c r="P153" s="118"/>
      <c r="Q153" s="118"/>
    </row>
    <row r="154" spans="2:17" x14ac:dyDescent="0.25">
      <c r="B154" s="118"/>
      <c r="C154" s="118"/>
      <c r="D154" s="118"/>
      <c r="E154" s="118"/>
      <c r="F154" s="118"/>
      <c r="G154" s="118"/>
      <c r="H154" s="118"/>
      <c r="I154" s="118"/>
      <c r="J154" s="118"/>
      <c r="K154" s="118"/>
      <c r="L154" s="118"/>
      <c r="M154" s="118"/>
      <c r="N154" s="118"/>
      <c r="O154" s="118"/>
      <c r="P154" s="118"/>
      <c r="Q154" s="118"/>
    </row>
    <row r="155" spans="2:17" x14ac:dyDescent="0.25">
      <c r="B155" s="118"/>
      <c r="C155" s="118"/>
      <c r="D155" s="118"/>
      <c r="E155" s="118"/>
      <c r="F155" s="118"/>
      <c r="G155" s="118"/>
      <c r="H155" s="118"/>
      <c r="I155" s="118"/>
      <c r="J155" s="118"/>
      <c r="K155" s="118"/>
      <c r="L155" s="118"/>
      <c r="M155" s="118"/>
      <c r="N155" s="118"/>
      <c r="O155" s="118"/>
      <c r="P155" s="118"/>
      <c r="Q155" s="118"/>
    </row>
    <row r="156" spans="2:17" x14ac:dyDescent="0.25">
      <c r="B156" s="118"/>
      <c r="C156" s="118"/>
      <c r="D156" s="118"/>
      <c r="E156" s="118"/>
      <c r="F156" s="118"/>
      <c r="G156" s="118"/>
      <c r="H156" s="118"/>
      <c r="I156" s="118"/>
      <c r="J156" s="118"/>
      <c r="K156" s="118"/>
      <c r="L156" s="118"/>
      <c r="M156" s="118"/>
      <c r="N156" s="118"/>
      <c r="O156" s="118"/>
      <c r="P156" s="118"/>
      <c r="Q156" s="118"/>
    </row>
    <row r="157" spans="2:17" x14ac:dyDescent="0.25">
      <c r="B157" s="118"/>
      <c r="C157" s="118"/>
      <c r="D157" s="118"/>
      <c r="E157" s="118"/>
      <c r="F157" s="118"/>
      <c r="G157" s="118"/>
      <c r="H157" s="118"/>
      <c r="I157" s="118"/>
      <c r="J157" s="118"/>
      <c r="K157" s="118"/>
      <c r="L157" s="118"/>
      <c r="M157" s="118"/>
      <c r="N157" s="118"/>
      <c r="O157" s="118"/>
      <c r="P157" s="118"/>
      <c r="Q157" s="118"/>
    </row>
  </sheetData>
  <mergeCells count="71">
    <mergeCell ref="P135:Q135"/>
    <mergeCell ref="P136:Q136"/>
    <mergeCell ref="E151:E152"/>
    <mergeCell ref="J132:L132"/>
    <mergeCell ref="M132:M133"/>
    <mergeCell ref="N132:N133"/>
    <mergeCell ref="O132:O133"/>
    <mergeCell ref="P134:Q134"/>
    <mergeCell ref="P132:Q133"/>
    <mergeCell ref="B141:B143"/>
    <mergeCell ref="F141:F143"/>
    <mergeCell ref="E125:E127"/>
    <mergeCell ref="B130:N130"/>
    <mergeCell ref="B132:B133"/>
    <mergeCell ref="C132:C133"/>
    <mergeCell ref="D132:D133"/>
    <mergeCell ref="E132:E133"/>
    <mergeCell ref="F132:F133"/>
    <mergeCell ref="G132:G133"/>
    <mergeCell ref="H132:H133"/>
    <mergeCell ref="I132:I133"/>
    <mergeCell ref="B109:N109"/>
    <mergeCell ref="I88:I89"/>
    <mergeCell ref="J88:L88"/>
    <mergeCell ref="M88:M89"/>
    <mergeCell ref="N88:N89"/>
    <mergeCell ref="B99:N99"/>
    <mergeCell ref="D102:E102"/>
    <mergeCell ref="D103:E103"/>
    <mergeCell ref="B106:P106"/>
    <mergeCell ref="O88:O89"/>
    <mergeCell ref="P88:Q89"/>
    <mergeCell ref="P90:Q90"/>
    <mergeCell ref="P92:Q92"/>
    <mergeCell ref="P93:Q93"/>
    <mergeCell ref="P94:Q94"/>
    <mergeCell ref="P91:Q91"/>
    <mergeCell ref="P76:Q76"/>
    <mergeCell ref="P77:Q77"/>
    <mergeCell ref="B83:N83"/>
    <mergeCell ref="B88:B89"/>
    <mergeCell ref="C88:C89"/>
    <mergeCell ref="D88:D89"/>
    <mergeCell ref="E88:E89"/>
    <mergeCell ref="F88:F89"/>
    <mergeCell ref="G88:G89"/>
    <mergeCell ref="H88:H89"/>
    <mergeCell ref="P75:Q75"/>
    <mergeCell ref="S50:S51"/>
    <mergeCell ref="B61:B62"/>
    <mergeCell ref="C61:C62"/>
    <mergeCell ref="D61:E61"/>
    <mergeCell ref="C65:N65"/>
    <mergeCell ref="B67:N67"/>
    <mergeCell ref="P70:Q70"/>
    <mergeCell ref="P71:Q71"/>
    <mergeCell ref="P72:Q72"/>
    <mergeCell ref="P73:Q73"/>
    <mergeCell ref="P74:Q74"/>
    <mergeCell ref="M46:N46"/>
    <mergeCell ref="B2:P2"/>
    <mergeCell ref="B4:P4"/>
    <mergeCell ref="A5:L5"/>
    <mergeCell ref="C7:N7"/>
    <mergeCell ref="C8:N8"/>
    <mergeCell ref="C9:N9"/>
    <mergeCell ref="C10:N10"/>
    <mergeCell ref="C11:E11"/>
    <mergeCell ref="B15:C22"/>
    <mergeCell ref="B23:C23"/>
    <mergeCell ref="E41:E42"/>
  </mergeCells>
  <dataValidations count="2">
    <dataValidation type="list" allowBlank="1" showInputMessage="1" showErrorMessage="1" sqref="WVE983068 A65564 IS65564 SO65564 ACK65564 AMG65564 AWC65564 BFY65564 BPU65564 BZQ65564 CJM65564 CTI65564 DDE65564 DNA65564 DWW65564 EGS65564 EQO65564 FAK65564 FKG65564 FUC65564 GDY65564 GNU65564 GXQ65564 HHM65564 HRI65564 IBE65564 ILA65564 IUW65564 JES65564 JOO65564 JYK65564 KIG65564 KSC65564 LBY65564 LLU65564 LVQ65564 MFM65564 MPI65564 MZE65564 NJA65564 NSW65564 OCS65564 OMO65564 OWK65564 PGG65564 PQC65564 PZY65564 QJU65564 QTQ65564 RDM65564 RNI65564 RXE65564 SHA65564 SQW65564 TAS65564 TKO65564 TUK65564 UEG65564 UOC65564 UXY65564 VHU65564 VRQ65564 WBM65564 WLI65564 WVE65564 A131100 IS131100 SO131100 ACK131100 AMG131100 AWC131100 BFY131100 BPU131100 BZQ131100 CJM131100 CTI131100 DDE131100 DNA131100 DWW131100 EGS131100 EQO131100 FAK131100 FKG131100 FUC131100 GDY131100 GNU131100 GXQ131100 HHM131100 HRI131100 IBE131100 ILA131100 IUW131100 JES131100 JOO131100 JYK131100 KIG131100 KSC131100 LBY131100 LLU131100 LVQ131100 MFM131100 MPI131100 MZE131100 NJA131100 NSW131100 OCS131100 OMO131100 OWK131100 PGG131100 PQC131100 PZY131100 QJU131100 QTQ131100 RDM131100 RNI131100 RXE131100 SHA131100 SQW131100 TAS131100 TKO131100 TUK131100 UEG131100 UOC131100 UXY131100 VHU131100 VRQ131100 WBM131100 WLI131100 WVE131100 A196636 IS196636 SO196636 ACK196636 AMG196636 AWC196636 BFY196636 BPU196636 BZQ196636 CJM196636 CTI196636 DDE196636 DNA196636 DWW196636 EGS196636 EQO196636 FAK196636 FKG196636 FUC196636 GDY196636 GNU196636 GXQ196636 HHM196636 HRI196636 IBE196636 ILA196636 IUW196636 JES196636 JOO196636 JYK196636 KIG196636 KSC196636 LBY196636 LLU196636 LVQ196636 MFM196636 MPI196636 MZE196636 NJA196636 NSW196636 OCS196636 OMO196636 OWK196636 PGG196636 PQC196636 PZY196636 QJU196636 QTQ196636 RDM196636 RNI196636 RXE196636 SHA196636 SQW196636 TAS196636 TKO196636 TUK196636 UEG196636 UOC196636 UXY196636 VHU196636 VRQ196636 WBM196636 WLI196636 WVE196636 A262172 IS262172 SO262172 ACK262172 AMG262172 AWC262172 BFY262172 BPU262172 BZQ262172 CJM262172 CTI262172 DDE262172 DNA262172 DWW262172 EGS262172 EQO262172 FAK262172 FKG262172 FUC262172 GDY262172 GNU262172 GXQ262172 HHM262172 HRI262172 IBE262172 ILA262172 IUW262172 JES262172 JOO262172 JYK262172 KIG262172 KSC262172 LBY262172 LLU262172 LVQ262172 MFM262172 MPI262172 MZE262172 NJA262172 NSW262172 OCS262172 OMO262172 OWK262172 PGG262172 PQC262172 PZY262172 QJU262172 QTQ262172 RDM262172 RNI262172 RXE262172 SHA262172 SQW262172 TAS262172 TKO262172 TUK262172 UEG262172 UOC262172 UXY262172 VHU262172 VRQ262172 WBM262172 WLI262172 WVE262172 A327708 IS327708 SO327708 ACK327708 AMG327708 AWC327708 BFY327708 BPU327708 BZQ327708 CJM327708 CTI327708 DDE327708 DNA327708 DWW327708 EGS327708 EQO327708 FAK327708 FKG327708 FUC327708 GDY327708 GNU327708 GXQ327708 HHM327708 HRI327708 IBE327708 ILA327708 IUW327708 JES327708 JOO327708 JYK327708 KIG327708 KSC327708 LBY327708 LLU327708 LVQ327708 MFM327708 MPI327708 MZE327708 NJA327708 NSW327708 OCS327708 OMO327708 OWK327708 PGG327708 PQC327708 PZY327708 QJU327708 QTQ327708 RDM327708 RNI327708 RXE327708 SHA327708 SQW327708 TAS327708 TKO327708 TUK327708 UEG327708 UOC327708 UXY327708 VHU327708 VRQ327708 WBM327708 WLI327708 WVE327708 A393244 IS393244 SO393244 ACK393244 AMG393244 AWC393244 BFY393244 BPU393244 BZQ393244 CJM393244 CTI393244 DDE393244 DNA393244 DWW393244 EGS393244 EQO393244 FAK393244 FKG393244 FUC393244 GDY393244 GNU393244 GXQ393244 HHM393244 HRI393244 IBE393244 ILA393244 IUW393244 JES393244 JOO393244 JYK393244 KIG393244 KSC393244 LBY393244 LLU393244 LVQ393244 MFM393244 MPI393244 MZE393244 NJA393244 NSW393244 OCS393244 OMO393244 OWK393244 PGG393244 PQC393244 PZY393244 QJU393244 QTQ393244 RDM393244 RNI393244 RXE393244 SHA393244 SQW393244 TAS393244 TKO393244 TUK393244 UEG393244 UOC393244 UXY393244 VHU393244 VRQ393244 WBM393244 WLI393244 WVE393244 A458780 IS458780 SO458780 ACK458780 AMG458780 AWC458780 BFY458780 BPU458780 BZQ458780 CJM458780 CTI458780 DDE458780 DNA458780 DWW458780 EGS458780 EQO458780 FAK458780 FKG458780 FUC458780 GDY458780 GNU458780 GXQ458780 HHM458780 HRI458780 IBE458780 ILA458780 IUW458780 JES458780 JOO458780 JYK458780 KIG458780 KSC458780 LBY458780 LLU458780 LVQ458780 MFM458780 MPI458780 MZE458780 NJA458780 NSW458780 OCS458780 OMO458780 OWK458780 PGG458780 PQC458780 PZY458780 QJU458780 QTQ458780 RDM458780 RNI458780 RXE458780 SHA458780 SQW458780 TAS458780 TKO458780 TUK458780 UEG458780 UOC458780 UXY458780 VHU458780 VRQ458780 WBM458780 WLI458780 WVE458780 A524316 IS524316 SO524316 ACK524316 AMG524316 AWC524316 BFY524316 BPU524316 BZQ524316 CJM524316 CTI524316 DDE524316 DNA524316 DWW524316 EGS524316 EQO524316 FAK524316 FKG524316 FUC524316 GDY524316 GNU524316 GXQ524316 HHM524316 HRI524316 IBE524316 ILA524316 IUW524316 JES524316 JOO524316 JYK524316 KIG524316 KSC524316 LBY524316 LLU524316 LVQ524316 MFM524316 MPI524316 MZE524316 NJA524316 NSW524316 OCS524316 OMO524316 OWK524316 PGG524316 PQC524316 PZY524316 QJU524316 QTQ524316 RDM524316 RNI524316 RXE524316 SHA524316 SQW524316 TAS524316 TKO524316 TUK524316 UEG524316 UOC524316 UXY524316 VHU524316 VRQ524316 WBM524316 WLI524316 WVE524316 A589852 IS589852 SO589852 ACK589852 AMG589852 AWC589852 BFY589852 BPU589852 BZQ589852 CJM589852 CTI589852 DDE589852 DNA589852 DWW589852 EGS589852 EQO589852 FAK589852 FKG589852 FUC589852 GDY589852 GNU589852 GXQ589852 HHM589852 HRI589852 IBE589852 ILA589852 IUW589852 JES589852 JOO589852 JYK589852 KIG589852 KSC589852 LBY589852 LLU589852 LVQ589852 MFM589852 MPI589852 MZE589852 NJA589852 NSW589852 OCS589852 OMO589852 OWK589852 PGG589852 PQC589852 PZY589852 QJU589852 QTQ589852 RDM589852 RNI589852 RXE589852 SHA589852 SQW589852 TAS589852 TKO589852 TUK589852 UEG589852 UOC589852 UXY589852 VHU589852 VRQ589852 WBM589852 WLI589852 WVE589852 A655388 IS655388 SO655388 ACK655388 AMG655388 AWC655388 BFY655388 BPU655388 BZQ655388 CJM655388 CTI655388 DDE655388 DNA655388 DWW655388 EGS655388 EQO655388 FAK655388 FKG655388 FUC655388 GDY655388 GNU655388 GXQ655388 HHM655388 HRI655388 IBE655388 ILA655388 IUW655388 JES655388 JOO655388 JYK655388 KIG655388 KSC655388 LBY655388 LLU655388 LVQ655388 MFM655388 MPI655388 MZE655388 NJA655388 NSW655388 OCS655388 OMO655388 OWK655388 PGG655388 PQC655388 PZY655388 QJU655388 QTQ655388 RDM655388 RNI655388 RXE655388 SHA655388 SQW655388 TAS655388 TKO655388 TUK655388 UEG655388 UOC655388 UXY655388 VHU655388 VRQ655388 WBM655388 WLI655388 WVE655388 A720924 IS720924 SO720924 ACK720924 AMG720924 AWC720924 BFY720924 BPU720924 BZQ720924 CJM720924 CTI720924 DDE720924 DNA720924 DWW720924 EGS720924 EQO720924 FAK720924 FKG720924 FUC720924 GDY720924 GNU720924 GXQ720924 HHM720924 HRI720924 IBE720924 ILA720924 IUW720924 JES720924 JOO720924 JYK720924 KIG720924 KSC720924 LBY720924 LLU720924 LVQ720924 MFM720924 MPI720924 MZE720924 NJA720924 NSW720924 OCS720924 OMO720924 OWK720924 PGG720924 PQC720924 PZY720924 QJU720924 QTQ720924 RDM720924 RNI720924 RXE720924 SHA720924 SQW720924 TAS720924 TKO720924 TUK720924 UEG720924 UOC720924 UXY720924 VHU720924 VRQ720924 WBM720924 WLI720924 WVE720924 A786460 IS786460 SO786460 ACK786460 AMG786460 AWC786460 BFY786460 BPU786460 BZQ786460 CJM786460 CTI786460 DDE786460 DNA786460 DWW786460 EGS786460 EQO786460 FAK786460 FKG786460 FUC786460 GDY786460 GNU786460 GXQ786460 HHM786460 HRI786460 IBE786460 ILA786460 IUW786460 JES786460 JOO786460 JYK786460 KIG786460 KSC786460 LBY786460 LLU786460 LVQ786460 MFM786460 MPI786460 MZE786460 NJA786460 NSW786460 OCS786460 OMO786460 OWK786460 PGG786460 PQC786460 PZY786460 QJU786460 QTQ786460 RDM786460 RNI786460 RXE786460 SHA786460 SQW786460 TAS786460 TKO786460 TUK786460 UEG786460 UOC786460 UXY786460 VHU786460 VRQ786460 WBM786460 WLI786460 WVE786460 A851996 IS851996 SO851996 ACK851996 AMG851996 AWC851996 BFY851996 BPU851996 BZQ851996 CJM851996 CTI851996 DDE851996 DNA851996 DWW851996 EGS851996 EQO851996 FAK851996 FKG851996 FUC851996 GDY851996 GNU851996 GXQ851996 HHM851996 HRI851996 IBE851996 ILA851996 IUW851996 JES851996 JOO851996 JYK851996 KIG851996 KSC851996 LBY851996 LLU851996 LVQ851996 MFM851996 MPI851996 MZE851996 NJA851996 NSW851996 OCS851996 OMO851996 OWK851996 PGG851996 PQC851996 PZY851996 QJU851996 QTQ851996 RDM851996 RNI851996 RXE851996 SHA851996 SQW851996 TAS851996 TKO851996 TUK851996 UEG851996 UOC851996 UXY851996 VHU851996 VRQ851996 WBM851996 WLI851996 WVE851996 A917532 IS917532 SO917532 ACK917532 AMG917532 AWC917532 BFY917532 BPU917532 BZQ917532 CJM917532 CTI917532 DDE917532 DNA917532 DWW917532 EGS917532 EQO917532 FAK917532 FKG917532 FUC917532 GDY917532 GNU917532 GXQ917532 HHM917532 HRI917532 IBE917532 ILA917532 IUW917532 JES917532 JOO917532 JYK917532 KIG917532 KSC917532 LBY917532 LLU917532 LVQ917532 MFM917532 MPI917532 MZE917532 NJA917532 NSW917532 OCS917532 OMO917532 OWK917532 PGG917532 PQC917532 PZY917532 QJU917532 QTQ917532 RDM917532 RNI917532 RXE917532 SHA917532 SQW917532 TAS917532 TKO917532 TUK917532 UEG917532 UOC917532 UXY917532 VHU917532 VRQ917532 WBM917532 WLI917532 WVE917532 A983068 IS983068 SO983068 ACK983068 AMG983068 AWC983068 BFY983068 BPU983068 BZQ983068 CJM983068 CTI983068 DDE983068 DNA983068 DWW983068 EGS983068 EQO983068 FAK983068 FKG983068 FUC983068 GDY983068 GNU983068 GXQ983068 HHM983068 HRI983068 IBE983068 ILA983068 IUW983068 JES983068 JOO983068 JYK983068 KIG983068 KSC983068 LBY983068 LLU983068 LVQ983068 MFM983068 MPI983068 MZE983068 NJA983068 NSW983068 OCS983068 OMO983068 OWK983068 PGG983068 PQC983068 PZY983068 QJU983068 QTQ983068 RDM983068 RNI983068 RXE983068 SHA983068 SQW983068 TAS983068 TKO983068 TUK983068 UEG983068 UOC983068 UXY983068 VHU983068 VRQ983068 WBM983068 WLI983068 A25:A45 IS25:IS45 SO25:SO45 ACK25:ACK45 AMG25:AMG45 AWC25:AWC45 BFY25:BFY45 BPU25:BPU45 BZQ25:BZQ45 CJM25:CJM45 CTI25:CTI45 DDE25:DDE45 DNA25:DNA45 DWW25:DWW45 EGS25:EGS45 EQO25:EQO45 FAK25:FAK45 FKG25:FKG45 FUC25:FUC45 GDY25:GDY45 GNU25:GNU45 GXQ25:GXQ45 HHM25:HHM45 HRI25:HRI45 IBE25:IBE45 ILA25:ILA45 IUW25:IUW45 JES25:JES45 JOO25:JOO45 JYK25:JYK45 KIG25:KIG45 KSC25:KSC45 LBY25:LBY45 LLU25:LLU45 LVQ25:LVQ45 MFM25:MFM45 MPI25:MPI45 MZE25:MZE45 NJA25:NJA45 NSW25:NSW45 OCS25:OCS45 OMO25:OMO45 OWK25:OWK45 PGG25:PGG45 PQC25:PQC45 PZY25:PZY45 QJU25:QJU45 QTQ25:QTQ45 RDM25:RDM45 RNI25:RNI45 RXE25:RXE45 SHA25:SHA45 SQW25:SQW45 TAS25:TAS45 TKO25:TKO45 TUK25:TUK45 UEG25:UEG45 UOC25:UOC45 UXY25:UXY45 VHU25:VHU45 VRQ25:VRQ45 WBM25:WBM45 WLI25:WLI45 WVE25:WVE45">
      <formula1>"1,2,3,4,5"</formula1>
    </dataValidation>
    <dataValidation type="decimal" allowBlank="1" showInputMessage="1" showErrorMessage="1" sqref="WVH983068 WLL983068 C65564 IV65564 SR65564 ACN65564 AMJ65564 AWF65564 BGB65564 BPX65564 BZT65564 CJP65564 CTL65564 DDH65564 DND65564 DWZ65564 EGV65564 EQR65564 FAN65564 FKJ65564 FUF65564 GEB65564 GNX65564 GXT65564 HHP65564 HRL65564 IBH65564 ILD65564 IUZ65564 JEV65564 JOR65564 JYN65564 KIJ65564 KSF65564 LCB65564 LLX65564 LVT65564 MFP65564 MPL65564 MZH65564 NJD65564 NSZ65564 OCV65564 OMR65564 OWN65564 PGJ65564 PQF65564 QAB65564 QJX65564 QTT65564 RDP65564 RNL65564 RXH65564 SHD65564 SQZ65564 TAV65564 TKR65564 TUN65564 UEJ65564 UOF65564 UYB65564 VHX65564 VRT65564 WBP65564 WLL65564 WVH65564 C131100 IV131100 SR131100 ACN131100 AMJ131100 AWF131100 BGB131100 BPX131100 BZT131100 CJP131100 CTL131100 DDH131100 DND131100 DWZ131100 EGV131100 EQR131100 FAN131100 FKJ131100 FUF131100 GEB131100 GNX131100 GXT131100 HHP131100 HRL131100 IBH131100 ILD131100 IUZ131100 JEV131100 JOR131100 JYN131100 KIJ131100 KSF131100 LCB131100 LLX131100 LVT131100 MFP131100 MPL131100 MZH131100 NJD131100 NSZ131100 OCV131100 OMR131100 OWN131100 PGJ131100 PQF131100 QAB131100 QJX131100 QTT131100 RDP131100 RNL131100 RXH131100 SHD131100 SQZ131100 TAV131100 TKR131100 TUN131100 UEJ131100 UOF131100 UYB131100 VHX131100 VRT131100 WBP131100 WLL131100 WVH131100 C196636 IV196636 SR196636 ACN196636 AMJ196636 AWF196636 BGB196636 BPX196636 BZT196636 CJP196636 CTL196636 DDH196636 DND196636 DWZ196636 EGV196636 EQR196636 FAN196636 FKJ196636 FUF196636 GEB196636 GNX196636 GXT196636 HHP196636 HRL196636 IBH196636 ILD196636 IUZ196636 JEV196636 JOR196636 JYN196636 KIJ196636 KSF196636 LCB196636 LLX196636 LVT196636 MFP196636 MPL196636 MZH196636 NJD196636 NSZ196636 OCV196636 OMR196636 OWN196636 PGJ196636 PQF196636 QAB196636 QJX196636 QTT196636 RDP196636 RNL196636 RXH196636 SHD196636 SQZ196636 TAV196636 TKR196636 TUN196636 UEJ196636 UOF196636 UYB196636 VHX196636 VRT196636 WBP196636 WLL196636 WVH196636 C262172 IV262172 SR262172 ACN262172 AMJ262172 AWF262172 BGB262172 BPX262172 BZT262172 CJP262172 CTL262172 DDH262172 DND262172 DWZ262172 EGV262172 EQR262172 FAN262172 FKJ262172 FUF262172 GEB262172 GNX262172 GXT262172 HHP262172 HRL262172 IBH262172 ILD262172 IUZ262172 JEV262172 JOR262172 JYN262172 KIJ262172 KSF262172 LCB262172 LLX262172 LVT262172 MFP262172 MPL262172 MZH262172 NJD262172 NSZ262172 OCV262172 OMR262172 OWN262172 PGJ262172 PQF262172 QAB262172 QJX262172 QTT262172 RDP262172 RNL262172 RXH262172 SHD262172 SQZ262172 TAV262172 TKR262172 TUN262172 UEJ262172 UOF262172 UYB262172 VHX262172 VRT262172 WBP262172 WLL262172 WVH262172 C327708 IV327708 SR327708 ACN327708 AMJ327708 AWF327708 BGB327708 BPX327708 BZT327708 CJP327708 CTL327708 DDH327708 DND327708 DWZ327708 EGV327708 EQR327708 FAN327708 FKJ327708 FUF327708 GEB327708 GNX327708 GXT327708 HHP327708 HRL327708 IBH327708 ILD327708 IUZ327708 JEV327708 JOR327708 JYN327708 KIJ327708 KSF327708 LCB327708 LLX327708 LVT327708 MFP327708 MPL327708 MZH327708 NJD327708 NSZ327708 OCV327708 OMR327708 OWN327708 PGJ327708 PQF327708 QAB327708 QJX327708 QTT327708 RDP327708 RNL327708 RXH327708 SHD327708 SQZ327708 TAV327708 TKR327708 TUN327708 UEJ327708 UOF327708 UYB327708 VHX327708 VRT327708 WBP327708 WLL327708 WVH327708 C393244 IV393244 SR393244 ACN393244 AMJ393244 AWF393244 BGB393244 BPX393244 BZT393244 CJP393244 CTL393244 DDH393244 DND393244 DWZ393244 EGV393244 EQR393244 FAN393244 FKJ393244 FUF393244 GEB393244 GNX393244 GXT393244 HHP393244 HRL393244 IBH393244 ILD393244 IUZ393244 JEV393244 JOR393244 JYN393244 KIJ393244 KSF393244 LCB393244 LLX393244 LVT393244 MFP393244 MPL393244 MZH393244 NJD393244 NSZ393244 OCV393244 OMR393244 OWN393244 PGJ393244 PQF393244 QAB393244 QJX393244 QTT393244 RDP393244 RNL393244 RXH393244 SHD393244 SQZ393244 TAV393244 TKR393244 TUN393244 UEJ393244 UOF393244 UYB393244 VHX393244 VRT393244 WBP393244 WLL393244 WVH393244 C458780 IV458780 SR458780 ACN458780 AMJ458780 AWF458780 BGB458780 BPX458780 BZT458780 CJP458780 CTL458780 DDH458780 DND458780 DWZ458780 EGV458780 EQR458780 FAN458780 FKJ458780 FUF458780 GEB458780 GNX458780 GXT458780 HHP458780 HRL458780 IBH458780 ILD458780 IUZ458780 JEV458780 JOR458780 JYN458780 KIJ458780 KSF458780 LCB458780 LLX458780 LVT458780 MFP458780 MPL458780 MZH458780 NJD458780 NSZ458780 OCV458780 OMR458780 OWN458780 PGJ458780 PQF458780 QAB458780 QJX458780 QTT458780 RDP458780 RNL458780 RXH458780 SHD458780 SQZ458780 TAV458780 TKR458780 TUN458780 UEJ458780 UOF458780 UYB458780 VHX458780 VRT458780 WBP458780 WLL458780 WVH458780 C524316 IV524316 SR524316 ACN524316 AMJ524316 AWF524316 BGB524316 BPX524316 BZT524316 CJP524316 CTL524316 DDH524316 DND524316 DWZ524316 EGV524316 EQR524316 FAN524316 FKJ524316 FUF524316 GEB524316 GNX524316 GXT524316 HHP524316 HRL524316 IBH524316 ILD524316 IUZ524316 JEV524316 JOR524316 JYN524316 KIJ524316 KSF524316 LCB524316 LLX524316 LVT524316 MFP524316 MPL524316 MZH524316 NJD524316 NSZ524316 OCV524316 OMR524316 OWN524316 PGJ524316 PQF524316 QAB524316 QJX524316 QTT524316 RDP524316 RNL524316 RXH524316 SHD524316 SQZ524316 TAV524316 TKR524316 TUN524316 UEJ524316 UOF524316 UYB524316 VHX524316 VRT524316 WBP524316 WLL524316 WVH524316 C589852 IV589852 SR589852 ACN589852 AMJ589852 AWF589852 BGB589852 BPX589852 BZT589852 CJP589852 CTL589852 DDH589852 DND589852 DWZ589852 EGV589852 EQR589852 FAN589852 FKJ589852 FUF589852 GEB589852 GNX589852 GXT589852 HHP589852 HRL589852 IBH589852 ILD589852 IUZ589852 JEV589852 JOR589852 JYN589852 KIJ589852 KSF589852 LCB589852 LLX589852 LVT589852 MFP589852 MPL589852 MZH589852 NJD589852 NSZ589852 OCV589852 OMR589852 OWN589852 PGJ589852 PQF589852 QAB589852 QJX589852 QTT589852 RDP589852 RNL589852 RXH589852 SHD589852 SQZ589852 TAV589852 TKR589852 TUN589852 UEJ589852 UOF589852 UYB589852 VHX589852 VRT589852 WBP589852 WLL589852 WVH589852 C655388 IV655388 SR655388 ACN655388 AMJ655388 AWF655388 BGB655388 BPX655388 BZT655388 CJP655388 CTL655388 DDH655388 DND655388 DWZ655388 EGV655388 EQR655388 FAN655388 FKJ655388 FUF655388 GEB655388 GNX655388 GXT655388 HHP655388 HRL655388 IBH655388 ILD655388 IUZ655388 JEV655388 JOR655388 JYN655388 KIJ655388 KSF655388 LCB655388 LLX655388 LVT655388 MFP655388 MPL655388 MZH655388 NJD655388 NSZ655388 OCV655388 OMR655388 OWN655388 PGJ655388 PQF655388 QAB655388 QJX655388 QTT655388 RDP655388 RNL655388 RXH655388 SHD655388 SQZ655388 TAV655388 TKR655388 TUN655388 UEJ655388 UOF655388 UYB655388 VHX655388 VRT655388 WBP655388 WLL655388 WVH655388 C720924 IV720924 SR720924 ACN720924 AMJ720924 AWF720924 BGB720924 BPX720924 BZT720924 CJP720924 CTL720924 DDH720924 DND720924 DWZ720924 EGV720924 EQR720924 FAN720924 FKJ720924 FUF720924 GEB720924 GNX720924 GXT720924 HHP720924 HRL720924 IBH720924 ILD720924 IUZ720924 JEV720924 JOR720924 JYN720924 KIJ720924 KSF720924 LCB720924 LLX720924 LVT720924 MFP720924 MPL720924 MZH720924 NJD720924 NSZ720924 OCV720924 OMR720924 OWN720924 PGJ720924 PQF720924 QAB720924 QJX720924 QTT720924 RDP720924 RNL720924 RXH720924 SHD720924 SQZ720924 TAV720924 TKR720924 TUN720924 UEJ720924 UOF720924 UYB720924 VHX720924 VRT720924 WBP720924 WLL720924 WVH720924 C786460 IV786460 SR786460 ACN786460 AMJ786460 AWF786460 BGB786460 BPX786460 BZT786460 CJP786460 CTL786460 DDH786460 DND786460 DWZ786460 EGV786460 EQR786460 FAN786460 FKJ786460 FUF786460 GEB786460 GNX786460 GXT786460 HHP786460 HRL786460 IBH786460 ILD786460 IUZ786460 JEV786460 JOR786460 JYN786460 KIJ786460 KSF786460 LCB786460 LLX786460 LVT786460 MFP786460 MPL786460 MZH786460 NJD786460 NSZ786460 OCV786460 OMR786460 OWN786460 PGJ786460 PQF786460 QAB786460 QJX786460 QTT786460 RDP786460 RNL786460 RXH786460 SHD786460 SQZ786460 TAV786460 TKR786460 TUN786460 UEJ786460 UOF786460 UYB786460 VHX786460 VRT786460 WBP786460 WLL786460 WVH786460 C851996 IV851996 SR851996 ACN851996 AMJ851996 AWF851996 BGB851996 BPX851996 BZT851996 CJP851996 CTL851996 DDH851996 DND851996 DWZ851996 EGV851996 EQR851996 FAN851996 FKJ851996 FUF851996 GEB851996 GNX851996 GXT851996 HHP851996 HRL851996 IBH851996 ILD851996 IUZ851996 JEV851996 JOR851996 JYN851996 KIJ851996 KSF851996 LCB851996 LLX851996 LVT851996 MFP851996 MPL851996 MZH851996 NJD851996 NSZ851996 OCV851996 OMR851996 OWN851996 PGJ851996 PQF851996 QAB851996 QJX851996 QTT851996 RDP851996 RNL851996 RXH851996 SHD851996 SQZ851996 TAV851996 TKR851996 TUN851996 UEJ851996 UOF851996 UYB851996 VHX851996 VRT851996 WBP851996 WLL851996 WVH851996 C917532 IV917532 SR917532 ACN917532 AMJ917532 AWF917532 BGB917532 BPX917532 BZT917532 CJP917532 CTL917532 DDH917532 DND917532 DWZ917532 EGV917532 EQR917532 FAN917532 FKJ917532 FUF917532 GEB917532 GNX917532 GXT917532 HHP917532 HRL917532 IBH917532 ILD917532 IUZ917532 JEV917532 JOR917532 JYN917532 KIJ917532 KSF917532 LCB917532 LLX917532 LVT917532 MFP917532 MPL917532 MZH917532 NJD917532 NSZ917532 OCV917532 OMR917532 OWN917532 PGJ917532 PQF917532 QAB917532 QJX917532 QTT917532 RDP917532 RNL917532 RXH917532 SHD917532 SQZ917532 TAV917532 TKR917532 TUN917532 UEJ917532 UOF917532 UYB917532 VHX917532 VRT917532 WBP917532 WLL917532 WVH917532 C983068 IV983068 SR983068 ACN983068 AMJ983068 AWF983068 BGB983068 BPX983068 BZT983068 CJP983068 CTL983068 DDH983068 DND983068 DWZ983068 EGV983068 EQR983068 FAN983068 FKJ983068 FUF983068 GEB983068 GNX983068 GXT983068 HHP983068 HRL983068 IBH983068 ILD983068 IUZ983068 JEV983068 JOR983068 JYN983068 KIJ983068 KSF983068 LCB983068 LLX983068 LVT983068 MFP983068 MPL983068 MZH983068 NJD983068 NSZ983068 OCV983068 OMR983068 OWN983068 PGJ983068 PQF983068 QAB983068 QJX983068 QTT983068 RDP983068 RNL983068 RXH983068 SHD983068 SQZ983068 TAV983068 TKR983068 TUN983068 UEJ983068 UOF983068 UYB983068 VHX983068 VRT983068 WBP983068 IV25:IV45 SR25:SR45 ACN25:ACN45 AMJ25:AMJ45 AWF25:AWF45 BGB25:BGB45 BPX25:BPX45 BZT25:BZT45 CJP25:CJP45 CTL25:CTL45 DDH25:DDH45 DND25:DND45 DWZ25:DWZ45 EGV25:EGV45 EQR25:EQR45 FAN25:FAN45 FKJ25:FKJ45 FUF25:FUF45 GEB25:GEB45 GNX25:GNX45 GXT25:GXT45 HHP25:HHP45 HRL25:HRL45 IBH25:IBH45 ILD25:ILD45 IUZ25:IUZ45 JEV25:JEV45 JOR25:JOR45 JYN25:JYN45 KIJ25:KIJ45 KSF25:KSF45 LCB25:LCB45 LLX25:LLX45 LVT25:LVT45 MFP25:MFP45 MPL25:MPL45 MZH25:MZH45 NJD25:NJD45 NSZ25:NSZ45 OCV25:OCV45 OMR25:OMR45 OWN25:OWN45 PGJ25:PGJ45 PQF25:PQF45 QAB25:QAB45 QJX25:QJX45 QTT25:QTT45 RDP25:RDP45 RNL25:RNL45 RXH25:RXH45 SHD25:SHD45 SQZ25:SQZ45 TAV25:TAV45 TKR25:TKR45 TUN25:TUN45 UEJ25:UEJ45 UOF25:UOF45 UYB25:UYB45 VHX25:VHX45 VRT25:VRT45 WBP25:WBP45 WLL25:WLL45 WVH25:WVH45">
      <formula1>0</formula1>
      <formula2>1</formula2>
    </dataValidation>
  </dataValidations>
  <pageMargins left="0.7" right="0.7" top="0.75" bottom="0.75" header="0.3" footer="0.3"/>
  <pageSetup orientation="portrait" horizontalDpi="4294967295" verticalDpi="4294967295"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5"/>
  <sheetViews>
    <sheetView zoomScale="70" zoomScaleNormal="70" workbookViewId="0"/>
  </sheetViews>
  <sheetFormatPr baseColWidth="10" defaultRowHeight="15" x14ac:dyDescent="0.25"/>
  <cols>
    <col min="1" max="1" width="3.140625" style="5" bestFit="1" customWidth="1"/>
    <col min="2" max="2" width="58.85546875" style="5" customWidth="1"/>
    <col min="3" max="3" width="31.140625" style="5" customWidth="1"/>
    <col min="4" max="4" width="26.7109375" style="5" customWidth="1"/>
    <col min="5" max="5" width="25" style="5" customWidth="1"/>
    <col min="6" max="7" width="29.7109375" style="5" customWidth="1"/>
    <col min="8" max="8" width="23" style="5" customWidth="1"/>
    <col min="9" max="9" width="27.28515625" style="5" customWidth="1"/>
    <col min="10" max="10" width="17.5703125" style="5" customWidth="1"/>
    <col min="11" max="11" width="29" style="5" customWidth="1"/>
    <col min="12" max="12" width="64.85546875" style="5" customWidth="1"/>
    <col min="13" max="13" width="26.28515625" style="5" customWidth="1"/>
    <col min="14" max="14" width="22.140625" style="5" customWidth="1"/>
    <col min="15" max="15" width="26.140625" style="5" customWidth="1"/>
    <col min="16" max="16" width="19.5703125" style="5" bestFit="1" customWidth="1"/>
    <col min="17" max="17" width="30.5703125" style="5" customWidth="1"/>
    <col min="18" max="18" width="18.28515625" style="5" customWidth="1"/>
    <col min="19" max="22" width="6.42578125" style="5" customWidth="1"/>
    <col min="23" max="251" width="11.5703125" style="5"/>
    <col min="252" max="252" width="1" style="5" customWidth="1"/>
    <col min="253" max="253" width="4.28515625" style="5" customWidth="1"/>
    <col min="254" max="254" width="34.7109375" style="5" customWidth="1"/>
    <col min="255" max="255" width="0" style="5" hidden="1" customWidth="1"/>
    <col min="256" max="256" width="20" style="5" customWidth="1"/>
    <col min="257" max="257" width="20.85546875" style="5" customWidth="1"/>
    <col min="258" max="258" width="25" style="5" customWidth="1"/>
    <col min="259" max="259" width="18.7109375" style="5" customWidth="1"/>
    <col min="260" max="260" width="29.7109375" style="5" customWidth="1"/>
    <col min="261" max="261" width="13.42578125" style="5" customWidth="1"/>
    <col min="262" max="262" width="13.85546875" style="5" customWidth="1"/>
    <col min="263" max="267" width="16.5703125" style="5" customWidth="1"/>
    <col min="268" max="268" width="20.5703125" style="5" customWidth="1"/>
    <col min="269" max="269" width="21.140625" style="5" customWidth="1"/>
    <col min="270" max="270" width="9.5703125" style="5" customWidth="1"/>
    <col min="271" max="271" width="0.42578125" style="5" customWidth="1"/>
    <col min="272" max="278" width="6.42578125" style="5" customWidth="1"/>
    <col min="279" max="507" width="11.5703125" style="5"/>
    <col min="508" max="508" width="1" style="5" customWidth="1"/>
    <col min="509" max="509" width="4.28515625" style="5" customWidth="1"/>
    <col min="510" max="510" width="34.7109375" style="5" customWidth="1"/>
    <col min="511" max="511" width="0" style="5" hidden="1" customWidth="1"/>
    <col min="512" max="512" width="20" style="5" customWidth="1"/>
    <col min="513" max="513" width="20.85546875" style="5" customWidth="1"/>
    <col min="514" max="514" width="25" style="5" customWidth="1"/>
    <col min="515" max="515" width="18.7109375" style="5" customWidth="1"/>
    <col min="516" max="516" width="29.7109375" style="5" customWidth="1"/>
    <col min="517" max="517" width="13.42578125" style="5" customWidth="1"/>
    <col min="518" max="518" width="13.85546875" style="5" customWidth="1"/>
    <col min="519" max="523" width="16.5703125" style="5" customWidth="1"/>
    <col min="524" max="524" width="20.5703125" style="5" customWidth="1"/>
    <col min="525" max="525" width="21.140625" style="5" customWidth="1"/>
    <col min="526" max="526" width="9.5703125" style="5" customWidth="1"/>
    <col min="527" max="527" width="0.42578125" style="5" customWidth="1"/>
    <col min="528" max="534" width="6.42578125" style="5" customWidth="1"/>
    <col min="535" max="763" width="11.5703125" style="5"/>
    <col min="764" max="764" width="1" style="5" customWidth="1"/>
    <col min="765" max="765" width="4.28515625" style="5" customWidth="1"/>
    <col min="766" max="766" width="34.7109375" style="5" customWidth="1"/>
    <col min="767" max="767" width="0" style="5" hidden="1" customWidth="1"/>
    <col min="768" max="768" width="20" style="5" customWidth="1"/>
    <col min="769" max="769" width="20.85546875" style="5" customWidth="1"/>
    <col min="770" max="770" width="25" style="5" customWidth="1"/>
    <col min="771" max="771" width="18.7109375" style="5" customWidth="1"/>
    <col min="772" max="772" width="29.7109375" style="5" customWidth="1"/>
    <col min="773" max="773" width="13.42578125" style="5" customWidth="1"/>
    <col min="774" max="774" width="13.85546875" style="5" customWidth="1"/>
    <col min="775" max="779" width="16.5703125" style="5" customWidth="1"/>
    <col min="780" max="780" width="20.5703125" style="5" customWidth="1"/>
    <col min="781" max="781" width="21.140625" style="5" customWidth="1"/>
    <col min="782" max="782" width="9.5703125" style="5" customWidth="1"/>
    <col min="783" max="783" width="0.42578125" style="5" customWidth="1"/>
    <col min="784" max="790" width="6.42578125" style="5" customWidth="1"/>
    <col min="791" max="1019" width="11.5703125" style="5"/>
    <col min="1020" max="1020" width="1" style="5" customWidth="1"/>
    <col min="1021" max="1021" width="4.28515625" style="5" customWidth="1"/>
    <col min="1022" max="1022" width="34.7109375" style="5" customWidth="1"/>
    <col min="1023" max="1023" width="0" style="5" hidden="1" customWidth="1"/>
    <col min="1024" max="1024" width="20" style="5" customWidth="1"/>
    <col min="1025" max="1025" width="20.85546875" style="5" customWidth="1"/>
    <col min="1026" max="1026" width="25" style="5" customWidth="1"/>
    <col min="1027" max="1027" width="18.7109375" style="5" customWidth="1"/>
    <col min="1028" max="1028" width="29.7109375" style="5" customWidth="1"/>
    <col min="1029" max="1029" width="13.42578125" style="5" customWidth="1"/>
    <col min="1030" max="1030" width="13.85546875" style="5" customWidth="1"/>
    <col min="1031" max="1035" width="16.5703125" style="5" customWidth="1"/>
    <col min="1036" max="1036" width="20.5703125" style="5" customWidth="1"/>
    <col min="1037" max="1037" width="21.140625" style="5" customWidth="1"/>
    <col min="1038" max="1038" width="9.5703125" style="5" customWidth="1"/>
    <col min="1039" max="1039" width="0.42578125" style="5" customWidth="1"/>
    <col min="1040" max="1046" width="6.42578125" style="5" customWidth="1"/>
    <col min="1047" max="1275" width="11.5703125" style="5"/>
    <col min="1276" max="1276" width="1" style="5" customWidth="1"/>
    <col min="1277" max="1277" width="4.28515625" style="5" customWidth="1"/>
    <col min="1278" max="1278" width="34.7109375" style="5" customWidth="1"/>
    <col min="1279" max="1279" width="0" style="5" hidden="1" customWidth="1"/>
    <col min="1280" max="1280" width="20" style="5" customWidth="1"/>
    <col min="1281" max="1281" width="20.85546875" style="5" customWidth="1"/>
    <col min="1282" max="1282" width="25" style="5" customWidth="1"/>
    <col min="1283" max="1283" width="18.7109375" style="5" customWidth="1"/>
    <col min="1284" max="1284" width="29.7109375" style="5" customWidth="1"/>
    <col min="1285" max="1285" width="13.42578125" style="5" customWidth="1"/>
    <col min="1286" max="1286" width="13.85546875" style="5" customWidth="1"/>
    <col min="1287" max="1291" width="16.5703125" style="5" customWidth="1"/>
    <col min="1292" max="1292" width="20.5703125" style="5" customWidth="1"/>
    <col min="1293" max="1293" width="21.140625" style="5" customWidth="1"/>
    <col min="1294" max="1294" width="9.5703125" style="5" customWidth="1"/>
    <col min="1295" max="1295" width="0.42578125" style="5" customWidth="1"/>
    <col min="1296" max="1302" width="6.42578125" style="5" customWidth="1"/>
    <col min="1303" max="1531" width="11.5703125" style="5"/>
    <col min="1532" max="1532" width="1" style="5" customWidth="1"/>
    <col min="1533" max="1533" width="4.28515625" style="5" customWidth="1"/>
    <col min="1534" max="1534" width="34.7109375" style="5" customWidth="1"/>
    <col min="1535" max="1535" width="0" style="5" hidden="1" customWidth="1"/>
    <col min="1536" max="1536" width="20" style="5" customWidth="1"/>
    <col min="1537" max="1537" width="20.85546875" style="5" customWidth="1"/>
    <col min="1538" max="1538" width="25" style="5" customWidth="1"/>
    <col min="1539" max="1539" width="18.7109375" style="5" customWidth="1"/>
    <col min="1540" max="1540" width="29.7109375" style="5" customWidth="1"/>
    <col min="1541" max="1541" width="13.42578125" style="5" customWidth="1"/>
    <col min="1542" max="1542" width="13.85546875" style="5" customWidth="1"/>
    <col min="1543" max="1547" width="16.5703125" style="5" customWidth="1"/>
    <col min="1548" max="1548" width="20.5703125" style="5" customWidth="1"/>
    <col min="1549" max="1549" width="21.140625" style="5" customWidth="1"/>
    <col min="1550" max="1550" width="9.5703125" style="5" customWidth="1"/>
    <col min="1551" max="1551" width="0.42578125" style="5" customWidth="1"/>
    <col min="1552" max="1558" width="6.42578125" style="5" customWidth="1"/>
    <col min="1559" max="1787" width="11.5703125" style="5"/>
    <col min="1788" max="1788" width="1" style="5" customWidth="1"/>
    <col min="1789" max="1789" width="4.28515625" style="5" customWidth="1"/>
    <col min="1790" max="1790" width="34.7109375" style="5" customWidth="1"/>
    <col min="1791" max="1791" width="0" style="5" hidden="1" customWidth="1"/>
    <col min="1792" max="1792" width="20" style="5" customWidth="1"/>
    <col min="1793" max="1793" width="20.85546875" style="5" customWidth="1"/>
    <col min="1794" max="1794" width="25" style="5" customWidth="1"/>
    <col min="1795" max="1795" width="18.7109375" style="5" customWidth="1"/>
    <col min="1796" max="1796" width="29.7109375" style="5" customWidth="1"/>
    <col min="1797" max="1797" width="13.42578125" style="5" customWidth="1"/>
    <col min="1798" max="1798" width="13.85546875" style="5" customWidth="1"/>
    <col min="1799" max="1803" width="16.5703125" style="5" customWidth="1"/>
    <col min="1804" max="1804" width="20.5703125" style="5" customWidth="1"/>
    <col min="1805" max="1805" width="21.140625" style="5" customWidth="1"/>
    <col min="1806" max="1806" width="9.5703125" style="5" customWidth="1"/>
    <col min="1807" max="1807" width="0.42578125" style="5" customWidth="1"/>
    <col min="1808" max="1814" width="6.42578125" style="5" customWidth="1"/>
    <col min="1815" max="2043" width="11.5703125" style="5"/>
    <col min="2044" max="2044" width="1" style="5" customWidth="1"/>
    <col min="2045" max="2045" width="4.28515625" style="5" customWidth="1"/>
    <col min="2046" max="2046" width="34.7109375" style="5" customWidth="1"/>
    <col min="2047" max="2047" width="0" style="5" hidden="1" customWidth="1"/>
    <col min="2048" max="2048" width="20" style="5" customWidth="1"/>
    <col min="2049" max="2049" width="20.85546875" style="5" customWidth="1"/>
    <col min="2050" max="2050" width="25" style="5" customWidth="1"/>
    <col min="2051" max="2051" width="18.7109375" style="5" customWidth="1"/>
    <col min="2052" max="2052" width="29.7109375" style="5" customWidth="1"/>
    <col min="2053" max="2053" width="13.42578125" style="5" customWidth="1"/>
    <col min="2054" max="2054" width="13.85546875" style="5" customWidth="1"/>
    <col min="2055" max="2059" width="16.5703125" style="5" customWidth="1"/>
    <col min="2060" max="2060" width="20.5703125" style="5" customWidth="1"/>
    <col min="2061" max="2061" width="21.140625" style="5" customWidth="1"/>
    <col min="2062" max="2062" width="9.5703125" style="5" customWidth="1"/>
    <col min="2063" max="2063" width="0.42578125" style="5" customWidth="1"/>
    <col min="2064" max="2070" width="6.42578125" style="5" customWidth="1"/>
    <col min="2071" max="2299" width="11.5703125" style="5"/>
    <col min="2300" max="2300" width="1" style="5" customWidth="1"/>
    <col min="2301" max="2301" width="4.28515625" style="5" customWidth="1"/>
    <col min="2302" max="2302" width="34.7109375" style="5" customWidth="1"/>
    <col min="2303" max="2303" width="0" style="5" hidden="1" customWidth="1"/>
    <col min="2304" max="2304" width="20" style="5" customWidth="1"/>
    <col min="2305" max="2305" width="20.85546875" style="5" customWidth="1"/>
    <col min="2306" max="2306" width="25" style="5" customWidth="1"/>
    <col min="2307" max="2307" width="18.7109375" style="5" customWidth="1"/>
    <col min="2308" max="2308" width="29.7109375" style="5" customWidth="1"/>
    <col min="2309" max="2309" width="13.42578125" style="5" customWidth="1"/>
    <col min="2310" max="2310" width="13.85546875" style="5" customWidth="1"/>
    <col min="2311" max="2315" width="16.5703125" style="5" customWidth="1"/>
    <col min="2316" max="2316" width="20.5703125" style="5" customWidth="1"/>
    <col min="2317" max="2317" width="21.140625" style="5" customWidth="1"/>
    <col min="2318" max="2318" width="9.5703125" style="5" customWidth="1"/>
    <col min="2319" max="2319" width="0.42578125" style="5" customWidth="1"/>
    <col min="2320" max="2326" width="6.42578125" style="5" customWidth="1"/>
    <col min="2327" max="2555" width="11.5703125" style="5"/>
    <col min="2556" max="2556" width="1" style="5" customWidth="1"/>
    <col min="2557" max="2557" width="4.28515625" style="5" customWidth="1"/>
    <col min="2558" max="2558" width="34.7109375" style="5" customWidth="1"/>
    <col min="2559" max="2559" width="0" style="5" hidden="1" customWidth="1"/>
    <col min="2560" max="2560" width="20" style="5" customWidth="1"/>
    <col min="2561" max="2561" width="20.85546875" style="5" customWidth="1"/>
    <col min="2562" max="2562" width="25" style="5" customWidth="1"/>
    <col min="2563" max="2563" width="18.7109375" style="5" customWidth="1"/>
    <col min="2564" max="2564" width="29.7109375" style="5" customWidth="1"/>
    <col min="2565" max="2565" width="13.42578125" style="5" customWidth="1"/>
    <col min="2566" max="2566" width="13.85546875" style="5" customWidth="1"/>
    <col min="2567" max="2571" width="16.5703125" style="5" customWidth="1"/>
    <col min="2572" max="2572" width="20.5703125" style="5" customWidth="1"/>
    <col min="2573" max="2573" width="21.140625" style="5" customWidth="1"/>
    <col min="2574" max="2574" width="9.5703125" style="5" customWidth="1"/>
    <col min="2575" max="2575" width="0.42578125" style="5" customWidth="1"/>
    <col min="2576" max="2582" width="6.42578125" style="5" customWidth="1"/>
    <col min="2583" max="2811" width="11.5703125" style="5"/>
    <col min="2812" max="2812" width="1" style="5" customWidth="1"/>
    <col min="2813" max="2813" width="4.28515625" style="5" customWidth="1"/>
    <col min="2814" max="2814" width="34.7109375" style="5" customWidth="1"/>
    <col min="2815" max="2815" width="0" style="5" hidden="1" customWidth="1"/>
    <col min="2816" max="2816" width="20" style="5" customWidth="1"/>
    <col min="2817" max="2817" width="20.85546875" style="5" customWidth="1"/>
    <col min="2818" max="2818" width="25" style="5" customWidth="1"/>
    <col min="2819" max="2819" width="18.7109375" style="5" customWidth="1"/>
    <col min="2820" max="2820" width="29.7109375" style="5" customWidth="1"/>
    <col min="2821" max="2821" width="13.42578125" style="5" customWidth="1"/>
    <col min="2822" max="2822" width="13.85546875" style="5" customWidth="1"/>
    <col min="2823" max="2827" width="16.5703125" style="5" customWidth="1"/>
    <col min="2828" max="2828" width="20.5703125" style="5" customWidth="1"/>
    <col min="2829" max="2829" width="21.140625" style="5" customWidth="1"/>
    <col min="2830" max="2830" width="9.5703125" style="5" customWidth="1"/>
    <col min="2831" max="2831" width="0.42578125" style="5" customWidth="1"/>
    <col min="2832" max="2838" width="6.42578125" style="5" customWidth="1"/>
    <col min="2839" max="3067" width="11.5703125" style="5"/>
    <col min="3068" max="3068" width="1" style="5" customWidth="1"/>
    <col min="3069" max="3069" width="4.28515625" style="5" customWidth="1"/>
    <col min="3070" max="3070" width="34.7109375" style="5" customWidth="1"/>
    <col min="3071" max="3071" width="0" style="5" hidden="1" customWidth="1"/>
    <col min="3072" max="3072" width="20" style="5" customWidth="1"/>
    <col min="3073" max="3073" width="20.85546875" style="5" customWidth="1"/>
    <col min="3074" max="3074" width="25" style="5" customWidth="1"/>
    <col min="3075" max="3075" width="18.7109375" style="5" customWidth="1"/>
    <col min="3076" max="3076" width="29.7109375" style="5" customWidth="1"/>
    <col min="3077" max="3077" width="13.42578125" style="5" customWidth="1"/>
    <col min="3078" max="3078" width="13.85546875" style="5" customWidth="1"/>
    <col min="3079" max="3083" width="16.5703125" style="5" customWidth="1"/>
    <col min="3084" max="3084" width="20.5703125" style="5" customWidth="1"/>
    <col min="3085" max="3085" width="21.140625" style="5" customWidth="1"/>
    <col min="3086" max="3086" width="9.5703125" style="5" customWidth="1"/>
    <col min="3087" max="3087" width="0.42578125" style="5" customWidth="1"/>
    <col min="3088" max="3094" width="6.42578125" style="5" customWidth="1"/>
    <col min="3095" max="3323" width="11.5703125" style="5"/>
    <col min="3324" max="3324" width="1" style="5" customWidth="1"/>
    <col min="3325" max="3325" width="4.28515625" style="5" customWidth="1"/>
    <col min="3326" max="3326" width="34.7109375" style="5" customWidth="1"/>
    <col min="3327" max="3327" width="0" style="5" hidden="1" customWidth="1"/>
    <col min="3328" max="3328" width="20" style="5" customWidth="1"/>
    <col min="3329" max="3329" width="20.85546875" style="5" customWidth="1"/>
    <col min="3330" max="3330" width="25" style="5" customWidth="1"/>
    <col min="3331" max="3331" width="18.7109375" style="5" customWidth="1"/>
    <col min="3332" max="3332" width="29.7109375" style="5" customWidth="1"/>
    <col min="3333" max="3333" width="13.42578125" style="5" customWidth="1"/>
    <col min="3334" max="3334" width="13.85546875" style="5" customWidth="1"/>
    <col min="3335" max="3339" width="16.5703125" style="5" customWidth="1"/>
    <col min="3340" max="3340" width="20.5703125" style="5" customWidth="1"/>
    <col min="3341" max="3341" width="21.140625" style="5" customWidth="1"/>
    <col min="3342" max="3342" width="9.5703125" style="5" customWidth="1"/>
    <col min="3343" max="3343" width="0.42578125" style="5" customWidth="1"/>
    <col min="3344" max="3350" width="6.42578125" style="5" customWidth="1"/>
    <col min="3351" max="3579" width="11.5703125" style="5"/>
    <col min="3580" max="3580" width="1" style="5" customWidth="1"/>
    <col min="3581" max="3581" width="4.28515625" style="5" customWidth="1"/>
    <col min="3582" max="3582" width="34.7109375" style="5" customWidth="1"/>
    <col min="3583" max="3583" width="0" style="5" hidden="1" customWidth="1"/>
    <col min="3584" max="3584" width="20" style="5" customWidth="1"/>
    <col min="3585" max="3585" width="20.85546875" style="5" customWidth="1"/>
    <col min="3586" max="3586" width="25" style="5" customWidth="1"/>
    <col min="3587" max="3587" width="18.7109375" style="5" customWidth="1"/>
    <col min="3588" max="3588" width="29.7109375" style="5" customWidth="1"/>
    <col min="3589" max="3589" width="13.42578125" style="5" customWidth="1"/>
    <col min="3590" max="3590" width="13.85546875" style="5" customWidth="1"/>
    <col min="3591" max="3595" width="16.5703125" style="5" customWidth="1"/>
    <col min="3596" max="3596" width="20.5703125" style="5" customWidth="1"/>
    <col min="3597" max="3597" width="21.140625" style="5" customWidth="1"/>
    <col min="3598" max="3598" width="9.5703125" style="5" customWidth="1"/>
    <col min="3599" max="3599" width="0.42578125" style="5" customWidth="1"/>
    <col min="3600" max="3606" width="6.42578125" style="5" customWidth="1"/>
    <col min="3607" max="3835" width="11.5703125" style="5"/>
    <col min="3836" max="3836" width="1" style="5" customWidth="1"/>
    <col min="3837" max="3837" width="4.28515625" style="5" customWidth="1"/>
    <col min="3838" max="3838" width="34.7109375" style="5" customWidth="1"/>
    <col min="3839" max="3839" width="0" style="5" hidden="1" customWidth="1"/>
    <col min="3840" max="3840" width="20" style="5" customWidth="1"/>
    <col min="3841" max="3841" width="20.85546875" style="5" customWidth="1"/>
    <col min="3842" max="3842" width="25" style="5" customWidth="1"/>
    <col min="3843" max="3843" width="18.7109375" style="5" customWidth="1"/>
    <col min="3844" max="3844" width="29.7109375" style="5" customWidth="1"/>
    <col min="3845" max="3845" width="13.42578125" style="5" customWidth="1"/>
    <col min="3846" max="3846" width="13.85546875" style="5" customWidth="1"/>
    <col min="3847" max="3851" width="16.5703125" style="5" customWidth="1"/>
    <col min="3852" max="3852" width="20.5703125" style="5" customWidth="1"/>
    <col min="3853" max="3853" width="21.140625" style="5" customWidth="1"/>
    <col min="3854" max="3854" width="9.5703125" style="5" customWidth="1"/>
    <col min="3855" max="3855" width="0.42578125" style="5" customWidth="1"/>
    <col min="3856" max="3862" width="6.42578125" style="5" customWidth="1"/>
    <col min="3863" max="4091" width="11.5703125" style="5"/>
    <col min="4092" max="4092" width="1" style="5" customWidth="1"/>
    <col min="4093" max="4093" width="4.28515625" style="5" customWidth="1"/>
    <col min="4094" max="4094" width="34.7109375" style="5" customWidth="1"/>
    <col min="4095" max="4095" width="0" style="5" hidden="1" customWidth="1"/>
    <col min="4096" max="4096" width="20" style="5" customWidth="1"/>
    <col min="4097" max="4097" width="20.85546875" style="5" customWidth="1"/>
    <col min="4098" max="4098" width="25" style="5" customWidth="1"/>
    <col min="4099" max="4099" width="18.7109375" style="5" customWidth="1"/>
    <col min="4100" max="4100" width="29.7109375" style="5" customWidth="1"/>
    <col min="4101" max="4101" width="13.42578125" style="5" customWidth="1"/>
    <col min="4102" max="4102" width="13.85546875" style="5" customWidth="1"/>
    <col min="4103" max="4107" width="16.5703125" style="5" customWidth="1"/>
    <col min="4108" max="4108" width="20.5703125" style="5" customWidth="1"/>
    <col min="4109" max="4109" width="21.140625" style="5" customWidth="1"/>
    <col min="4110" max="4110" width="9.5703125" style="5" customWidth="1"/>
    <col min="4111" max="4111" width="0.42578125" style="5" customWidth="1"/>
    <col min="4112" max="4118" width="6.42578125" style="5" customWidth="1"/>
    <col min="4119" max="4347" width="11.5703125" style="5"/>
    <col min="4348" max="4348" width="1" style="5" customWidth="1"/>
    <col min="4349" max="4349" width="4.28515625" style="5" customWidth="1"/>
    <col min="4350" max="4350" width="34.7109375" style="5" customWidth="1"/>
    <col min="4351" max="4351" width="0" style="5" hidden="1" customWidth="1"/>
    <col min="4352" max="4352" width="20" style="5" customWidth="1"/>
    <col min="4353" max="4353" width="20.85546875" style="5" customWidth="1"/>
    <col min="4354" max="4354" width="25" style="5" customWidth="1"/>
    <col min="4355" max="4355" width="18.7109375" style="5" customWidth="1"/>
    <col min="4356" max="4356" width="29.7109375" style="5" customWidth="1"/>
    <col min="4357" max="4357" width="13.42578125" style="5" customWidth="1"/>
    <col min="4358" max="4358" width="13.85546875" style="5" customWidth="1"/>
    <col min="4359" max="4363" width="16.5703125" style="5" customWidth="1"/>
    <col min="4364" max="4364" width="20.5703125" style="5" customWidth="1"/>
    <col min="4365" max="4365" width="21.140625" style="5" customWidth="1"/>
    <col min="4366" max="4366" width="9.5703125" style="5" customWidth="1"/>
    <col min="4367" max="4367" width="0.42578125" style="5" customWidth="1"/>
    <col min="4368" max="4374" width="6.42578125" style="5" customWidth="1"/>
    <col min="4375" max="4603" width="11.5703125" style="5"/>
    <col min="4604" max="4604" width="1" style="5" customWidth="1"/>
    <col min="4605" max="4605" width="4.28515625" style="5" customWidth="1"/>
    <col min="4606" max="4606" width="34.7109375" style="5" customWidth="1"/>
    <col min="4607" max="4607" width="0" style="5" hidden="1" customWidth="1"/>
    <col min="4608" max="4608" width="20" style="5" customWidth="1"/>
    <col min="4609" max="4609" width="20.85546875" style="5" customWidth="1"/>
    <col min="4610" max="4610" width="25" style="5" customWidth="1"/>
    <col min="4611" max="4611" width="18.7109375" style="5" customWidth="1"/>
    <col min="4612" max="4612" width="29.7109375" style="5" customWidth="1"/>
    <col min="4613" max="4613" width="13.42578125" style="5" customWidth="1"/>
    <col min="4614" max="4614" width="13.85546875" style="5" customWidth="1"/>
    <col min="4615" max="4619" width="16.5703125" style="5" customWidth="1"/>
    <col min="4620" max="4620" width="20.5703125" style="5" customWidth="1"/>
    <col min="4621" max="4621" width="21.140625" style="5" customWidth="1"/>
    <col min="4622" max="4622" width="9.5703125" style="5" customWidth="1"/>
    <col min="4623" max="4623" width="0.42578125" style="5" customWidth="1"/>
    <col min="4624" max="4630" width="6.42578125" style="5" customWidth="1"/>
    <col min="4631" max="4859" width="11.5703125" style="5"/>
    <col min="4860" max="4860" width="1" style="5" customWidth="1"/>
    <col min="4861" max="4861" width="4.28515625" style="5" customWidth="1"/>
    <col min="4862" max="4862" width="34.7109375" style="5" customWidth="1"/>
    <col min="4863" max="4863" width="0" style="5" hidden="1" customWidth="1"/>
    <col min="4864" max="4864" width="20" style="5" customWidth="1"/>
    <col min="4865" max="4865" width="20.85546875" style="5" customWidth="1"/>
    <col min="4866" max="4866" width="25" style="5" customWidth="1"/>
    <col min="4867" max="4867" width="18.7109375" style="5" customWidth="1"/>
    <col min="4868" max="4868" width="29.7109375" style="5" customWidth="1"/>
    <col min="4869" max="4869" width="13.42578125" style="5" customWidth="1"/>
    <col min="4870" max="4870" width="13.85546875" style="5" customWidth="1"/>
    <col min="4871" max="4875" width="16.5703125" style="5" customWidth="1"/>
    <col min="4876" max="4876" width="20.5703125" style="5" customWidth="1"/>
    <col min="4877" max="4877" width="21.140625" style="5" customWidth="1"/>
    <col min="4878" max="4878" width="9.5703125" style="5" customWidth="1"/>
    <col min="4879" max="4879" width="0.42578125" style="5" customWidth="1"/>
    <col min="4880" max="4886" width="6.42578125" style="5" customWidth="1"/>
    <col min="4887" max="5115" width="11.5703125" style="5"/>
    <col min="5116" max="5116" width="1" style="5" customWidth="1"/>
    <col min="5117" max="5117" width="4.28515625" style="5" customWidth="1"/>
    <col min="5118" max="5118" width="34.7109375" style="5" customWidth="1"/>
    <col min="5119" max="5119" width="0" style="5" hidden="1" customWidth="1"/>
    <col min="5120" max="5120" width="20" style="5" customWidth="1"/>
    <col min="5121" max="5121" width="20.85546875" style="5" customWidth="1"/>
    <col min="5122" max="5122" width="25" style="5" customWidth="1"/>
    <col min="5123" max="5123" width="18.7109375" style="5" customWidth="1"/>
    <col min="5124" max="5124" width="29.7109375" style="5" customWidth="1"/>
    <col min="5125" max="5125" width="13.42578125" style="5" customWidth="1"/>
    <col min="5126" max="5126" width="13.85546875" style="5" customWidth="1"/>
    <col min="5127" max="5131" width="16.5703125" style="5" customWidth="1"/>
    <col min="5132" max="5132" width="20.5703125" style="5" customWidth="1"/>
    <col min="5133" max="5133" width="21.140625" style="5" customWidth="1"/>
    <col min="5134" max="5134" width="9.5703125" style="5" customWidth="1"/>
    <col min="5135" max="5135" width="0.42578125" style="5" customWidth="1"/>
    <col min="5136" max="5142" width="6.42578125" style="5" customWidth="1"/>
    <col min="5143" max="5371" width="11.5703125" style="5"/>
    <col min="5372" max="5372" width="1" style="5" customWidth="1"/>
    <col min="5373" max="5373" width="4.28515625" style="5" customWidth="1"/>
    <col min="5374" max="5374" width="34.7109375" style="5" customWidth="1"/>
    <col min="5375" max="5375" width="0" style="5" hidden="1" customWidth="1"/>
    <col min="5376" max="5376" width="20" style="5" customWidth="1"/>
    <col min="5377" max="5377" width="20.85546875" style="5" customWidth="1"/>
    <col min="5378" max="5378" width="25" style="5" customWidth="1"/>
    <col min="5379" max="5379" width="18.7109375" style="5" customWidth="1"/>
    <col min="5380" max="5380" width="29.7109375" style="5" customWidth="1"/>
    <col min="5381" max="5381" width="13.42578125" style="5" customWidth="1"/>
    <col min="5382" max="5382" width="13.85546875" style="5" customWidth="1"/>
    <col min="5383" max="5387" width="16.5703125" style="5" customWidth="1"/>
    <col min="5388" max="5388" width="20.5703125" style="5" customWidth="1"/>
    <col min="5389" max="5389" width="21.140625" style="5" customWidth="1"/>
    <col min="5390" max="5390" width="9.5703125" style="5" customWidth="1"/>
    <col min="5391" max="5391" width="0.42578125" style="5" customWidth="1"/>
    <col min="5392" max="5398" width="6.42578125" style="5" customWidth="1"/>
    <col min="5399" max="5627" width="11.5703125" style="5"/>
    <col min="5628" max="5628" width="1" style="5" customWidth="1"/>
    <col min="5629" max="5629" width="4.28515625" style="5" customWidth="1"/>
    <col min="5630" max="5630" width="34.7109375" style="5" customWidth="1"/>
    <col min="5631" max="5631" width="0" style="5" hidden="1" customWidth="1"/>
    <col min="5632" max="5632" width="20" style="5" customWidth="1"/>
    <col min="5633" max="5633" width="20.85546875" style="5" customWidth="1"/>
    <col min="5634" max="5634" width="25" style="5" customWidth="1"/>
    <col min="5635" max="5635" width="18.7109375" style="5" customWidth="1"/>
    <col min="5636" max="5636" width="29.7109375" style="5" customWidth="1"/>
    <col min="5637" max="5637" width="13.42578125" style="5" customWidth="1"/>
    <col min="5638" max="5638" width="13.85546875" style="5" customWidth="1"/>
    <col min="5639" max="5643" width="16.5703125" style="5" customWidth="1"/>
    <col min="5644" max="5644" width="20.5703125" style="5" customWidth="1"/>
    <col min="5645" max="5645" width="21.140625" style="5" customWidth="1"/>
    <col min="5646" max="5646" width="9.5703125" style="5" customWidth="1"/>
    <col min="5647" max="5647" width="0.42578125" style="5" customWidth="1"/>
    <col min="5648" max="5654" width="6.42578125" style="5" customWidth="1"/>
    <col min="5655" max="5883" width="11.5703125" style="5"/>
    <col min="5884" max="5884" width="1" style="5" customWidth="1"/>
    <col min="5885" max="5885" width="4.28515625" style="5" customWidth="1"/>
    <col min="5886" max="5886" width="34.7109375" style="5" customWidth="1"/>
    <col min="5887" max="5887" width="0" style="5" hidden="1" customWidth="1"/>
    <col min="5888" max="5888" width="20" style="5" customWidth="1"/>
    <col min="5889" max="5889" width="20.85546875" style="5" customWidth="1"/>
    <col min="5890" max="5890" width="25" style="5" customWidth="1"/>
    <col min="5891" max="5891" width="18.7109375" style="5" customWidth="1"/>
    <col min="5892" max="5892" width="29.7109375" style="5" customWidth="1"/>
    <col min="5893" max="5893" width="13.42578125" style="5" customWidth="1"/>
    <col min="5894" max="5894" width="13.85546875" style="5" customWidth="1"/>
    <col min="5895" max="5899" width="16.5703125" style="5" customWidth="1"/>
    <col min="5900" max="5900" width="20.5703125" style="5" customWidth="1"/>
    <col min="5901" max="5901" width="21.140625" style="5" customWidth="1"/>
    <col min="5902" max="5902" width="9.5703125" style="5" customWidth="1"/>
    <col min="5903" max="5903" width="0.42578125" style="5" customWidth="1"/>
    <col min="5904" max="5910" width="6.42578125" style="5" customWidth="1"/>
    <col min="5911" max="6139" width="11.5703125" style="5"/>
    <col min="6140" max="6140" width="1" style="5" customWidth="1"/>
    <col min="6141" max="6141" width="4.28515625" style="5" customWidth="1"/>
    <col min="6142" max="6142" width="34.7109375" style="5" customWidth="1"/>
    <col min="6143" max="6143" width="0" style="5" hidden="1" customWidth="1"/>
    <col min="6144" max="6144" width="20" style="5" customWidth="1"/>
    <col min="6145" max="6145" width="20.85546875" style="5" customWidth="1"/>
    <col min="6146" max="6146" width="25" style="5" customWidth="1"/>
    <col min="6147" max="6147" width="18.7109375" style="5" customWidth="1"/>
    <col min="6148" max="6148" width="29.7109375" style="5" customWidth="1"/>
    <col min="6149" max="6149" width="13.42578125" style="5" customWidth="1"/>
    <col min="6150" max="6150" width="13.85546875" style="5" customWidth="1"/>
    <col min="6151" max="6155" width="16.5703125" style="5" customWidth="1"/>
    <col min="6156" max="6156" width="20.5703125" style="5" customWidth="1"/>
    <col min="6157" max="6157" width="21.140625" style="5" customWidth="1"/>
    <col min="6158" max="6158" width="9.5703125" style="5" customWidth="1"/>
    <col min="6159" max="6159" width="0.42578125" style="5" customWidth="1"/>
    <col min="6160" max="6166" width="6.42578125" style="5" customWidth="1"/>
    <col min="6167" max="6395" width="11.5703125" style="5"/>
    <col min="6396" max="6396" width="1" style="5" customWidth="1"/>
    <col min="6397" max="6397" width="4.28515625" style="5" customWidth="1"/>
    <col min="6398" max="6398" width="34.7109375" style="5" customWidth="1"/>
    <col min="6399" max="6399" width="0" style="5" hidden="1" customWidth="1"/>
    <col min="6400" max="6400" width="20" style="5" customWidth="1"/>
    <col min="6401" max="6401" width="20.85546875" style="5" customWidth="1"/>
    <col min="6402" max="6402" width="25" style="5" customWidth="1"/>
    <col min="6403" max="6403" width="18.7109375" style="5" customWidth="1"/>
    <col min="6404" max="6404" width="29.7109375" style="5" customWidth="1"/>
    <col min="6405" max="6405" width="13.42578125" style="5" customWidth="1"/>
    <col min="6406" max="6406" width="13.85546875" style="5" customWidth="1"/>
    <col min="6407" max="6411" width="16.5703125" style="5" customWidth="1"/>
    <col min="6412" max="6412" width="20.5703125" style="5" customWidth="1"/>
    <col min="6413" max="6413" width="21.140625" style="5" customWidth="1"/>
    <col min="6414" max="6414" width="9.5703125" style="5" customWidth="1"/>
    <col min="6415" max="6415" width="0.42578125" style="5" customWidth="1"/>
    <col min="6416" max="6422" width="6.42578125" style="5" customWidth="1"/>
    <col min="6423" max="6651" width="11.5703125" style="5"/>
    <col min="6652" max="6652" width="1" style="5" customWidth="1"/>
    <col min="6653" max="6653" width="4.28515625" style="5" customWidth="1"/>
    <col min="6654" max="6654" width="34.7109375" style="5" customWidth="1"/>
    <col min="6655" max="6655" width="0" style="5" hidden="1" customWidth="1"/>
    <col min="6656" max="6656" width="20" style="5" customWidth="1"/>
    <col min="6657" max="6657" width="20.85546875" style="5" customWidth="1"/>
    <col min="6658" max="6658" width="25" style="5" customWidth="1"/>
    <col min="6659" max="6659" width="18.7109375" style="5" customWidth="1"/>
    <col min="6660" max="6660" width="29.7109375" style="5" customWidth="1"/>
    <col min="6661" max="6661" width="13.42578125" style="5" customWidth="1"/>
    <col min="6662" max="6662" width="13.85546875" style="5" customWidth="1"/>
    <col min="6663" max="6667" width="16.5703125" style="5" customWidth="1"/>
    <col min="6668" max="6668" width="20.5703125" style="5" customWidth="1"/>
    <col min="6669" max="6669" width="21.140625" style="5" customWidth="1"/>
    <col min="6670" max="6670" width="9.5703125" style="5" customWidth="1"/>
    <col min="6671" max="6671" width="0.42578125" style="5" customWidth="1"/>
    <col min="6672" max="6678" width="6.42578125" style="5" customWidth="1"/>
    <col min="6679" max="6907" width="11.5703125" style="5"/>
    <col min="6908" max="6908" width="1" style="5" customWidth="1"/>
    <col min="6909" max="6909" width="4.28515625" style="5" customWidth="1"/>
    <col min="6910" max="6910" width="34.7109375" style="5" customWidth="1"/>
    <col min="6911" max="6911" width="0" style="5" hidden="1" customWidth="1"/>
    <col min="6912" max="6912" width="20" style="5" customWidth="1"/>
    <col min="6913" max="6913" width="20.85546875" style="5" customWidth="1"/>
    <col min="6914" max="6914" width="25" style="5" customWidth="1"/>
    <col min="6915" max="6915" width="18.7109375" style="5" customWidth="1"/>
    <col min="6916" max="6916" width="29.7109375" style="5" customWidth="1"/>
    <col min="6917" max="6917" width="13.42578125" style="5" customWidth="1"/>
    <col min="6918" max="6918" width="13.85546875" style="5" customWidth="1"/>
    <col min="6919" max="6923" width="16.5703125" style="5" customWidth="1"/>
    <col min="6924" max="6924" width="20.5703125" style="5" customWidth="1"/>
    <col min="6925" max="6925" width="21.140625" style="5" customWidth="1"/>
    <col min="6926" max="6926" width="9.5703125" style="5" customWidth="1"/>
    <col min="6927" max="6927" width="0.42578125" style="5" customWidth="1"/>
    <col min="6928" max="6934" width="6.42578125" style="5" customWidth="1"/>
    <col min="6935" max="7163" width="11.5703125" style="5"/>
    <col min="7164" max="7164" width="1" style="5" customWidth="1"/>
    <col min="7165" max="7165" width="4.28515625" style="5" customWidth="1"/>
    <col min="7166" max="7166" width="34.7109375" style="5" customWidth="1"/>
    <col min="7167" max="7167" width="0" style="5" hidden="1" customWidth="1"/>
    <col min="7168" max="7168" width="20" style="5" customWidth="1"/>
    <col min="7169" max="7169" width="20.85546875" style="5" customWidth="1"/>
    <col min="7170" max="7170" width="25" style="5" customWidth="1"/>
    <col min="7171" max="7171" width="18.7109375" style="5" customWidth="1"/>
    <col min="7172" max="7172" width="29.7109375" style="5" customWidth="1"/>
    <col min="7173" max="7173" width="13.42578125" style="5" customWidth="1"/>
    <col min="7174" max="7174" width="13.85546875" style="5" customWidth="1"/>
    <col min="7175" max="7179" width="16.5703125" style="5" customWidth="1"/>
    <col min="7180" max="7180" width="20.5703125" style="5" customWidth="1"/>
    <col min="7181" max="7181" width="21.140625" style="5" customWidth="1"/>
    <col min="7182" max="7182" width="9.5703125" style="5" customWidth="1"/>
    <col min="7183" max="7183" width="0.42578125" style="5" customWidth="1"/>
    <col min="7184" max="7190" width="6.42578125" style="5" customWidth="1"/>
    <col min="7191" max="7419" width="11.5703125" style="5"/>
    <col min="7420" max="7420" width="1" style="5" customWidth="1"/>
    <col min="7421" max="7421" width="4.28515625" style="5" customWidth="1"/>
    <col min="7422" max="7422" width="34.7109375" style="5" customWidth="1"/>
    <col min="7423" max="7423" width="0" style="5" hidden="1" customWidth="1"/>
    <col min="7424" max="7424" width="20" style="5" customWidth="1"/>
    <col min="7425" max="7425" width="20.85546875" style="5" customWidth="1"/>
    <col min="7426" max="7426" width="25" style="5" customWidth="1"/>
    <col min="7427" max="7427" width="18.7109375" style="5" customWidth="1"/>
    <col min="7428" max="7428" width="29.7109375" style="5" customWidth="1"/>
    <col min="7429" max="7429" width="13.42578125" style="5" customWidth="1"/>
    <col min="7430" max="7430" width="13.85546875" style="5" customWidth="1"/>
    <col min="7431" max="7435" width="16.5703125" style="5" customWidth="1"/>
    <col min="7436" max="7436" width="20.5703125" style="5" customWidth="1"/>
    <col min="7437" max="7437" width="21.140625" style="5" customWidth="1"/>
    <col min="7438" max="7438" width="9.5703125" style="5" customWidth="1"/>
    <col min="7439" max="7439" width="0.42578125" style="5" customWidth="1"/>
    <col min="7440" max="7446" width="6.42578125" style="5" customWidth="1"/>
    <col min="7447" max="7675" width="11.5703125" style="5"/>
    <col min="7676" max="7676" width="1" style="5" customWidth="1"/>
    <col min="7677" max="7677" width="4.28515625" style="5" customWidth="1"/>
    <col min="7678" max="7678" width="34.7109375" style="5" customWidth="1"/>
    <col min="7679" max="7679" width="0" style="5" hidden="1" customWidth="1"/>
    <col min="7680" max="7680" width="20" style="5" customWidth="1"/>
    <col min="7681" max="7681" width="20.85546875" style="5" customWidth="1"/>
    <col min="7682" max="7682" width="25" style="5" customWidth="1"/>
    <col min="7683" max="7683" width="18.7109375" style="5" customWidth="1"/>
    <col min="7684" max="7684" width="29.7109375" style="5" customWidth="1"/>
    <col min="7685" max="7685" width="13.42578125" style="5" customWidth="1"/>
    <col min="7686" max="7686" width="13.85546875" style="5" customWidth="1"/>
    <col min="7687" max="7691" width="16.5703125" style="5" customWidth="1"/>
    <col min="7692" max="7692" width="20.5703125" style="5" customWidth="1"/>
    <col min="7693" max="7693" width="21.140625" style="5" customWidth="1"/>
    <col min="7694" max="7694" width="9.5703125" style="5" customWidth="1"/>
    <col min="7695" max="7695" width="0.42578125" style="5" customWidth="1"/>
    <col min="7696" max="7702" width="6.42578125" style="5" customWidth="1"/>
    <col min="7703" max="7931" width="11.5703125" style="5"/>
    <col min="7932" max="7932" width="1" style="5" customWidth="1"/>
    <col min="7933" max="7933" width="4.28515625" style="5" customWidth="1"/>
    <col min="7934" max="7934" width="34.7109375" style="5" customWidth="1"/>
    <col min="7935" max="7935" width="0" style="5" hidden="1" customWidth="1"/>
    <col min="7936" max="7936" width="20" style="5" customWidth="1"/>
    <col min="7937" max="7937" width="20.85546875" style="5" customWidth="1"/>
    <col min="7938" max="7938" width="25" style="5" customWidth="1"/>
    <col min="7939" max="7939" width="18.7109375" style="5" customWidth="1"/>
    <col min="7940" max="7940" width="29.7109375" style="5" customWidth="1"/>
    <col min="7941" max="7941" width="13.42578125" style="5" customWidth="1"/>
    <col min="7942" max="7942" width="13.85546875" style="5" customWidth="1"/>
    <col min="7943" max="7947" width="16.5703125" style="5" customWidth="1"/>
    <col min="7948" max="7948" width="20.5703125" style="5" customWidth="1"/>
    <col min="7949" max="7949" width="21.140625" style="5" customWidth="1"/>
    <col min="7950" max="7950" width="9.5703125" style="5" customWidth="1"/>
    <col min="7951" max="7951" width="0.42578125" style="5" customWidth="1"/>
    <col min="7952" max="7958" width="6.42578125" style="5" customWidth="1"/>
    <col min="7959" max="8187" width="11.5703125" style="5"/>
    <col min="8188" max="8188" width="1" style="5" customWidth="1"/>
    <col min="8189" max="8189" width="4.28515625" style="5" customWidth="1"/>
    <col min="8190" max="8190" width="34.7109375" style="5" customWidth="1"/>
    <col min="8191" max="8191" width="0" style="5" hidden="1" customWidth="1"/>
    <col min="8192" max="8192" width="20" style="5" customWidth="1"/>
    <col min="8193" max="8193" width="20.85546875" style="5" customWidth="1"/>
    <col min="8194" max="8194" width="25" style="5" customWidth="1"/>
    <col min="8195" max="8195" width="18.7109375" style="5" customWidth="1"/>
    <col min="8196" max="8196" width="29.7109375" style="5" customWidth="1"/>
    <col min="8197" max="8197" width="13.42578125" style="5" customWidth="1"/>
    <col min="8198" max="8198" width="13.85546875" style="5" customWidth="1"/>
    <col min="8199" max="8203" width="16.5703125" style="5" customWidth="1"/>
    <col min="8204" max="8204" width="20.5703125" style="5" customWidth="1"/>
    <col min="8205" max="8205" width="21.140625" style="5" customWidth="1"/>
    <col min="8206" max="8206" width="9.5703125" style="5" customWidth="1"/>
    <col min="8207" max="8207" width="0.42578125" style="5" customWidth="1"/>
    <col min="8208" max="8214" width="6.42578125" style="5" customWidth="1"/>
    <col min="8215" max="8443" width="11.5703125" style="5"/>
    <col min="8444" max="8444" width="1" style="5" customWidth="1"/>
    <col min="8445" max="8445" width="4.28515625" style="5" customWidth="1"/>
    <col min="8446" max="8446" width="34.7109375" style="5" customWidth="1"/>
    <col min="8447" max="8447" width="0" style="5" hidden="1" customWidth="1"/>
    <col min="8448" max="8448" width="20" style="5" customWidth="1"/>
    <col min="8449" max="8449" width="20.85546875" style="5" customWidth="1"/>
    <col min="8450" max="8450" width="25" style="5" customWidth="1"/>
    <col min="8451" max="8451" width="18.7109375" style="5" customWidth="1"/>
    <col min="8452" max="8452" width="29.7109375" style="5" customWidth="1"/>
    <col min="8453" max="8453" width="13.42578125" style="5" customWidth="1"/>
    <col min="8454" max="8454" width="13.85546875" style="5" customWidth="1"/>
    <col min="8455" max="8459" width="16.5703125" style="5" customWidth="1"/>
    <col min="8460" max="8460" width="20.5703125" style="5" customWidth="1"/>
    <col min="8461" max="8461" width="21.140625" style="5" customWidth="1"/>
    <col min="8462" max="8462" width="9.5703125" style="5" customWidth="1"/>
    <col min="8463" max="8463" width="0.42578125" style="5" customWidth="1"/>
    <col min="8464" max="8470" width="6.42578125" style="5" customWidth="1"/>
    <col min="8471" max="8699" width="11.5703125" style="5"/>
    <col min="8700" max="8700" width="1" style="5" customWidth="1"/>
    <col min="8701" max="8701" width="4.28515625" style="5" customWidth="1"/>
    <col min="8702" max="8702" width="34.7109375" style="5" customWidth="1"/>
    <col min="8703" max="8703" width="0" style="5" hidden="1" customWidth="1"/>
    <col min="8704" max="8704" width="20" style="5" customWidth="1"/>
    <col min="8705" max="8705" width="20.85546875" style="5" customWidth="1"/>
    <col min="8706" max="8706" width="25" style="5" customWidth="1"/>
    <col min="8707" max="8707" width="18.7109375" style="5" customWidth="1"/>
    <col min="8708" max="8708" width="29.7109375" style="5" customWidth="1"/>
    <col min="8709" max="8709" width="13.42578125" style="5" customWidth="1"/>
    <col min="8710" max="8710" width="13.85546875" style="5" customWidth="1"/>
    <col min="8711" max="8715" width="16.5703125" style="5" customWidth="1"/>
    <col min="8716" max="8716" width="20.5703125" style="5" customWidth="1"/>
    <col min="8717" max="8717" width="21.140625" style="5" customWidth="1"/>
    <col min="8718" max="8718" width="9.5703125" style="5" customWidth="1"/>
    <col min="8719" max="8719" width="0.42578125" style="5" customWidth="1"/>
    <col min="8720" max="8726" width="6.42578125" style="5" customWidth="1"/>
    <col min="8727" max="8955" width="11.5703125" style="5"/>
    <col min="8956" max="8956" width="1" style="5" customWidth="1"/>
    <col min="8957" max="8957" width="4.28515625" style="5" customWidth="1"/>
    <col min="8958" max="8958" width="34.7109375" style="5" customWidth="1"/>
    <col min="8959" max="8959" width="0" style="5" hidden="1" customWidth="1"/>
    <col min="8960" max="8960" width="20" style="5" customWidth="1"/>
    <col min="8961" max="8961" width="20.85546875" style="5" customWidth="1"/>
    <col min="8962" max="8962" width="25" style="5" customWidth="1"/>
    <col min="8963" max="8963" width="18.7109375" style="5" customWidth="1"/>
    <col min="8964" max="8964" width="29.7109375" style="5" customWidth="1"/>
    <col min="8965" max="8965" width="13.42578125" style="5" customWidth="1"/>
    <col min="8966" max="8966" width="13.85546875" style="5" customWidth="1"/>
    <col min="8967" max="8971" width="16.5703125" style="5" customWidth="1"/>
    <col min="8972" max="8972" width="20.5703125" style="5" customWidth="1"/>
    <col min="8973" max="8973" width="21.140625" style="5" customWidth="1"/>
    <col min="8974" max="8974" width="9.5703125" style="5" customWidth="1"/>
    <col min="8975" max="8975" width="0.42578125" style="5" customWidth="1"/>
    <col min="8976" max="8982" width="6.42578125" style="5" customWidth="1"/>
    <col min="8983" max="9211" width="11.5703125" style="5"/>
    <col min="9212" max="9212" width="1" style="5" customWidth="1"/>
    <col min="9213" max="9213" width="4.28515625" style="5" customWidth="1"/>
    <col min="9214" max="9214" width="34.7109375" style="5" customWidth="1"/>
    <col min="9215" max="9215" width="0" style="5" hidden="1" customWidth="1"/>
    <col min="9216" max="9216" width="20" style="5" customWidth="1"/>
    <col min="9217" max="9217" width="20.85546875" style="5" customWidth="1"/>
    <col min="9218" max="9218" width="25" style="5" customWidth="1"/>
    <col min="9219" max="9219" width="18.7109375" style="5" customWidth="1"/>
    <col min="9220" max="9220" width="29.7109375" style="5" customWidth="1"/>
    <col min="9221" max="9221" width="13.42578125" style="5" customWidth="1"/>
    <col min="9222" max="9222" width="13.85546875" style="5" customWidth="1"/>
    <col min="9223" max="9227" width="16.5703125" style="5" customWidth="1"/>
    <col min="9228" max="9228" width="20.5703125" style="5" customWidth="1"/>
    <col min="9229" max="9229" width="21.140625" style="5" customWidth="1"/>
    <col min="9230" max="9230" width="9.5703125" style="5" customWidth="1"/>
    <col min="9231" max="9231" width="0.42578125" style="5" customWidth="1"/>
    <col min="9232" max="9238" width="6.42578125" style="5" customWidth="1"/>
    <col min="9239" max="9467" width="11.5703125" style="5"/>
    <col min="9468" max="9468" width="1" style="5" customWidth="1"/>
    <col min="9469" max="9469" width="4.28515625" style="5" customWidth="1"/>
    <col min="9470" max="9470" width="34.7109375" style="5" customWidth="1"/>
    <col min="9471" max="9471" width="0" style="5" hidden="1" customWidth="1"/>
    <col min="9472" max="9472" width="20" style="5" customWidth="1"/>
    <col min="9473" max="9473" width="20.85546875" style="5" customWidth="1"/>
    <col min="9474" max="9474" width="25" style="5" customWidth="1"/>
    <col min="9475" max="9475" width="18.7109375" style="5" customWidth="1"/>
    <col min="9476" max="9476" width="29.7109375" style="5" customWidth="1"/>
    <col min="9477" max="9477" width="13.42578125" style="5" customWidth="1"/>
    <col min="9478" max="9478" width="13.85546875" style="5" customWidth="1"/>
    <col min="9479" max="9483" width="16.5703125" style="5" customWidth="1"/>
    <col min="9484" max="9484" width="20.5703125" style="5" customWidth="1"/>
    <col min="9485" max="9485" width="21.140625" style="5" customWidth="1"/>
    <col min="9486" max="9486" width="9.5703125" style="5" customWidth="1"/>
    <col min="9487" max="9487" width="0.42578125" style="5" customWidth="1"/>
    <col min="9488" max="9494" width="6.42578125" style="5" customWidth="1"/>
    <col min="9495" max="9723" width="11.5703125" style="5"/>
    <col min="9724" max="9724" width="1" style="5" customWidth="1"/>
    <col min="9725" max="9725" width="4.28515625" style="5" customWidth="1"/>
    <col min="9726" max="9726" width="34.7109375" style="5" customWidth="1"/>
    <col min="9727" max="9727" width="0" style="5" hidden="1" customWidth="1"/>
    <col min="9728" max="9728" width="20" style="5" customWidth="1"/>
    <col min="9729" max="9729" width="20.85546875" style="5" customWidth="1"/>
    <col min="9730" max="9730" width="25" style="5" customWidth="1"/>
    <col min="9731" max="9731" width="18.7109375" style="5" customWidth="1"/>
    <col min="9732" max="9732" width="29.7109375" style="5" customWidth="1"/>
    <col min="9733" max="9733" width="13.42578125" style="5" customWidth="1"/>
    <col min="9734" max="9734" width="13.85546875" style="5" customWidth="1"/>
    <col min="9735" max="9739" width="16.5703125" style="5" customWidth="1"/>
    <col min="9740" max="9740" width="20.5703125" style="5" customWidth="1"/>
    <col min="9741" max="9741" width="21.140625" style="5" customWidth="1"/>
    <col min="9742" max="9742" width="9.5703125" style="5" customWidth="1"/>
    <col min="9743" max="9743" width="0.42578125" style="5" customWidth="1"/>
    <col min="9744" max="9750" width="6.42578125" style="5" customWidth="1"/>
    <col min="9751" max="9979" width="11.5703125" style="5"/>
    <col min="9980" max="9980" width="1" style="5" customWidth="1"/>
    <col min="9981" max="9981" width="4.28515625" style="5" customWidth="1"/>
    <col min="9982" max="9982" width="34.7109375" style="5" customWidth="1"/>
    <col min="9983" max="9983" width="0" style="5" hidden="1" customWidth="1"/>
    <col min="9984" max="9984" width="20" style="5" customWidth="1"/>
    <col min="9985" max="9985" width="20.85546875" style="5" customWidth="1"/>
    <col min="9986" max="9986" width="25" style="5" customWidth="1"/>
    <col min="9987" max="9987" width="18.7109375" style="5" customWidth="1"/>
    <col min="9988" max="9988" width="29.7109375" style="5" customWidth="1"/>
    <col min="9989" max="9989" width="13.42578125" style="5" customWidth="1"/>
    <col min="9990" max="9990" width="13.85546875" style="5" customWidth="1"/>
    <col min="9991" max="9995" width="16.5703125" style="5" customWidth="1"/>
    <col min="9996" max="9996" width="20.5703125" style="5" customWidth="1"/>
    <col min="9997" max="9997" width="21.140625" style="5" customWidth="1"/>
    <col min="9998" max="9998" width="9.5703125" style="5" customWidth="1"/>
    <col min="9999" max="9999" width="0.42578125" style="5" customWidth="1"/>
    <col min="10000" max="10006" width="6.42578125" style="5" customWidth="1"/>
    <col min="10007" max="10235" width="11.5703125" style="5"/>
    <col min="10236" max="10236" width="1" style="5" customWidth="1"/>
    <col min="10237" max="10237" width="4.28515625" style="5" customWidth="1"/>
    <col min="10238" max="10238" width="34.7109375" style="5" customWidth="1"/>
    <col min="10239" max="10239" width="0" style="5" hidden="1" customWidth="1"/>
    <col min="10240" max="10240" width="20" style="5" customWidth="1"/>
    <col min="10241" max="10241" width="20.85546875" style="5" customWidth="1"/>
    <col min="10242" max="10242" width="25" style="5" customWidth="1"/>
    <col min="10243" max="10243" width="18.7109375" style="5" customWidth="1"/>
    <col min="10244" max="10244" width="29.7109375" style="5" customWidth="1"/>
    <col min="10245" max="10245" width="13.42578125" style="5" customWidth="1"/>
    <col min="10246" max="10246" width="13.85546875" style="5" customWidth="1"/>
    <col min="10247" max="10251" width="16.5703125" style="5" customWidth="1"/>
    <col min="10252" max="10252" width="20.5703125" style="5" customWidth="1"/>
    <col min="10253" max="10253" width="21.140625" style="5" customWidth="1"/>
    <col min="10254" max="10254" width="9.5703125" style="5" customWidth="1"/>
    <col min="10255" max="10255" width="0.42578125" style="5" customWidth="1"/>
    <col min="10256" max="10262" width="6.42578125" style="5" customWidth="1"/>
    <col min="10263" max="10491" width="11.5703125" style="5"/>
    <col min="10492" max="10492" width="1" style="5" customWidth="1"/>
    <col min="10493" max="10493" width="4.28515625" style="5" customWidth="1"/>
    <col min="10494" max="10494" width="34.7109375" style="5" customWidth="1"/>
    <col min="10495" max="10495" width="0" style="5" hidden="1" customWidth="1"/>
    <col min="10496" max="10496" width="20" style="5" customWidth="1"/>
    <col min="10497" max="10497" width="20.85546875" style="5" customWidth="1"/>
    <col min="10498" max="10498" width="25" style="5" customWidth="1"/>
    <col min="10499" max="10499" width="18.7109375" style="5" customWidth="1"/>
    <col min="10500" max="10500" width="29.7109375" style="5" customWidth="1"/>
    <col min="10501" max="10501" width="13.42578125" style="5" customWidth="1"/>
    <col min="10502" max="10502" width="13.85546875" style="5" customWidth="1"/>
    <col min="10503" max="10507" width="16.5703125" style="5" customWidth="1"/>
    <col min="10508" max="10508" width="20.5703125" style="5" customWidth="1"/>
    <col min="10509" max="10509" width="21.140625" style="5" customWidth="1"/>
    <col min="10510" max="10510" width="9.5703125" style="5" customWidth="1"/>
    <col min="10511" max="10511" width="0.42578125" style="5" customWidth="1"/>
    <col min="10512" max="10518" width="6.42578125" style="5" customWidth="1"/>
    <col min="10519" max="10747" width="11.5703125" style="5"/>
    <col min="10748" max="10748" width="1" style="5" customWidth="1"/>
    <col min="10749" max="10749" width="4.28515625" style="5" customWidth="1"/>
    <col min="10750" max="10750" width="34.7109375" style="5" customWidth="1"/>
    <col min="10751" max="10751" width="0" style="5" hidden="1" customWidth="1"/>
    <col min="10752" max="10752" width="20" style="5" customWidth="1"/>
    <col min="10753" max="10753" width="20.85546875" style="5" customWidth="1"/>
    <col min="10754" max="10754" width="25" style="5" customWidth="1"/>
    <col min="10755" max="10755" width="18.7109375" style="5" customWidth="1"/>
    <col min="10756" max="10756" width="29.7109375" style="5" customWidth="1"/>
    <col min="10757" max="10757" width="13.42578125" style="5" customWidth="1"/>
    <col min="10758" max="10758" width="13.85546875" style="5" customWidth="1"/>
    <col min="10759" max="10763" width="16.5703125" style="5" customWidth="1"/>
    <col min="10764" max="10764" width="20.5703125" style="5" customWidth="1"/>
    <col min="10765" max="10765" width="21.140625" style="5" customWidth="1"/>
    <col min="10766" max="10766" width="9.5703125" style="5" customWidth="1"/>
    <col min="10767" max="10767" width="0.42578125" style="5" customWidth="1"/>
    <col min="10768" max="10774" width="6.42578125" style="5" customWidth="1"/>
    <col min="10775" max="11003" width="11.5703125" style="5"/>
    <col min="11004" max="11004" width="1" style="5" customWidth="1"/>
    <col min="11005" max="11005" width="4.28515625" style="5" customWidth="1"/>
    <col min="11006" max="11006" width="34.7109375" style="5" customWidth="1"/>
    <col min="11007" max="11007" width="0" style="5" hidden="1" customWidth="1"/>
    <col min="11008" max="11008" width="20" style="5" customWidth="1"/>
    <col min="11009" max="11009" width="20.85546875" style="5" customWidth="1"/>
    <col min="11010" max="11010" width="25" style="5" customWidth="1"/>
    <col min="11011" max="11011" width="18.7109375" style="5" customWidth="1"/>
    <col min="11012" max="11012" width="29.7109375" style="5" customWidth="1"/>
    <col min="11013" max="11013" width="13.42578125" style="5" customWidth="1"/>
    <col min="11014" max="11014" width="13.85546875" style="5" customWidth="1"/>
    <col min="11015" max="11019" width="16.5703125" style="5" customWidth="1"/>
    <col min="11020" max="11020" width="20.5703125" style="5" customWidth="1"/>
    <col min="11021" max="11021" width="21.140625" style="5" customWidth="1"/>
    <col min="11022" max="11022" width="9.5703125" style="5" customWidth="1"/>
    <col min="11023" max="11023" width="0.42578125" style="5" customWidth="1"/>
    <col min="11024" max="11030" width="6.42578125" style="5" customWidth="1"/>
    <col min="11031" max="11259" width="11.5703125" style="5"/>
    <col min="11260" max="11260" width="1" style="5" customWidth="1"/>
    <col min="11261" max="11261" width="4.28515625" style="5" customWidth="1"/>
    <col min="11262" max="11262" width="34.7109375" style="5" customWidth="1"/>
    <col min="11263" max="11263" width="0" style="5" hidden="1" customWidth="1"/>
    <col min="11264" max="11264" width="20" style="5" customWidth="1"/>
    <col min="11265" max="11265" width="20.85546875" style="5" customWidth="1"/>
    <col min="11266" max="11266" width="25" style="5" customWidth="1"/>
    <col min="11267" max="11267" width="18.7109375" style="5" customWidth="1"/>
    <col min="11268" max="11268" width="29.7109375" style="5" customWidth="1"/>
    <col min="11269" max="11269" width="13.42578125" style="5" customWidth="1"/>
    <col min="11270" max="11270" width="13.85546875" style="5" customWidth="1"/>
    <col min="11271" max="11275" width="16.5703125" style="5" customWidth="1"/>
    <col min="11276" max="11276" width="20.5703125" style="5" customWidth="1"/>
    <col min="11277" max="11277" width="21.140625" style="5" customWidth="1"/>
    <col min="11278" max="11278" width="9.5703125" style="5" customWidth="1"/>
    <col min="11279" max="11279" width="0.42578125" style="5" customWidth="1"/>
    <col min="11280" max="11286" width="6.42578125" style="5" customWidth="1"/>
    <col min="11287" max="11515" width="11.5703125" style="5"/>
    <col min="11516" max="11516" width="1" style="5" customWidth="1"/>
    <col min="11517" max="11517" width="4.28515625" style="5" customWidth="1"/>
    <col min="11518" max="11518" width="34.7109375" style="5" customWidth="1"/>
    <col min="11519" max="11519" width="0" style="5" hidden="1" customWidth="1"/>
    <col min="11520" max="11520" width="20" style="5" customWidth="1"/>
    <col min="11521" max="11521" width="20.85546875" style="5" customWidth="1"/>
    <col min="11522" max="11522" width="25" style="5" customWidth="1"/>
    <col min="11523" max="11523" width="18.7109375" style="5" customWidth="1"/>
    <col min="11524" max="11524" width="29.7109375" style="5" customWidth="1"/>
    <col min="11525" max="11525" width="13.42578125" style="5" customWidth="1"/>
    <col min="11526" max="11526" width="13.85546875" style="5" customWidth="1"/>
    <col min="11527" max="11531" width="16.5703125" style="5" customWidth="1"/>
    <col min="11532" max="11532" width="20.5703125" style="5" customWidth="1"/>
    <col min="11533" max="11533" width="21.140625" style="5" customWidth="1"/>
    <col min="11534" max="11534" width="9.5703125" style="5" customWidth="1"/>
    <col min="11535" max="11535" width="0.42578125" style="5" customWidth="1"/>
    <col min="11536" max="11542" width="6.42578125" style="5" customWidth="1"/>
    <col min="11543" max="11771" width="11.5703125" style="5"/>
    <col min="11772" max="11772" width="1" style="5" customWidth="1"/>
    <col min="11773" max="11773" width="4.28515625" style="5" customWidth="1"/>
    <col min="11774" max="11774" width="34.7109375" style="5" customWidth="1"/>
    <col min="11775" max="11775" width="0" style="5" hidden="1" customWidth="1"/>
    <col min="11776" max="11776" width="20" style="5" customWidth="1"/>
    <col min="11777" max="11777" width="20.85546875" style="5" customWidth="1"/>
    <col min="11778" max="11778" width="25" style="5" customWidth="1"/>
    <col min="11779" max="11779" width="18.7109375" style="5" customWidth="1"/>
    <col min="11780" max="11780" width="29.7109375" style="5" customWidth="1"/>
    <col min="11781" max="11781" width="13.42578125" style="5" customWidth="1"/>
    <col min="11782" max="11782" width="13.85546875" style="5" customWidth="1"/>
    <col min="11783" max="11787" width="16.5703125" style="5" customWidth="1"/>
    <col min="11788" max="11788" width="20.5703125" style="5" customWidth="1"/>
    <col min="11789" max="11789" width="21.140625" style="5" customWidth="1"/>
    <col min="11790" max="11790" width="9.5703125" style="5" customWidth="1"/>
    <col min="11791" max="11791" width="0.42578125" style="5" customWidth="1"/>
    <col min="11792" max="11798" width="6.42578125" style="5" customWidth="1"/>
    <col min="11799" max="12027" width="11.5703125" style="5"/>
    <col min="12028" max="12028" width="1" style="5" customWidth="1"/>
    <col min="12029" max="12029" width="4.28515625" style="5" customWidth="1"/>
    <col min="12030" max="12030" width="34.7109375" style="5" customWidth="1"/>
    <col min="12031" max="12031" width="0" style="5" hidden="1" customWidth="1"/>
    <col min="12032" max="12032" width="20" style="5" customWidth="1"/>
    <col min="12033" max="12033" width="20.85546875" style="5" customWidth="1"/>
    <col min="12034" max="12034" width="25" style="5" customWidth="1"/>
    <col min="12035" max="12035" width="18.7109375" style="5" customWidth="1"/>
    <col min="12036" max="12036" width="29.7109375" style="5" customWidth="1"/>
    <col min="12037" max="12037" width="13.42578125" style="5" customWidth="1"/>
    <col min="12038" max="12038" width="13.85546875" style="5" customWidth="1"/>
    <col min="12039" max="12043" width="16.5703125" style="5" customWidth="1"/>
    <col min="12044" max="12044" width="20.5703125" style="5" customWidth="1"/>
    <col min="12045" max="12045" width="21.140625" style="5" customWidth="1"/>
    <col min="12046" max="12046" width="9.5703125" style="5" customWidth="1"/>
    <col min="12047" max="12047" width="0.42578125" style="5" customWidth="1"/>
    <col min="12048" max="12054" width="6.42578125" style="5" customWidth="1"/>
    <col min="12055" max="12283" width="11.5703125" style="5"/>
    <col min="12284" max="12284" width="1" style="5" customWidth="1"/>
    <col min="12285" max="12285" width="4.28515625" style="5" customWidth="1"/>
    <col min="12286" max="12286" width="34.7109375" style="5" customWidth="1"/>
    <col min="12287" max="12287" width="0" style="5" hidden="1" customWidth="1"/>
    <col min="12288" max="12288" width="20" style="5" customWidth="1"/>
    <col min="12289" max="12289" width="20.85546875" style="5" customWidth="1"/>
    <col min="12290" max="12290" width="25" style="5" customWidth="1"/>
    <col min="12291" max="12291" width="18.7109375" style="5" customWidth="1"/>
    <col min="12292" max="12292" width="29.7109375" style="5" customWidth="1"/>
    <col min="12293" max="12293" width="13.42578125" style="5" customWidth="1"/>
    <col min="12294" max="12294" width="13.85546875" style="5" customWidth="1"/>
    <col min="12295" max="12299" width="16.5703125" style="5" customWidth="1"/>
    <col min="12300" max="12300" width="20.5703125" style="5" customWidth="1"/>
    <col min="12301" max="12301" width="21.140625" style="5" customWidth="1"/>
    <col min="12302" max="12302" width="9.5703125" style="5" customWidth="1"/>
    <col min="12303" max="12303" width="0.42578125" style="5" customWidth="1"/>
    <col min="12304" max="12310" width="6.42578125" style="5" customWidth="1"/>
    <col min="12311" max="12539" width="11.5703125" style="5"/>
    <col min="12540" max="12540" width="1" style="5" customWidth="1"/>
    <col min="12541" max="12541" width="4.28515625" style="5" customWidth="1"/>
    <col min="12542" max="12542" width="34.7109375" style="5" customWidth="1"/>
    <col min="12543" max="12543" width="0" style="5" hidden="1" customWidth="1"/>
    <col min="12544" max="12544" width="20" style="5" customWidth="1"/>
    <col min="12545" max="12545" width="20.85546875" style="5" customWidth="1"/>
    <col min="12546" max="12546" width="25" style="5" customWidth="1"/>
    <col min="12547" max="12547" width="18.7109375" style="5" customWidth="1"/>
    <col min="12548" max="12548" width="29.7109375" style="5" customWidth="1"/>
    <col min="12549" max="12549" width="13.42578125" style="5" customWidth="1"/>
    <col min="12550" max="12550" width="13.85546875" style="5" customWidth="1"/>
    <col min="12551" max="12555" width="16.5703125" style="5" customWidth="1"/>
    <col min="12556" max="12556" width="20.5703125" style="5" customWidth="1"/>
    <col min="12557" max="12557" width="21.140625" style="5" customWidth="1"/>
    <col min="12558" max="12558" width="9.5703125" style="5" customWidth="1"/>
    <col min="12559" max="12559" width="0.42578125" style="5" customWidth="1"/>
    <col min="12560" max="12566" width="6.42578125" style="5" customWidth="1"/>
    <col min="12567" max="12795" width="11.5703125" style="5"/>
    <col min="12796" max="12796" width="1" style="5" customWidth="1"/>
    <col min="12797" max="12797" width="4.28515625" style="5" customWidth="1"/>
    <col min="12798" max="12798" width="34.7109375" style="5" customWidth="1"/>
    <col min="12799" max="12799" width="0" style="5" hidden="1" customWidth="1"/>
    <col min="12800" max="12800" width="20" style="5" customWidth="1"/>
    <col min="12801" max="12801" width="20.85546875" style="5" customWidth="1"/>
    <col min="12802" max="12802" width="25" style="5" customWidth="1"/>
    <col min="12803" max="12803" width="18.7109375" style="5" customWidth="1"/>
    <col min="12804" max="12804" width="29.7109375" style="5" customWidth="1"/>
    <col min="12805" max="12805" width="13.42578125" style="5" customWidth="1"/>
    <col min="12806" max="12806" width="13.85546875" style="5" customWidth="1"/>
    <col min="12807" max="12811" width="16.5703125" style="5" customWidth="1"/>
    <col min="12812" max="12812" width="20.5703125" style="5" customWidth="1"/>
    <col min="12813" max="12813" width="21.140625" style="5" customWidth="1"/>
    <col min="12814" max="12814" width="9.5703125" style="5" customWidth="1"/>
    <col min="12815" max="12815" width="0.42578125" style="5" customWidth="1"/>
    <col min="12816" max="12822" width="6.42578125" style="5" customWidth="1"/>
    <col min="12823" max="13051" width="11.5703125" style="5"/>
    <col min="13052" max="13052" width="1" style="5" customWidth="1"/>
    <col min="13053" max="13053" width="4.28515625" style="5" customWidth="1"/>
    <col min="13054" max="13054" width="34.7109375" style="5" customWidth="1"/>
    <col min="13055" max="13055" width="0" style="5" hidden="1" customWidth="1"/>
    <col min="13056" max="13056" width="20" style="5" customWidth="1"/>
    <col min="13057" max="13057" width="20.85546875" style="5" customWidth="1"/>
    <col min="13058" max="13058" width="25" style="5" customWidth="1"/>
    <col min="13059" max="13059" width="18.7109375" style="5" customWidth="1"/>
    <col min="13060" max="13060" width="29.7109375" style="5" customWidth="1"/>
    <col min="13061" max="13061" width="13.42578125" style="5" customWidth="1"/>
    <col min="13062" max="13062" width="13.85546875" style="5" customWidth="1"/>
    <col min="13063" max="13067" width="16.5703125" style="5" customWidth="1"/>
    <col min="13068" max="13068" width="20.5703125" style="5" customWidth="1"/>
    <col min="13069" max="13069" width="21.140625" style="5" customWidth="1"/>
    <col min="13070" max="13070" width="9.5703125" style="5" customWidth="1"/>
    <col min="13071" max="13071" width="0.42578125" style="5" customWidth="1"/>
    <col min="13072" max="13078" width="6.42578125" style="5" customWidth="1"/>
    <col min="13079" max="13307" width="11.5703125" style="5"/>
    <col min="13308" max="13308" width="1" style="5" customWidth="1"/>
    <col min="13309" max="13309" width="4.28515625" style="5" customWidth="1"/>
    <col min="13310" max="13310" width="34.7109375" style="5" customWidth="1"/>
    <col min="13311" max="13311" width="0" style="5" hidden="1" customWidth="1"/>
    <col min="13312" max="13312" width="20" style="5" customWidth="1"/>
    <col min="13313" max="13313" width="20.85546875" style="5" customWidth="1"/>
    <col min="13314" max="13314" width="25" style="5" customWidth="1"/>
    <col min="13315" max="13315" width="18.7109375" style="5" customWidth="1"/>
    <col min="13316" max="13316" width="29.7109375" style="5" customWidth="1"/>
    <col min="13317" max="13317" width="13.42578125" style="5" customWidth="1"/>
    <col min="13318" max="13318" width="13.85546875" style="5" customWidth="1"/>
    <col min="13319" max="13323" width="16.5703125" style="5" customWidth="1"/>
    <col min="13324" max="13324" width="20.5703125" style="5" customWidth="1"/>
    <col min="13325" max="13325" width="21.140625" style="5" customWidth="1"/>
    <col min="13326" max="13326" width="9.5703125" style="5" customWidth="1"/>
    <col min="13327" max="13327" width="0.42578125" style="5" customWidth="1"/>
    <col min="13328" max="13334" width="6.42578125" style="5" customWidth="1"/>
    <col min="13335" max="13563" width="11.5703125" style="5"/>
    <col min="13564" max="13564" width="1" style="5" customWidth="1"/>
    <col min="13565" max="13565" width="4.28515625" style="5" customWidth="1"/>
    <col min="13566" max="13566" width="34.7109375" style="5" customWidth="1"/>
    <col min="13567" max="13567" width="0" style="5" hidden="1" customWidth="1"/>
    <col min="13568" max="13568" width="20" style="5" customWidth="1"/>
    <col min="13569" max="13569" width="20.85546875" style="5" customWidth="1"/>
    <col min="13570" max="13570" width="25" style="5" customWidth="1"/>
    <col min="13571" max="13571" width="18.7109375" style="5" customWidth="1"/>
    <col min="13572" max="13572" width="29.7109375" style="5" customWidth="1"/>
    <col min="13573" max="13573" width="13.42578125" style="5" customWidth="1"/>
    <col min="13574" max="13574" width="13.85546875" style="5" customWidth="1"/>
    <col min="13575" max="13579" width="16.5703125" style="5" customWidth="1"/>
    <col min="13580" max="13580" width="20.5703125" style="5" customWidth="1"/>
    <col min="13581" max="13581" width="21.140625" style="5" customWidth="1"/>
    <col min="13582" max="13582" width="9.5703125" style="5" customWidth="1"/>
    <col min="13583" max="13583" width="0.42578125" style="5" customWidth="1"/>
    <col min="13584" max="13590" width="6.42578125" style="5" customWidth="1"/>
    <col min="13591" max="13819" width="11.5703125" style="5"/>
    <col min="13820" max="13820" width="1" style="5" customWidth="1"/>
    <col min="13821" max="13821" width="4.28515625" style="5" customWidth="1"/>
    <col min="13822" max="13822" width="34.7109375" style="5" customWidth="1"/>
    <col min="13823" max="13823" width="0" style="5" hidden="1" customWidth="1"/>
    <col min="13824" max="13824" width="20" style="5" customWidth="1"/>
    <col min="13825" max="13825" width="20.85546875" style="5" customWidth="1"/>
    <col min="13826" max="13826" width="25" style="5" customWidth="1"/>
    <col min="13827" max="13827" width="18.7109375" style="5" customWidth="1"/>
    <col min="13828" max="13828" width="29.7109375" style="5" customWidth="1"/>
    <col min="13829" max="13829" width="13.42578125" style="5" customWidth="1"/>
    <col min="13830" max="13830" width="13.85546875" style="5" customWidth="1"/>
    <col min="13831" max="13835" width="16.5703125" style="5" customWidth="1"/>
    <col min="13836" max="13836" width="20.5703125" style="5" customWidth="1"/>
    <col min="13837" max="13837" width="21.140625" style="5" customWidth="1"/>
    <col min="13838" max="13838" width="9.5703125" style="5" customWidth="1"/>
    <col min="13839" max="13839" width="0.42578125" style="5" customWidth="1"/>
    <col min="13840" max="13846" width="6.42578125" style="5" customWidth="1"/>
    <col min="13847" max="14075" width="11.5703125" style="5"/>
    <col min="14076" max="14076" width="1" style="5" customWidth="1"/>
    <col min="14077" max="14077" width="4.28515625" style="5" customWidth="1"/>
    <col min="14078" max="14078" width="34.7109375" style="5" customWidth="1"/>
    <col min="14079" max="14079" width="0" style="5" hidden="1" customWidth="1"/>
    <col min="14080" max="14080" width="20" style="5" customWidth="1"/>
    <col min="14081" max="14081" width="20.85546875" style="5" customWidth="1"/>
    <col min="14082" max="14082" width="25" style="5" customWidth="1"/>
    <col min="14083" max="14083" width="18.7109375" style="5" customWidth="1"/>
    <col min="14084" max="14084" width="29.7109375" style="5" customWidth="1"/>
    <col min="14085" max="14085" width="13.42578125" style="5" customWidth="1"/>
    <col min="14086" max="14086" width="13.85546875" style="5" customWidth="1"/>
    <col min="14087" max="14091" width="16.5703125" style="5" customWidth="1"/>
    <col min="14092" max="14092" width="20.5703125" style="5" customWidth="1"/>
    <col min="14093" max="14093" width="21.140625" style="5" customWidth="1"/>
    <col min="14094" max="14094" width="9.5703125" style="5" customWidth="1"/>
    <col min="14095" max="14095" width="0.42578125" style="5" customWidth="1"/>
    <col min="14096" max="14102" width="6.42578125" style="5" customWidth="1"/>
    <col min="14103" max="14331" width="11.5703125" style="5"/>
    <col min="14332" max="14332" width="1" style="5" customWidth="1"/>
    <col min="14333" max="14333" width="4.28515625" style="5" customWidth="1"/>
    <col min="14334" max="14334" width="34.7109375" style="5" customWidth="1"/>
    <col min="14335" max="14335" width="0" style="5" hidden="1" customWidth="1"/>
    <col min="14336" max="14336" width="20" style="5" customWidth="1"/>
    <col min="14337" max="14337" width="20.85546875" style="5" customWidth="1"/>
    <col min="14338" max="14338" width="25" style="5" customWidth="1"/>
    <col min="14339" max="14339" width="18.7109375" style="5" customWidth="1"/>
    <col min="14340" max="14340" width="29.7109375" style="5" customWidth="1"/>
    <col min="14341" max="14341" width="13.42578125" style="5" customWidth="1"/>
    <col min="14342" max="14342" width="13.85546875" style="5" customWidth="1"/>
    <col min="14343" max="14347" width="16.5703125" style="5" customWidth="1"/>
    <col min="14348" max="14348" width="20.5703125" style="5" customWidth="1"/>
    <col min="14349" max="14349" width="21.140625" style="5" customWidth="1"/>
    <col min="14350" max="14350" width="9.5703125" style="5" customWidth="1"/>
    <col min="14351" max="14351" width="0.42578125" style="5" customWidth="1"/>
    <col min="14352" max="14358" width="6.42578125" style="5" customWidth="1"/>
    <col min="14359" max="14587" width="11.5703125" style="5"/>
    <col min="14588" max="14588" width="1" style="5" customWidth="1"/>
    <col min="14589" max="14589" width="4.28515625" style="5" customWidth="1"/>
    <col min="14590" max="14590" width="34.7109375" style="5" customWidth="1"/>
    <col min="14591" max="14591" width="0" style="5" hidden="1" customWidth="1"/>
    <col min="14592" max="14592" width="20" style="5" customWidth="1"/>
    <col min="14593" max="14593" width="20.85546875" style="5" customWidth="1"/>
    <col min="14594" max="14594" width="25" style="5" customWidth="1"/>
    <col min="14595" max="14595" width="18.7109375" style="5" customWidth="1"/>
    <col min="14596" max="14596" width="29.7109375" style="5" customWidth="1"/>
    <col min="14597" max="14597" width="13.42578125" style="5" customWidth="1"/>
    <col min="14598" max="14598" width="13.85546875" style="5" customWidth="1"/>
    <col min="14599" max="14603" width="16.5703125" style="5" customWidth="1"/>
    <col min="14604" max="14604" width="20.5703125" style="5" customWidth="1"/>
    <col min="14605" max="14605" width="21.140625" style="5" customWidth="1"/>
    <col min="14606" max="14606" width="9.5703125" style="5" customWidth="1"/>
    <col min="14607" max="14607" width="0.42578125" style="5" customWidth="1"/>
    <col min="14608" max="14614" width="6.42578125" style="5" customWidth="1"/>
    <col min="14615" max="14843" width="11.5703125" style="5"/>
    <col min="14844" max="14844" width="1" style="5" customWidth="1"/>
    <col min="14845" max="14845" width="4.28515625" style="5" customWidth="1"/>
    <col min="14846" max="14846" width="34.7109375" style="5" customWidth="1"/>
    <col min="14847" max="14847" width="0" style="5" hidden="1" customWidth="1"/>
    <col min="14848" max="14848" width="20" style="5" customWidth="1"/>
    <col min="14849" max="14849" width="20.85546875" style="5" customWidth="1"/>
    <col min="14850" max="14850" width="25" style="5" customWidth="1"/>
    <col min="14851" max="14851" width="18.7109375" style="5" customWidth="1"/>
    <col min="14852" max="14852" width="29.7109375" style="5" customWidth="1"/>
    <col min="14853" max="14853" width="13.42578125" style="5" customWidth="1"/>
    <col min="14854" max="14854" width="13.85546875" style="5" customWidth="1"/>
    <col min="14855" max="14859" width="16.5703125" style="5" customWidth="1"/>
    <col min="14860" max="14860" width="20.5703125" style="5" customWidth="1"/>
    <col min="14861" max="14861" width="21.140625" style="5" customWidth="1"/>
    <col min="14862" max="14862" width="9.5703125" style="5" customWidth="1"/>
    <col min="14863" max="14863" width="0.42578125" style="5" customWidth="1"/>
    <col min="14864" max="14870" width="6.42578125" style="5" customWidth="1"/>
    <col min="14871" max="15099" width="11.5703125" style="5"/>
    <col min="15100" max="15100" width="1" style="5" customWidth="1"/>
    <col min="15101" max="15101" width="4.28515625" style="5" customWidth="1"/>
    <col min="15102" max="15102" width="34.7109375" style="5" customWidth="1"/>
    <col min="15103" max="15103" width="0" style="5" hidden="1" customWidth="1"/>
    <col min="15104" max="15104" width="20" style="5" customWidth="1"/>
    <col min="15105" max="15105" width="20.85546875" style="5" customWidth="1"/>
    <col min="15106" max="15106" width="25" style="5" customWidth="1"/>
    <col min="15107" max="15107" width="18.7109375" style="5" customWidth="1"/>
    <col min="15108" max="15108" width="29.7109375" style="5" customWidth="1"/>
    <col min="15109" max="15109" width="13.42578125" style="5" customWidth="1"/>
    <col min="15110" max="15110" width="13.85546875" style="5" customWidth="1"/>
    <col min="15111" max="15115" width="16.5703125" style="5" customWidth="1"/>
    <col min="15116" max="15116" width="20.5703125" style="5" customWidth="1"/>
    <col min="15117" max="15117" width="21.140625" style="5" customWidth="1"/>
    <col min="15118" max="15118" width="9.5703125" style="5" customWidth="1"/>
    <col min="15119" max="15119" width="0.42578125" style="5" customWidth="1"/>
    <col min="15120" max="15126" width="6.42578125" style="5" customWidth="1"/>
    <col min="15127" max="15355" width="11.5703125" style="5"/>
    <col min="15356" max="15356" width="1" style="5" customWidth="1"/>
    <col min="15357" max="15357" width="4.28515625" style="5" customWidth="1"/>
    <col min="15358" max="15358" width="34.7109375" style="5" customWidth="1"/>
    <col min="15359" max="15359" width="0" style="5" hidden="1" customWidth="1"/>
    <col min="15360" max="15360" width="20" style="5" customWidth="1"/>
    <col min="15361" max="15361" width="20.85546875" style="5" customWidth="1"/>
    <col min="15362" max="15362" width="25" style="5" customWidth="1"/>
    <col min="15363" max="15363" width="18.7109375" style="5" customWidth="1"/>
    <col min="15364" max="15364" width="29.7109375" style="5" customWidth="1"/>
    <col min="15365" max="15365" width="13.42578125" style="5" customWidth="1"/>
    <col min="15366" max="15366" width="13.85546875" style="5" customWidth="1"/>
    <col min="15367" max="15371" width="16.5703125" style="5" customWidth="1"/>
    <col min="15372" max="15372" width="20.5703125" style="5" customWidth="1"/>
    <col min="15373" max="15373" width="21.140625" style="5" customWidth="1"/>
    <col min="15374" max="15374" width="9.5703125" style="5" customWidth="1"/>
    <col min="15375" max="15375" width="0.42578125" style="5" customWidth="1"/>
    <col min="15376" max="15382" width="6.42578125" style="5" customWidth="1"/>
    <col min="15383" max="15611" width="11.5703125" style="5"/>
    <col min="15612" max="15612" width="1" style="5" customWidth="1"/>
    <col min="15613" max="15613" width="4.28515625" style="5" customWidth="1"/>
    <col min="15614" max="15614" width="34.7109375" style="5" customWidth="1"/>
    <col min="15615" max="15615" width="0" style="5" hidden="1" customWidth="1"/>
    <col min="15616" max="15616" width="20" style="5" customWidth="1"/>
    <col min="15617" max="15617" width="20.85546875" style="5" customWidth="1"/>
    <col min="15618" max="15618" width="25" style="5" customWidth="1"/>
    <col min="15619" max="15619" width="18.7109375" style="5" customWidth="1"/>
    <col min="15620" max="15620" width="29.7109375" style="5" customWidth="1"/>
    <col min="15621" max="15621" width="13.42578125" style="5" customWidth="1"/>
    <col min="15622" max="15622" width="13.85546875" style="5" customWidth="1"/>
    <col min="15623" max="15627" width="16.5703125" style="5" customWidth="1"/>
    <col min="15628" max="15628" width="20.5703125" style="5" customWidth="1"/>
    <col min="15629" max="15629" width="21.140625" style="5" customWidth="1"/>
    <col min="15630" max="15630" width="9.5703125" style="5" customWidth="1"/>
    <col min="15631" max="15631" width="0.42578125" style="5" customWidth="1"/>
    <col min="15632" max="15638" width="6.42578125" style="5" customWidth="1"/>
    <col min="15639" max="15867" width="11.5703125" style="5"/>
    <col min="15868" max="15868" width="1" style="5" customWidth="1"/>
    <col min="15869" max="15869" width="4.28515625" style="5" customWidth="1"/>
    <col min="15870" max="15870" width="34.7109375" style="5" customWidth="1"/>
    <col min="15871" max="15871" width="0" style="5" hidden="1" customWidth="1"/>
    <col min="15872" max="15872" width="20" style="5" customWidth="1"/>
    <col min="15873" max="15873" width="20.85546875" style="5" customWidth="1"/>
    <col min="15874" max="15874" width="25" style="5" customWidth="1"/>
    <col min="15875" max="15875" width="18.7109375" style="5" customWidth="1"/>
    <col min="15876" max="15876" width="29.7109375" style="5" customWidth="1"/>
    <col min="15877" max="15877" width="13.42578125" style="5" customWidth="1"/>
    <col min="15878" max="15878" width="13.85546875" style="5" customWidth="1"/>
    <col min="15879" max="15883" width="16.5703125" style="5" customWidth="1"/>
    <col min="15884" max="15884" width="20.5703125" style="5" customWidth="1"/>
    <col min="15885" max="15885" width="21.140625" style="5" customWidth="1"/>
    <col min="15886" max="15886" width="9.5703125" style="5" customWidth="1"/>
    <col min="15887" max="15887" width="0.42578125" style="5" customWidth="1"/>
    <col min="15888" max="15894" width="6.42578125" style="5" customWidth="1"/>
    <col min="15895" max="16123" width="11.5703125" style="5"/>
    <col min="16124" max="16124" width="1" style="5" customWidth="1"/>
    <col min="16125" max="16125" width="4.28515625" style="5" customWidth="1"/>
    <col min="16126" max="16126" width="34.7109375" style="5" customWidth="1"/>
    <col min="16127" max="16127" width="0" style="5" hidden="1" customWidth="1"/>
    <col min="16128" max="16128" width="20" style="5" customWidth="1"/>
    <col min="16129" max="16129" width="20.85546875" style="5" customWidth="1"/>
    <col min="16130" max="16130" width="25" style="5" customWidth="1"/>
    <col min="16131" max="16131" width="18.7109375" style="5" customWidth="1"/>
    <col min="16132" max="16132" width="29.7109375" style="5" customWidth="1"/>
    <col min="16133" max="16133" width="13.42578125" style="5" customWidth="1"/>
    <col min="16134" max="16134" width="13.85546875" style="5" customWidth="1"/>
    <col min="16135" max="16139" width="16.5703125" style="5" customWidth="1"/>
    <col min="16140" max="16140" width="20.5703125" style="5" customWidth="1"/>
    <col min="16141" max="16141" width="21.140625" style="5" customWidth="1"/>
    <col min="16142" max="16142" width="9.5703125" style="5" customWidth="1"/>
    <col min="16143" max="16143" width="0.42578125" style="5" customWidth="1"/>
    <col min="16144" max="16150" width="6.42578125" style="5" customWidth="1"/>
    <col min="16151" max="16371" width="11.5703125" style="5"/>
    <col min="16372" max="16384" width="11.42578125" style="5" customWidth="1"/>
  </cols>
  <sheetData>
    <row r="2" spans="1:16" ht="26.25" x14ac:dyDescent="0.25">
      <c r="B2" s="273" t="s">
        <v>60</v>
      </c>
      <c r="C2" s="274"/>
      <c r="D2" s="274"/>
      <c r="E2" s="274"/>
      <c r="F2" s="274"/>
      <c r="G2" s="274"/>
      <c r="H2" s="274"/>
      <c r="I2" s="274"/>
      <c r="J2" s="274"/>
      <c r="K2" s="274"/>
      <c r="L2" s="274"/>
      <c r="M2" s="274"/>
      <c r="N2" s="274"/>
      <c r="O2" s="274"/>
      <c r="P2" s="274"/>
    </row>
    <row r="4" spans="1:16" ht="26.25" x14ac:dyDescent="0.25">
      <c r="B4" s="275" t="s">
        <v>46</v>
      </c>
      <c r="C4" s="275"/>
      <c r="D4" s="275"/>
      <c r="E4" s="275"/>
      <c r="F4" s="275"/>
      <c r="G4" s="275"/>
      <c r="H4" s="275"/>
      <c r="I4" s="275"/>
      <c r="J4" s="275"/>
      <c r="K4" s="275"/>
      <c r="L4" s="275"/>
      <c r="M4" s="275"/>
      <c r="N4" s="275"/>
      <c r="O4" s="275"/>
      <c r="P4" s="275"/>
    </row>
    <row r="5" spans="1:16" s="54" customFormat="1" ht="39.75" customHeight="1" x14ac:dyDescent="0.35">
      <c r="A5" s="276" t="s">
        <v>112</v>
      </c>
      <c r="B5" s="276"/>
      <c r="C5" s="276"/>
      <c r="D5" s="276"/>
      <c r="E5" s="276"/>
      <c r="F5" s="276"/>
      <c r="G5" s="276"/>
      <c r="H5" s="276"/>
      <c r="I5" s="276"/>
      <c r="J5" s="276"/>
      <c r="K5" s="276"/>
      <c r="L5" s="276"/>
    </row>
    <row r="6" spans="1:16" ht="15.75" thickBot="1" x14ac:dyDescent="0.3"/>
    <row r="7" spans="1:16" ht="21.75" thickBot="1" x14ac:dyDescent="0.3">
      <c r="B7" s="7" t="s">
        <v>4</v>
      </c>
      <c r="C7" s="277" t="s">
        <v>305</v>
      </c>
      <c r="D7" s="277"/>
      <c r="E7" s="277"/>
      <c r="F7" s="277"/>
      <c r="G7" s="277"/>
      <c r="H7" s="277"/>
      <c r="I7" s="277"/>
      <c r="J7" s="277"/>
      <c r="K7" s="277"/>
      <c r="L7" s="277"/>
      <c r="M7" s="277"/>
      <c r="N7" s="278"/>
    </row>
    <row r="8" spans="1:16" ht="16.5" thickBot="1" x14ac:dyDescent="0.3">
      <c r="B8" s="8" t="s">
        <v>5</v>
      </c>
      <c r="C8" s="277" t="s">
        <v>114</v>
      </c>
      <c r="D8" s="277"/>
      <c r="E8" s="277"/>
      <c r="F8" s="277"/>
      <c r="G8" s="277"/>
      <c r="H8" s="277"/>
      <c r="I8" s="277"/>
      <c r="J8" s="277"/>
      <c r="K8" s="277"/>
      <c r="L8" s="277"/>
      <c r="M8" s="277"/>
      <c r="N8" s="278"/>
    </row>
    <row r="9" spans="1:16" ht="16.5" thickBot="1" x14ac:dyDescent="0.3">
      <c r="B9" s="8" t="s">
        <v>6</v>
      </c>
      <c r="C9" s="277" t="s">
        <v>348</v>
      </c>
      <c r="D9" s="277"/>
      <c r="E9" s="277"/>
      <c r="F9" s="277"/>
      <c r="G9" s="277"/>
      <c r="H9" s="277"/>
      <c r="I9" s="277"/>
      <c r="J9" s="277"/>
      <c r="K9" s="277"/>
      <c r="L9" s="277"/>
      <c r="M9" s="277"/>
      <c r="N9" s="278"/>
    </row>
    <row r="10" spans="1:16" ht="16.5" thickBot="1" x14ac:dyDescent="0.3">
      <c r="B10" s="8" t="s">
        <v>7</v>
      </c>
      <c r="C10" s="277"/>
      <c r="D10" s="277"/>
      <c r="E10" s="277"/>
      <c r="F10" s="277"/>
      <c r="G10" s="277"/>
      <c r="H10" s="277"/>
      <c r="I10" s="277"/>
      <c r="J10" s="277"/>
      <c r="K10" s="277"/>
      <c r="L10" s="277"/>
      <c r="M10" s="277"/>
      <c r="N10" s="278"/>
    </row>
    <row r="11" spans="1:16" ht="16.5" thickBot="1" x14ac:dyDescent="0.3">
      <c r="B11" s="8" t="s">
        <v>8</v>
      </c>
      <c r="C11" s="279">
        <v>21</v>
      </c>
      <c r="D11" s="279"/>
      <c r="E11" s="280"/>
      <c r="F11" s="24"/>
      <c r="G11" s="24"/>
      <c r="H11" s="24"/>
      <c r="I11" s="24"/>
      <c r="J11" s="24"/>
      <c r="K11" s="24"/>
      <c r="L11" s="24"/>
      <c r="M11" s="24"/>
      <c r="N11" s="25"/>
    </row>
    <row r="12" spans="1:16" ht="16.5" thickBot="1" x14ac:dyDescent="0.3">
      <c r="B12" s="10" t="s">
        <v>347</v>
      </c>
      <c r="C12" s="166">
        <v>41979</v>
      </c>
      <c r="D12" s="12"/>
      <c r="E12" s="12"/>
      <c r="F12" s="12"/>
      <c r="G12" s="12"/>
      <c r="H12" s="12"/>
      <c r="I12" s="12"/>
      <c r="J12" s="12"/>
      <c r="K12" s="12"/>
      <c r="L12" s="12"/>
      <c r="M12" s="12"/>
      <c r="N12" s="13"/>
    </row>
    <row r="13" spans="1:16" ht="15.75" x14ac:dyDescent="0.25">
      <c r="B13" s="9"/>
      <c r="C13" s="14"/>
      <c r="D13" s="15"/>
      <c r="E13" s="15"/>
      <c r="F13" s="15"/>
      <c r="G13" s="15"/>
      <c r="H13" s="15"/>
      <c r="I13" s="56"/>
      <c r="J13" s="56"/>
      <c r="K13" s="56"/>
      <c r="L13" s="56"/>
      <c r="M13" s="56"/>
      <c r="N13" s="15"/>
    </row>
    <row r="14" spans="1:16" x14ac:dyDescent="0.25">
      <c r="I14" s="56"/>
      <c r="J14" s="56"/>
      <c r="K14" s="56"/>
      <c r="L14" s="56"/>
      <c r="M14" s="56"/>
      <c r="N14" s="57"/>
    </row>
    <row r="15" spans="1:16" ht="45.75" customHeight="1" x14ac:dyDescent="0.25">
      <c r="B15" s="281" t="s">
        <v>62</v>
      </c>
      <c r="C15" s="281"/>
      <c r="D15" s="170" t="s">
        <v>11</v>
      </c>
      <c r="E15" s="170" t="s">
        <v>12</v>
      </c>
      <c r="F15" s="170" t="s">
        <v>27</v>
      </c>
      <c r="G15" s="43"/>
      <c r="I15" s="26"/>
      <c r="J15" s="26"/>
      <c r="K15" s="26"/>
      <c r="L15" s="26"/>
      <c r="M15" s="26"/>
      <c r="N15" s="57"/>
    </row>
    <row r="16" spans="1:16" x14ac:dyDescent="0.25">
      <c r="B16" s="281"/>
      <c r="C16" s="281"/>
      <c r="D16" s="170">
        <v>21</v>
      </c>
      <c r="E16" s="75">
        <v>1146466269</v>
      </c>
      <c r="F16" s="75">
        <v>549</v>
      </c>
      <c r="G16" s="44"/>
      <c r="I16" s="27"/>
      <c r="J16" s="27"/>
      <c r="K16" s="27"/>
      <c r="L16" s="27"/>
      <c r="M16" s="27"/>
      <c r="N16" s="57"/>
    </row>
    <row r="17" spans="1:14" x14ac:dyDescent="0.25">
      <c r="B17" s="281"/>
      <c r="C17" s="281"/>
      <c r="D17" s="170"/>
      <c r="E17" s="75"/>
      <c r="F17" s="75"/>
      <c r="G17" s="44"/>
      <c r="I17" s="27"/>
      <c r="J17" s="27"/>
      <c r="K17" s="27"/>
      <c r="L17" s="27"/>
      <c r="M17" s="27"/>
      <c r="N17" s="57"/>
    </row>
    <row r="18" spans="1:14" x14ac:dyDescent="0.25">
      <c r="B18" s="281"/>
      <c r="C18" s="281"/>
      <c r="D18" s="170"/>
      <c r="E18" s="75"/>
      <c r="F18" s="75"/>
      <c r="G18" s="44"/>
      <c r="I18" s="27"/>
      <c r="J18" s="27"/>
      <c r="K18" s="27"/>
      <c r="L18" s="27"/>
      <c r="M18" s="27"/>
      <c r="N18" s="57"/>
    </row>
    <row r="19" spans="1:14" x14ac:dyDescent="0.25">
      <c r="B19" s="281"/>
      <c r="C19" s="281"/>
      <c r="D19" s="170"/>
      <c r="E19" s="76"/>
      <c r="F19" s="75"/>
      <c r="G19" s="44"/>
      <c r="H19" s="17"/>
      <c r="I19" s="27"/>
      <c r="J19" s="27"/>
      <c r="K19" s="27"/>
      <c r="L19" s="27"/>
      <c r="M19" s="27"/>
      <c r="N19" s="16"/>
    </row>
    <row r="20" spans="1:14" x14ac:dyDescent="0.25">
      <c r="B20" s="281"/>
      <c r="C20" s="281"/>
      <c r="D20" s="170"/>
      <c r="E20" s="76"/>
      <c r="F20" s="75"/>
      <c r="G20" s="44"/>
      <c r="H20" s="17"/>
      <c r="I20" s="29"/>
      <c r="J20" s="29"/>
      <c r="K20" s="29"/>
      <c r="L20" s="29"/>
      <c r="M20" s="29"/>
      <c r="N20" s="16"/>
    </row>
    <row r="21" spans="1:14" x14ac:dyDescent="0.25">
      <c r="B21" s="281"/>
      <c r="C21" s="281"/>
      <c r="D21" s="170"/>
      <c r="E21" s="76"/>
      <c r="F21" s="75"/>
      <c r="G21" s="44"/>
      <c r="H21" s="17"/>
      <c r="I21" s="56"/>
      <c r="J21" s="56"/>
      <c r="K21" s="56"/>
      <c r="L21" s="56"/>
      <c r="M21" s="56"/>
      <c r="N21" s="16"/>
    </row>
    <row r="22" spans="1:14" x14ac:dyDescent="0.25">
      <c r="B22" s="281"/>
      <c r="C22" s="281"/>
      <c r="D22" s="170"/>
      <c r="E22" s="76"/>
      <c r="F22" s="75"/>
      <c r="G22" s="44"/>
      <c r="H22" s="17"/>
      <c r="I22" s="56"/>
      <c r="J22" s="56"/>
      <c r="K22" s="56"/>
      <c r="L22" s="56"/>
      <c r="M22" s="56"/>
      <c r="N22" s="16"/>
    </row>
    <row r="23" spans="1:14" ht="15.75" thickBot="1" x14ac:dyDescent="0.3">
      <c r="B23" s="282" t="s">
        <v>13</v>
      </c>
      <c r="C23" s="283"/>
      <c r="D23" s="170"/>
      <c r="E23" s="77">
        <f>SUM(E16:E22)</f>
        <v>1146466269</v>
      </c>
      <c r="F23" s="75">
        <f>SUM(F16:F22)</f>
        <v>549</v>
      </c>
      <c r="G23" s="44"/>
      <c r="H23" s="17"/>
      <c r="I23" s="56"/>
      <c r="J23" s="56"/>
      <c r="K23" s="56"/>
      <c r="L23" s="56"/>
      <c r="M23" s="56"/>
      <c r="N23" s="16"/>
    </row>
    <row r="24" spans="1:14" ht="45.75" thickBot="1" x14ac:dyDescent="0.3">
      <c r="A24" s="31"/>
      <c r="B24" s="37" t="s">
        <v>14</v>
      </c>
      <c r="C24" s="37" t="s">
        <v>63</v>
      </c>
      <c r="E24" s="26"/>
      <c r="F24" s="26"/>
      <c r="G24" s="26"/>
      <c r="H24" s="26"/>
      <c r="I24" s="6"/>
      <c r="J24" s="6"/>
      <c r="K24" s="6"/>
      <c r="L24" s="6"/>
      <c r="M24" s="6"/>
    </row>
    <row r="25" spans="1:14" ht="15.75" thickBot="1" x14ac:dyDescent="0.3">
      <c r="A25" s="32">
        <v>1</v>
      </c>
      <c r="C25" s="34">
        <f>+F23*80%</f>
        <v>439.20000000000005</v>
      </c>
      <c r="D25" s="30"/>
      <c r="E25" s="33">
        <f>E23</f>
        <v>1146466269</v>
      </c>
      <c r="F25" s="28"/>
      <c r="G25" s="28"/>
      <c r="H25" s="28"/>
      <c r="I25" s="18"/>
      <c r="J25" s="18"/>
      <c r="K25" s="18"/>
      <c r="L25" s="18"/>
      <c r="M25" s="18"/>
    </row>
    <row r="26" spans="1:14" x14ac:dyDescent="0.25">
      <c r="A26" s="49"/>
      <c r="C26" s="50"/>
      <c r="D26" s="27"/>
      <c r="E26" s="51"/>
      <c r="F26" s="28"/>
      <c r="G26" s="28"/>
      <c r="H26" s="28"/>
      <c r="I26" s="18"/>
      <c r="J26" s="18"/>
      <c r="K26" s="18"/>
      <c r="L26" s="18"/>
      <c r="M26" s="18"/>
    </row>
    <row r="27" spans="1:14" x14ac:dyDescent="0.25">
      <c r="A27" s="49"/>
      <c r="C27" s="50"/>
      <c r="D27" s="27"/>
      <c r="E27" s="51"/>
      <c r="F27" s="28"/>
      <c r="G27" s="28"/>
      <c r="H27" s="28"/>
      <c r="I27" s="18"/>
      <c r="J27" s="18"/>
      <c r="K27" s="18"/>
      <c r="L27" s="18"/>
      <c r="M27" s="18"/>
    </row>
    <row r="28" spans="1:14" x14ac:dyDescent="0.25">
      <c r="A28" s="49"/>
      <c r="B28" s="119" t="s">
        <v>94</v>
      </c>
      <c r="C28" s="165"/>
      <c r="D28" s="165"/>
      <c r="E28" s="54"/>
      <c r="F28" s="54"/>
      <c r="G28" s="54"/>
      <c r="H28" s="54"/>
      <c r="I28" s="56"/>
      <c r="J28" s="56"/>
      <c r="K28" s="56"/>
      <c r="L28" s="56"/>
      <c r="M28" s="56"/>
      <c r="N28" s="57"/>
    </row>
    <row r="29" spans="1:14" x14ac:dyDescent="0.25">
      <c r="A29" s="49"/>
      <c r="B29" s="165"/>
      <c r="C29" s="165"/>
      <c r="D29" s="165"/>
      <c r="E29" s="54"/>
      <c r="F29" s="54"/>
      <c r="G29" s="54"/>
      <c r="H29" s="54"/>
      <c r="I29" s="56"/>
      <c r="J29" s="56"/>
      <c r="K29" s="56"/>
      <c r="L29" s="56"/>
      <c r="M29" s="56"/>
      <c r="N29" s="57"/>
    </row>
    <row r="30" spans="1:14" x14ac:dyDescent="0.25">
      <c r="A30" s="49"/>
      <c r="B30" s="117" t="s">
        <v>31</v>
      </c>
      <c r="C30" s="117" t="s">
        <v>95</v>
      </c>
      <c r="D30" s="117" t="s">
        <v>96</v>
      </c>
      <c r="E30" s="54"/>
      <c r="F30" s="54"/>
      <c r="G30" s="54"/>
      <c r="H30" s="54"/>
      <c r="I30" s="56"/>
      <c r="J30" s="56"/>
      <c r="K30" s="56"/>
      <c r="L30" s="56"/>
      <c r="M30" s="56"/>
      <c r="N30" s="57"/>
    </row>
    <row r="31" spans="1:14" x14ac:dyDescent="0.25">
      <c r="A31" s="49"/>
      <c r="B31" s="128" t="s">
        <v>97</v>
      </c>
      <c r="C31" s="114" t="s">
        <v>337</v>
      </c>
      <c r="D31" s="128"/>
      <c r="E31" s="54"/>
      <c r="F31" s="54"/>
      <c r="G31" s="54"/>
      <c r="H31" s="54"/>
      <c r="I31" s="56"/>
      <c r="J31" s="56"/>
      <c r="K31" s="56"/>
      <c r="L31" s="56"/>
      <c r="M31" s="56"/>
      <c r="N31" s="57"/>
    </row>
    <row r="32" spans="1:14" x14ac:dyDescent="0.25">
      <c r="A32" s="49"/>
      <c r="B32" s="128" t="s">
        <v>98</v>
      </c>
      <c r="C32" s="114" t="s">
        <v>337</v>
      </c>
      <c r="D32" s="128"/>
      <c r="E32" s="54"/>
      <c r="F32" s="54"/>
      <c r="G32" s="54"/>
      <c r="H32" s="54"/>
      <c r="I32" s="56"/>
      <c r="J32" s="56"/>
      <c r="K32" s="56"/>
      <c r="L32" s="56"/>
      <c r="M32" s="56"/>
      <c r="N32" s="57"/>
    </row>
    <row r="33" spans="1:14" x14ac:dyDescent="0.25">
      <c r="A33" s="49"/>
      <c r="B33" s="128" t="s">
        <v>99</v>
      </c>
      <c r="C33" s="114" t="s">
        <v>337</v>
      </c>
      <c r="D33" s="128"/>
      <c r="E33" s="54"/>
      <c r="F33" s="54"/>
      <c r="G33" s="54"/>
      <c r="H33" s="54"/>
      <c r="I33" s="56"/>
      <c r="J33" s="56"/>
      <c r="K33" s="56"/>
      <c r="L33" s="56"/>
      <c r="M33" s="56"/>
      <c r="N33" s="57"/>
    </row>
    <row r="34" spans="1:14" x14ac:dyDescent="0.25">
      <c r="A34" s="49"/>
      <c r="B34" s="128" t="s">
        <v>100</v>
      </c>
      <c r="C34" s="114" t="s">
        <v>337</v>
      </c>
      <c r="D34" s="128"/>
      <c r="E34" s="54"/>
      <c r="F34" s="54"/>
      <c r="G34" s="54"/>
      <c r="H34" s="54"/>
      <c r="I34" s="56"/>
      <c r="J34" s="56"/>
      <c r="K34" s="56"/>
      <c r="L34" s="56"/>
      <c r="M34" s="56"/>
      <c r="N34" s="57"/>
    </row>
    <row r="35" spans="1:14" x14ac:dyDescent="0.25">
      <c r="A35" s="49"/>
      <c r="B35" s="54"/>
      <c r="C35" s="54"/>
      <c r="D35" s="54"/>
      <c r="E35" s="54"/>
      <c r="F35" s="54"/>
      <c r="G35" s="54"/>
      <c r="H35" s="54"/>
      <c r="I35" s="56"/>
      <c r="J35" s="56"/>
      <c r="K35" s="56"/>
      <c r="L35" s="56"/>
      <c r="M35" s="56"/>
      <c r="N35" s="57"/>
    </row>
    <row r="36" spans="1:14" x14ac:dyDescent="0.25">
      <c r="A36" s="49"/>
      <c r="B36" s="54"/>
      <c r="C36" s="54"/>
      <c r="D36" s="54"/>
      <c r="E36" s="54"/>
      <c r="F36" s="54"/>
      <c r="G36" s="54"/>
      <c r="H36" s="54"/>
      <c r="I36" s="56"/>
      <c r="J36" s="56"/>
      <c r="K36" s="56"/>
      <c r="L36" s="56"/>
      <c r="M36" s="56"/>
      <c r="N36" s="57"/>
    </row>
    <row r="37" spans="1:14" x14ac:dyDescent="0.25">
      <c r="A37" s="49"/>
      <c r="B37" s="119" t="s">
        <v>101</v>
      </c>
      <c r="C37" s="165"/>
      <c r="D37" s="165"/>
      <c r="E37" s="165"/>
      <c r="F37" s="54"/>
      <c r="G37" s="54"/>
      <c r="H37" s="54"/>
      <c r="I37" s="56"/>
      <c r="J37" s="56"/>
      <c r="K37" s="56"/>
      <c r="L37" s="56"/>
      <c r="M37" s="56"/>
      <c r="N37" s="57"/>
    </row>
    <row r="38" spans="1:14" x14ac:dyDescent="0.25">
      <c r="A38" s="49"/>
      <c r="B38" s="165"/>
      <c r="C38" s="165"/>
      <c r="D38" s="165"/>
      <c r="E38" s="165"/>
      <c r="F38" s="54"/>
      <c r="G38" s="54"/>
      <c r="H38" s="54"/>
      <c r="I38" s="56"/>
      <c r="J38" s="56"/>
      <c r="K38" s="56"/>
      <c r="L38" s="56"/>
      <c r="M38" s="56"/>
      <c r="N38" s="57"/>
    </row>
    <row r="39" spans="1:14" x14ac:dyDescent="0.25">
      <c r="A39" s="49"/>
      <c r="B39" s="165"/>
      <c r="C39" s="165"/>
      <c r="D39" s="165"/>
      <c r="E39" s="165"/>
      <c r="F39" s="54"/>
      <c r="G39" s="54"/>
      <c r="H39" s="54"/>
      <c r="I39" s="56"/>
      <c r="J39" s="56"/>
      <c r="K39" s="56"/>
      <c r="L39" s="56"/>
      <c r="M39" s="56"/>
      <c r="N39" s="57"/>
    </row>
    <row r="40" spans="1:14" x14ac:dyDescent="0.25">
      <c r="A40" s="49"/>
      <c r="B40" s="117" t="s">
        <v>31</v>
      </c>
      <c r="C40" s="117" t="s">
        <v>56</v>
      </c>
      <c r="D40" s="171" t="s">
        <v>49</v>
      </c>
      <c r="E40" s="171" t="s">
        <v>15</v>
      </c>
      <c r="F40" s="54"/>
      <c r="G40" s="54"/>
      <c r="H40" s="54"/>
      <c r="I40" s="56"/>
      <c r="J40" s="56"/>
      <c r="K40" s="56"/>
      <c r="L40" s="56"/>
      <c r="M40" s="56"/>
      <c r="N40" s="57"/>
    </row>
    <row r="41" spans="1:14" ht="42.75" x14ac:dyDescent="0.25">
      <c r="A41" s="49"/>
      <c r="B41" s="116" t="s">
        <v>102</v>
      </c>
      <c r="C41" s="115">
        <v>40</v>
      </c>
      <c r="D41" s="114">
        <v>40</v>
      </c>
      <c r="E41" s="322">
        <f>+D41+D42</f>
        <v>65</v>
      </c>
      <c r="F41" s="54"/>
      <c r="G41" s="54"/>
      <c r="H41" s="54"/>
      <c r="I41" s="56"/>
      <c r="J41" s="56"/>
      <c r="K41" s="56"/>
      <c r="L41" s="56"/>
      <c r="M41" s="56"/>
      <c r="N41" s="57"/>
    </row>
    <row r="42" spans="1:14" ht="71.25" x14ac:dyDescent="0.25">
      <c r="A42" s="49"/>
      <c r="B42" s="116" t="s">
        <v>103</v>
      </c>
      <c r="C42" s="115">
        <v>60</v>
      </c>
      <c r="D42" s="114">
        <v>25</v>
      </c>
      <c r="E42" s="323"/>
      <c r="F42" s="54"/>
      <c r="G42" s="54"/>
      <c r="H42" s="54"/>
      <c r="I42" s="56"/>
      <c r="J42" s="56"/>
      <c r="K42" s="56"/>
      <c r="L42" s="56"/>
      <c r="M42" s="56"/>
      <c r="N42" s="57"/>
    </row>
    <row r="43" spans="1:14" x14ac:dyDescent="0.25">
      <c r="A43" s="49"/>
      <c r="C43" s="50"/>
      <c r="D43" s="27"/>
      <c r="E43" s="51"/>
      <c r="F43" s="28"/>
      <c r="G43" s="28"/>
      <c r="H43" s="28"/>
      <c r="I43" s="18"/>
      <c r="J43" s="18"/>
      <c r="K43" s="18"/>
      <c r="L43" s="18"/>
      <c r="M43" s="18"/>
    </row>
    <row r="44" spans="1:14" x14ac:dyDescent="0.25">
      <c r="A44" s="49"/>
      <c r="C44" s="50"/>
      <c r="D44" s="27"/>
      <c r="E44" s="51"/>
      <c r="F44" s="28"/>
      <c r="G44" s="28"/>
      <c r="H44" s="28"/>
      <c r="I44" s="18"/>
      <c r="J44" s="18"/>
      <c r="K44" s="18"/>
      <c r="L44" s="18"/>
      <c r="M44" s="18"/>
    </row>
    <row r="45" spans="1:14" x14ac:dyDescent="0.25">
      <c r="A45" s="49"/>
      <c r="C45" s="50"/>
      <c r="D45" s="27"/>
      <c r="E45" s="51"/>
      <c r="F45" s="28"/>
      <c r="G45" s="28"/>
      <c r="H45" s="28"/>
      <c r="I45" s="18"/>
      <c r="J45" s="18"/>
      <c r="K45" s="18"/>
      <c r="L45" s="18"/>
      <c r="M45" s="18"/>
    </row>
    <row r="46" spans="1:14" ht="15.75" thickBot="1" x14ac:dyDescent="0.3">
      <c r="M46" s="272" t="s">
        <v>33</v>
      </c>
      <c r="N46" s="272"/>
    </row>
    <row r="47" spans="1:14" x14ac:dyDescent="0.25">
      <c r="B47" s="78" t="s">
        <v>28</v>
      </c>
      <c r="M47" s="39"/>
      <c r="N47" s="39"/>
    </row>
    <row r="48" spans="1:14" ht="15.75" thickBot="1" x14ac:dyDescent="0.3">
      <c r="M48" s="39"/>
      <c r="N48" s="39"/>
    </row>
    <row r="49" spans="1:26" s="56" customFormat="1" ht="109.5" customHeight="1" x14ac:dyDescent="0.25">
      <c r="B49" s="66" t="s">
        <v>104</v>
      </c>
      <c r="C49" s="66" t="s">
        <v>105</v>
      </c>
      <c r="D49" s="66" t="s">
        <v>106</v>
      </c>
      <c r="E49" s="66" t="s">
        <v>43</v>
      </c>
      <c r="F49" s="66" t="s">
        <v>21</v>
      </c>
      <c r="G49" s="66" t="s">
        <v>64</v>
      </c>
      <c r="H49" s="66" t="s">
        <v>16</v>
      </c>
      <c r="I49" s="66" t="s">
        <v>9</v>
      </c>
      <c r="J49" s="66" t="s">
        <v>29</v>
      </c>
      <c r="K49" s="66" t="s">
        <v>59</v>
      </c>
      <c r="L49" s="66" t="s">
        <v>19</v>
      </c>
      <c r="M49" s="53" t="s">
        <v>25</v>
      </c>
      <c r="N49" s="66" t="s">
        <v>107</v>
      </c>
      <c r="O49" s="66" t="s">
        <v>34</v>
      </c>
      <c r="P49" s="167" t="s">
        <v>10</v>
      </c>
      <c r="Q49" s="167" t="s">
        <v>18</v>
      </c>
    </row>
    <row r="50" spans="1:26" s="62" customFormat="1" ht="75" x14ac:dyDescent="0.25">
      <c r="A50" s="35">
        <v>1</v>
      </c>
      <c r="B50" s="63" t="s">
        <v>305</v>
      </c>
      <c r="C50" s="63" t="s">
        <v>310</v>
      </c>
      <c r="D50" s="63" t="s">
        <v>346</v>
      </c>
      <c r="E50" s="63" t="s">
        <v>345</v>
      </c>
      <c r="F50" s="142" t="s">
        <v>95</v>
      </c>
      <c r="G50" s="157">
        <v>1</v>
      </c>
      <c r="H50" s="79">
        <v>41652</v>
      </c>
      <c r="I50" s="164">
        <v>41943</v>
      </c>
      <c r="J50" s="60" t="s">
        <v>96</v>
      </c>
      <c r="K50" s="163">
        <v>8.6999999999999993</v>
      </c>
      <c r="L50" s="162">
        <v>1</v>
      </c>
      <c r="M50" s="161">
        <v>150</v>
      </c>
      <c r="N50" s="160">
        <v>160</v>
      </c>
      <c r="O50" s="159">
        <v>15000000</v>
      </c>
      <c r="P50" s="140">
        <v>70</v>
      </c>
      <c r="Q50" s="158" t="s">
        <v>344</v>
      </c>
      <c r="R50" s="61"/>
      <c r="S50" s="61"/>
      <c r="T50" s="61"/>
      <c r="U50" s="61"/>
      <c r="V50" s="61"/>
      <c r="W50" s="61"/>
      <c r="X50" s="61"/>
      <c r="Y50" s="61"/>
      <c r="Z50" s="61"/>
    </row>
    <row r="51" spans="1:26" s="62" customFormat="1" ht="29.25" customHeight="1" x14ac:dyDescent="0.25">
      <c r="A51" s="35">
        <f t="shared" ref="A51:A57" si="0">+A50+1</f>
        <v>2</v>
      </c>
      <c r="B51" s="63" t="s">
        <v>305</v>
      </c>
      <c r="C51" s="64" t="s">
        <v>343</v>
      </c>
      <c r="D51" s="63" t="s">
        <v>342</v>
      </c>
      <c r="E51" s="63" t="s">
        <v>341</v>
      </c>
      <c r="F51" s="142" t="s">
        <v>95</v>
      </c>
      <c r="G51" s="157">
        <v>1</v>
      </c>
      <c r="H51" s="79">
        <v>40946</v>
      </c>
      <c r="I51" s="79">
        <v>41271</v>
      </c>
      <c r="J51" s="60" t="s">
        <v>96</v>
      </c>
      <c r="K51" s="94">
        <f>(I51-H51)/30</f>
        <v>10.833333333333334</v>
      </c>
      <c r="L51" s="60" t="s">
        <v>303</v>
      </c>
      <c r="M51" s="81">
        <v>220</v>
      </c>
      <c r="N51" s="52">
        <v>220</v>
      </c>
      <c r="O51" s="19">
        <v>22000000</v>
      </c>
      <c r="P51" s="19">
        <v>72</v>
      </c>
      <c r="Q51" s="73"/>
      <c r="R51" s="61"/>
      <c r="S51" s="61"/>
      <c r="T51" s="61"/>
      <c r="U51" s="61"/>
      <c r="V51" s="61"/>
      <c r="W51" s="61"/>
      <c r="X51" s="61"/>
      <c r="Y51" s="61"/>
      <c r="Z51" s="61"/>
    </row>
    <row r="52" spans="1:26" s="62" customFormat="1" ht="60" x14ac:dyDescent="0.25">
      <c r="A52" s="35">
        <f t="shared" si="0"/>
        <v>3</v>
      </c>
      <c r="B52" s="63" t="s">
        <v>305</v>
      </c>
      <c r="C52" s="64" t="s">
        <v>287</v>
      </c>
      <c r="D52" s="63" t="s">
        <v>340</v>
      </c>
      <c r="E52" s="81">
        <v>13</v>
      </c>
      <c r="F52" s="142" t="s">
        <v>95</v>
      </c>
      <c r="G52" s="58">
        <v>1</v>
      </c>
      <c r="H52" s="79">
        <v>41309</v>
      </c>
      <c r="I52" s="79">
        <v>41614</v>
      </c>
      <c r="J52" s="60" t="s">
        <v>96</v>
      </c>
      <c r="K52" s="94">
        <f>(I52-H52)/30</f>
        <v>10.166666666666666</v>
      </c>
      <c r="L52" s="60" t="s">
        <v>303</v>
      </c>
      <c r="M52" s="81">
        <v>300</v>
      </c>
      <c r="N52" s="52">
        <v>300</v>
      </c>
      <c r="O52" s="19">
        <v>8000000</v>
      </c>
      <c r="P52" s="19" t="s">
        <v>339</v>
      </c>
      <c r="Q52" s="73" t="s">
        <v>338</v>
      </c>
      <c r="R52" s="61"/>
      <c r="S52" s="61"/>
      <c r="T52" s="61"/>
      <c r="U52" s="61"/>
      <c r="V52" s="61"/>
      <c r="W52" s="61"/>
      <c r="X52" s="61"/>
      <c r="Y52" s="61"/>
      <c r="Z52" s="61"/>
    </row>
    <row r="53" spans="1:26" s="62" customFormat="1" x14ac:dyDescent="0.25">
      <c r="A53" s="35">
        <f t="shared" si="0"/>
        <v>4</v>
      </c>
      <c r="B53" s="63"/>
      <c r="C53" s="64"/>
      <c r="D53" s="63"/>
      <c r="E53" s="58"/>
      <c r="F53" s="59"/>
      <c r="G53" s="59"/>
      <c r="H53" s="79"/>
      <c r="I53" s="79"/>
      <c r="J53" s="60"/>
      <c r="K53" s="60"/>
      <c r="L53" s="60"/>
      <c r="M53" s="79"/>
      <c r="N53" s="52"/>
      <c r="O53" s="19"/>
      <c r="P53" s="19"/>
      <c r="Q53" s="73"/>
      <c r="R53" s="61"/>
      <c r="S53" s="61"/>
      <c r="T53" s="61"/>
      <c r="U53" s="61"/>
      <c r="V53" s="61"/>
      <c r="W53" s="61"/>
      <c r="X53" s="61"/>
      <c r="Y53" s="61"/>
      <c r="Z53" s="61"/>
    </row>
    <row r="54" spans="1:26" s="62" customFormat="1" x14ac:dyDescent="0.25">
      <c r="A54" s="35">
        <f t="shared" si="0"/>
        <v>5</v>
      </c>
      <c r="B54" s="63"/>
      <c r="C54" s="64"/>
      <c r="D54" s="63"/>
      <c r="E54" s="58"/>
      <c r="F54" s="59"/>
      <c r="G54" s="59"/>
      <c r="H54" s="79"/>
      <c r="I54" s="79"/>
      <c r="J54" s="60"/>
      <c r="K54" s="60"/>
      <c r="L54" s="60"/>
      <c r="M54" s="52"/>
      <c r="N54" s="52"/>
      <c r="O54" s="19"/>
      <c r="P54" s="19"/>
      <c r="Q54" s="73"/>
      <c r="R54" s="61"/>
      <c r="S54" s="61"/>
      <c r="T54" s="61"/>
      <c r="U54" s="61"/>
      <c r="V54" s="61"/>
      <c r="W54" s="61"/>
      <c r="X54" s="61"/>
      <c r="Y54" s="61"/>
      <c r="Z54" s="61"/>
    </row>
    <row r="55" spans="1:26" s="62" customFormat="1" x14ac:dyDescent="0.25">
      <c r="A55" s="35">
        <f t="shared" si="0"/>
        <v>6</v>
      </c>
      <c r="B55" s="63"/>
      <c r="C55" s="64"/>
      <c r="D55" s="63"/>
      <c r="E55" s="58"/>
      <c r="F55" s="59"/>
      <c r="G55" s="59"/>
      <c r="H55" s="79"/>
      <c r="I55" s="79"/>
      <c r="J55" s="60"/>
      <c r="K55" s="60"/>
      <c r="L55" s="60"/>
      <c r="M55" s="52"/>
      <c r="N55" s="52"/>
      <c r="O55" s="19"/>
      <c r="P55" s="19"/>
      <c r="Q55" s="73"/>
      <c r="R55" s="61"/>
      <c r="S55" s="61"/>
      <c r="T55" s="61"/>
      <c r="U55" s="61"/>
      <c r="V55" s="61"/>
      <c r="W55" s="61"/>
      <c r="X55" s="61"/>
      <c r="Y55" s="61"/>
      <c r="Z55" s="61"/>
    </row>
    <row r="56" spans="1:26" s="62" customFormat="1" x14ac:dyDescent="0.25">
      <c r="A56" s="35">
        <f t="shared" si="0"/>
        <v>7</v>
      </c>
      <c r="B56" s="63"/>
      <c r="C56" s="64"/>
      <c r="D56" s="63"/>
      <c r="E56" s="58"/>
      <c r="F56" s="59"/>
      <c r="G56" s="59"/>
      <c r="H56" s="79"/>
      <c r="I56" s="79"/>
      <c r="J56" s="60"/>
      <c r="K56" s="60"/>
      <c r="L56" s="60"/>
      <c r="M56" s="52"/>
      <c r="N56" s="52"/>
      <c r="O56" s="19"/>
      <c r="P56" s="19"/>
      <c r="Q56" s="73"/>
      <c r="R56" s="61"/>
      <c r="S56" s="61"/>
      <c r="T56" s="61"/>
      <c r="U56" s="61"/>
      <c r="V56" s="61"/>
      <c r="W56" s="61"/>
      <c r="X56" s="61"/>
      <c r="Y56" s="61"/>
      <c r="Z56" s="61"/>
    </row>
    <row r="57" spans="1:26" s="62" customFormat="1" x14ac:dyDescent="0.25">
      <c r="A57" s="35">
        <f t="shared" si="0"/>
        <v>8</v>
      </c>
      <c r="B57" s="63"/>
      <c r="C57" s="64"/>
      <c r="D57" s="63"/>
      <c r="E57" s="58"/>
      <c r="F57" s="59"/>
      <c r="G57" s="59"/>
      <c r="H57" s="79"/>
      <c r="I57" s="79"/>
      <c r="J57" s="60"/>
      <c r="K57" s="60"/>
      <c r="L57" s="60"/>
      <c r="M57" s="52"/>
      <c r="N57" s="52"/>
      <c r="O57" s="19"/>
      <c r="P57" s="19"/>
      <c r="Q57" s="73"/>
      <c r="R57" s="61"/>
      <c r="S57" s="61"/>
      <c r="T57" s="61"/>
      <c r="U57" s="61"/>
      <c r="V57" s="61"/>
      <c r="W57" s="61"/>
      <c r="X57" s="61"/>
      <c r="Y57" s="61"/>
      <c r="Z57" s="61"/>
    </row>
    <row r="58" spans="1:26" s="62" customFormat="1" x14ac:dyDescent="0.25">
      <c r="A58" s="35"/>
      <c r="B58" s="36" t="s">
        <v>15</v>
      </c>
      <c r="C58" s="64"/>
      <c r="D58" s="63"/>
      <c r="E58" s="58"/>
      <c r="F58" s="59"/>
      <c r="G58" s="59"/>
      <c r="H58" s="59"/>
      <c r="I58" s="60"/>
      <c r="J58" s="60"/>
      <c r="K58" s="156">
        <f>K50+K51+K52</f>
        <v>29.699999999999996</v>
      </c>
      <c r="L58" s="65"/>
      <c r="M58" s="71">
        <f>SUM(M50:M57)</f>
        <v>670</v>
      </c>
      <c r="N58" s="65">
        <f>SUM(N50:N57)</f>
        <v>680</v>
      </c>
      <c r="O58" s="19"/>
      <c r="P58" s="19"/>
      <c r="Q58" s="74"/>
    </row>
    <row r="59" spans="1:26" s="20" customFormat="1" x14ac:dyDescent="0.25">
      <c r="E59" s="21"/>
      <c r="K59" s="80"/>
    </row>
    <row r="60" spans="1:26" s="20" customFormat="1" x14ac:dyDescent="0.25">
      <c r="B60" s="290" t="s">
        <v>26</v>
      </c>
      <c r="C60" s="290" t="s">
        <v>109</v>
      </c>
      <c r="D60" s="292" t="s">
        <v>32</v>
      </c>
      <c r="E60" s="292"/>
      <c r="K60" s="80"/>
    </row>
    <row r="61" spans="1:26" s="20" customFormat="1" x14ac:dyDescent="0.25">
      <c r="B61" s="291"/>
      <c r="C61" s="291"/>
      <c r="D61" s="171" t="s">
        <v>22</v>
      </c>
      <c r="E61" s="155" t="s">
        <v>23</v>
      </c>
    </row>
    <row r="62" spans="1:26" s="20" customFormat="1" ht="30.6" customHeight="1" x14ac:dyDescent="0.25">
      <c r="B62" s="154" t="s">
        <v>20</v>
      </c>
      <c r="C62" s="153">
        <f>+K58</f>
        <v>29.699999999999996</v>
      </c>
      <c r="D62" s="114" t="s">
        <v>337</v>
      </c>
      <c r="E62" s="114"/>
      <c r="F62" s="22"/>
      <c r="G62" s="22"/>
      <c r="H62" s="22"/>
      <c r="I62" s="22"/>
      <c r="J62" s="22"/>
      <c r="K62" s="22"/>
      <c r="L62" s="22"/>
      <c r="M62" s="22"/>
    </row>
    <row r="63" spans="1:26" s="20" customFormat="1" ht="30" customHeight="1" x14ac:dyDescent="0.25">
      <c r="B63" s="154" t="s">
        <v>24</v>
      </c>
      <c r="C63" s="153">
        <f>+M58</f>
        <v>670</v>
      </c>
      <c r="D63" s="114" t="s">
        <v>337</v>
      </c>
      <c r="E63" s="114"/>
    </row>
    <row r="64" spans="1:26" s="20" customFormat="1" x14ac:dyDescent="0.25">
      <c r="B64" s="23"/>
      <c r="C64" s="293"/>
      <c r="D64" s="293"/>
      <c r="E64" s="293"/>
      <c r="F64" s="293"/>
      <c r="G64" s="293"/>
      <c r="H64" s="293"/>
      <c r="I64" s="293"/>
      <c r="J64" s="293"/>
      <c r="K64" s="293"/>
      <c r="L64" s="293"/>
      <c r="M64" s="293"/>
      <c r="N64" s="293"/>
    </row>
    <row r="65" spans="2:18" ht="28.15" customHeight="1" thickBot="1" x14ac:dyDescent="0.3"/>
    <row r="66" spans="2:18" ht="27" thickBot="1" x14ac:dyDescent="0.3">
      <c r="B66" s="294" t="s">
        <v>65</v>
      </c>
      <c r="C66" s="294"/>
      <c r="D66" s="294"/>
      <c r="E66" s="294"/>
      <c r="F66" s="294"/>
      <c r="G66" s="294"/>
      <c r="H66" s="294"/>
      <c r="I66" s="294"/>
      <c r="J66" s="294"/>
      <c r="K66" s="294"/>
      <c r="L66" s="294"/>
      <c r="M66" s="294"/>
      <c r="N66" s="294"/>
    </row>
    <row r="69" spans="2:18" ht="127.5" customHeight="1" x14ac:dyDescent="0.25">
      <c r="B69" s="168" t="s">
        <v>108</v>
      </c>
      <c r="C69" s="40" t="s">
        <v>2</v>
      </c>
      <c r="D69" s="40" t="s">
        <v>67</v>
      </c>
      <c r="E69" s="40" t="s">
        <v>66</v>
      </c>
      <c r="F69" s="40" t="s">
        <v>68</v>
      </c>
      <c r="G69" s="40" t="s">
        <v>69</v>
      </c>
      <c r="H69" s="40" t="s">
        <v>70</v>
      </c>
      <c r="I69" s="168" t="s">
        <v>110</v>
      </c>
      <c r="J69" s="40" t="s">
        <v>71</v>
      </c>
      <c r="K69" s="40" t="s">
        <v>72</v>
      </c>
      <c r="L69" s="40" t="s">
        <v>73</v>
      </c>
      <c r="M69" s="40" t="s">
        <v>74</v>
      </c>
      <c r="N69" s="47" t="s">
        <v>75</v>
      </c>
      <c r="O69" s="47" t="s">
        <v>76</v>
      </c>
      <c r="P69" s="295" t="s">
        <v>3</v>
      </c>
      <c r="Q69" s="296"/>
      <c r="R69" s="40" t="s">
        <v>17</v>
      </c>
    </row>
    <row r="70" spans="2:18" ht="150" customHeight="1" x14ac:dyDescent="0.25">
      <c r="B70" s="152" t="s">
        <v>336</v>
      </c>
      <c r="C70" s="132" t="s">
        <v>336</v>
      </c>
      <c r="D70" s="130" t="s">
        <v>282</v>
      </c>
      <c r="E70" s="130" t="s">
        <v>282</v>
      </c>
      <c r="F70" s="35" t="s">
        <v>282</v>
      </c>
      <c r="G70" s="151" t="s">
        <v>282</v>
      </c>
      <c r="H70" s="35" t="s">
        <v>282</v>
      </c>
      <c r="I70" s="35" t="s">
        <v>282</v>
      </c>
      <c r="J70" s="35" t="s">
        <v>335</v>
      </c>
      <c r="K70" s="130" t="s">
        <v>282</v>
      </c>
      <c r="L70" s="132" t="s">
        <v>282</v>
      </c>
      <c r="M70" s="132" t="s">
        <v>282</v>
      </c>
      <c r="N70" s="132" t="s">
        <v>282</v>
      </c>
      <c r="O70" s="132" t="s">
        <v>282</v>
      </c>
      <c r="P70" s="345" t="s">
        <v>334</v>
      </c>
      <c r="Q70" s="346"/>
      <c r="R70" s="73" t="s">
        <v>282</v>
      </c>
    </row>
    <row r="71" spans="2:18" x14ac:dyDescent="0.25">
      <c r="B71" s="1"/>
      <c r="C71" s="1"/>
      <c r="D71" s="3"/>
      <c r="E71" s="3"/>
      <c r="F71" s="2"/>
      <c r="G71" s="82"/>
      <c r="H71" s="2"/>
      <c r="I71" s="67"/>
      <c r="J71" s="48"/>
      <c r="K71" s="48"/>
      <c r="L71" s="67"/>
      <c r="M71" s="67"/>
      <c r="N71" s="67"/>
      <c r="O71" s="67"/>
      <c r="P71" s="286"/>
      <c r="Q71" s="287"/>
      <c r="R71" s="67"/>
    </row>
    <row r="72" spans="2:18" x14ac:dyDescent="0.25">
      <c r="B72" s="1"/>
      <c r="C72" s="1"/>
      <c r="D72" s="3"/>
      <c r="E72" s="3"/>
      <c r="F72" s="2"/>
      <c r="G72" s="82"/>
      <c r="H72" s="2"/>
      <c r="I72" s="67"/>
      <c r="J72" s="48"/>
      <c r="K72" s="48"/>
      <c r="L72" s="67"/>
      <c r="M72" s="67"/>
      <c r="N72" s="67"/>
      <c r="O72" s="67"/>
      <c r="P72" s="286"/>
      <c r="Q72" s="287"/>
      <c r="R72" s="67"/>
    </row>
    <row r="73" spans="2:18" x14ac:dyDescent="0.25">
      <c r="B73" s="1"/>
      <c r="C73" s="1"/>
      <c r="D73" s="3"/>
      <c r="E73" s="3"/>
      <c r="F73" s="2"/>
      <c r="G73" s="82"/>
      <c r="H73" s="2"/>
      <c r="I73" s="67"/>
      <c r="J73" s="48"/>
      <c r="K73" s="48"/>
      <c r="L73" s="67"/>
      <c r="M73" s="67"/>
      <c r="N73" s="67"/>
      <c r="O73" s="67"/>
      <c r="P73" s="286"/>
      <c r="Q73" s="287"/>
      <c r="R73" s="67"/>
    </row>
    <row r="74" spans="2:18" x14ac:dyDescent="0.25">
      <c r="B74" s="1"/>
      <c r="C74" s="1"/>
      <c r="D74" s="3"/>
      <c r="E74" s="3"/>
      <c r="F74" s="2"/>
      <c r="G74" s="82"/>
      <c r="H74" s="2"/>
      <c r="I74" s="67"/>
      <c r="J74" s="48"/>
      <c r="K74" s="48"/>
      <c r="L74" s="67"/>
      <c r="M74" s="67"/>
      <c r="N74" s="67"/>
      <c r="O74" s="67"/>
      <c r="P74" s="286"/>
      <c r="Q74" s="287"/>
      <c r="R74" s="67"/>
    </row>
    <row r="75" spans="2:18" x14ac:dyDescent="0.25">
      <c r="B75" s="1"/>
      <c r="C75" s="1"/>
      <c r="D75" s="3"/>
      <c r="E75" s="3"/>
      <c r="F75" s="2"/>
      <c r="G75" s="82"/>
      <c r="H75" s="2"/>
      <c r="I75" s="67"/>
      <c r="J75" s="48"/>
      <c r="K75" s="48"/>
      <c r="L75" s="67"/>
      <c r="M75" s="67"/>
      <c r="N75" s="67"/>
      <c r="O75" s="67"/>
      <c r="P75" s="286"/>
      <c r="Q75" s="287"/>
      <c r="R75" s="67"/>
    </row>
    <row r="76" spans="2:18" x14ac:dyDescent="0.25">
      <c r="B76" s="67"/>
      <c r="C76" s="67"/>
      <c r="D76" s="67"/>
      <c r="E76" s="67"/>
      <c r="F76" s="67"/>
      <c r="G76" s="83"/>
      <c r="H76" s="67"/>
      <c r="I76" s="67"/>
      <c r="J76" s="67"/>
      <c r="K76" s="67"/>
      <c r="L76" s="67"/>
      <c r="M76" s="67"/>
      <c r="N76" s="67"/>
      <c r="O76" s="67"/>
      <c r="P76" s="286"/>
      <c r="Q76" s="287"/>
      <c r="R76" s="67"/>
    </row>
    <row r="77" spans="2:18" x14ac:dyDescent="0.25">
      <c r="B77" s="5" t="s">
        <v>1</v>
      </c>
      <c r="H77" s="67"/>
      <c r="I77" s="67"/>
    </row>
    <row r="78" spans="2:18" x14ac:dyDescent="0.25">
      <c r="B78" s="5" t="s">
        <v>35</v>
      </c>
    </row>
    <row r="79" spans="2:18" x14ac:dyDescent="0.25">
      <c r="B79" s="5" t="s">
        <v>111</v>
      </c>
    </row>
    <row r="81" spans="2:17" ht="15.75" thickBot="1" x14ac:dyDescent="0.3"/>
    <row r="82" spans="2:17" ht="27" thickBot="1" x14ac:dyDescent="0.3">
      <c r="B82" s="299" t="s">
        <v>36</v>
      </c>
      <c r="C82" s="300"/>
      <c r="D82" s="300"/>
      <c r="E82" s="300"/>
      <c r="F82" s="300"/>
      <c r="G82" s="300"/>
      <c r="H82" s="300"/>
      <c r="I82" s="300"/>
      <c r="J82" s="300"/>
      <c r="K82" s="300"/>
      <c r="L82" s="300"/>
      <c r="M82" s="300"/>
      <c r="N82" s="301"/>
    </row>
    <row r="87" spans="2:17" ht="43.5" customHeight="1" x14ac:dyDescent="0.25">
      <c r="B87" s="302" t="s">
        <v>0</v>
      </c>
      <c r="C87" s="304" t="s">
        <v>37</v>
      </c>
      <c r="D87" s="304" t="s">
        <v>38</v>
      </c>
      <c r="E87" s="304" t="s">
        <v>77</v>
      </c>
      <c r="F87" s="304" t="s">
        <v>79</v>
      </c>
      <c r="G87" s="304" t="s">
        <v>80</v>
      </c>
      <c r="H87" s="304" t="s">
        <v>81</v>
      </c>
      <c r="I87" s="304" t="s">
        <v>78</v>
      </c>
      <c r="J87" s="304" t="s">
        <v>82</v>
      </c>
      <c r="K87" s="304"/>
      <c r="L87" s="304"/>
      <c r="M87" s="304" t="s">
        <v>86</v>
      </c>
      <c r="N87" s="304" t="s">
        <v>39</v>
      </c>
      <c r="O87" s="304" t="s">
        <v>40</v>
      </c>
      <c r="P87" s="304" t="s">
        <v>3</v>
      </c>
      <c r="Q87" s="304"/>
    </row>
    <row r="88" spans="2:17" ht="31.5" customHeight="1" x14ac:dyDescent="0.25">
      <c r="B88" s="303"/>
      <c r="C88" s="304"/>
      <c r="D88" s="304"/>
      <c r="E88" s="304"/>
      <c r="F88" s="304"/>
      <c r="G88" s="304"/>
      <c r="H88" s="304"/>
      <c r="I88" s="304"/>
      <c r="J88" s="84" t="s">
        <v>83</v>
      </c>
      <c r="K88" s="85" t="s">
        <v>84</v>
      </c>
      <c r="L88" s="86" t="s">
        <v>85</v>
      </c>
      <c r="M88" s="304"/>
      <c r="N88" s="304"/>
      <c r="O88" s="304"/>
      <c r="P88" s="304"/>
      <c r="Q88" s="304"/>
    </row>
    <row r="89" spans="2:17" ht="45" customHeight="1" x14ac:dyDescent="0.25">
      <c r="B89" s="122" t="s">
        <v>41</v>
      </c>
      <c r="C89" s="148">
        <f>549/2</f>
        <v>274.5</v>
      </c>
      <c r="D89" s="132" t="s">
        <v>331</v>
      </c>
      <c r="E89" s="132">
        <v>38286709</v>
      </c>
      <c r="F89" s="132" t="s">
        <v>132</v>
      </c>
      <c r="G89" s="132" t="s">
        <v>320</v>
      </c>
      <c r="H89" s="145">
        <v>39438</v>
      </c>
      <c r="I89" s="130" t="s">
        <v>282</v>
      </c>
      <c r="J89" s="144" t="s">
        <v>319</v>
      </c>
      <c r="K89" s="132" t="s">
        <v>333</v>
      </c>
      <c r="L89" s="150" t="s">
        <v>332</v>
      </c>
      <c r="M89" s="132" t="s">
        <v>95</v>
      </c>
      <c r="N89" s="132" t="s">
        <v>95</v>
      </c>
      <c r="O89" s="132" t="s">
        <v>95</v>
      </c>
      <c r="P89" s="350"/>
      <c r="Q89" s="350"/>
    </row>
    <row r="90" spans="2:17" ht="45.75" customHeight="1" x14ac:dyDescent="0.25">
      <c r="B90" s="122" t="s">
        <v>41</v>
      </c>
      <c r="C90" s="148">
        <v>274.5</v>
      </c>
      <c r="D90" s="132" t="s">
        <v>331</v>
      </c>
      <c r="E90" s="132">
        <v>38286709</v>
      </c>
      <c r="F90" s="132" t="s">
        <v>132</v>
      </c>
      <c r="G90" s="132" t="s">
        <v>320</v>
      </c>
      <c r="H90" s="145">
        <v>39438</v>
      </c>
      <c r="I90" s="130" t="s">
        <v>282</v>
      </c>
      <c r="J90" s="144" t="s">
        <v>287</v>
      </c>
      <c r="K90" s="144" t="s">
        <v>330</v>
      </c>
      <c r="L90" s="143" t="s">
        <v>329</v>
      </c>
      <c r="M90" s="132" t="s">
        <v>95</v>
      </c>
      <c r="N90" s="132" t="s">
        <v>95</v>
      </c>
      <c r="O90" s="132" t="s">
        <v>95</v>
      </c>
      <c r="P90" s="348"/>
      <c r="Q90" s="349"/>
    </row>
    <row r="91" spans="2:17" ht="40.5" customHeight="1" x14ac:dyDescent="0.25">
      <c r="B91" s="122" t="s">
        <v>41</v>
      </c>
      <c r="C91" s="148">
        <v>274.5</v>
      </c>
      <c r="D91" s="132" t="s">
        <v>328</v>
      </c>
      <c r="E91" s="149">
        <v>93392950</v>
      </c>
      <c r="F91" s="132" t="s">
        <v>327</v>
      </c>
      <c r="G91" s="132" t="s">
        <v>326</v>
      </c>
      <c r="H91" s="145">
        <v>41547</v>
      </c>
      <c r="I91" s="144" t="s">
        <v>282</v>
      </c>
      <c r="J91" s="144" t="s">
        <v>310</v>
      </c>
      <c r="K91" s="144" t="s">
        <v>325</v>
      </c>
      <c r="L91" s="143" t="s">
        <v>324</v>
      </c>
      <c r="M91" s="132" t="s">
        <v>95</v>
      </c>
      <c r="N91" s="132" t="s">
        <v>95</v>
      </c>
      <c r="O91" s="132" t="s">
        <v>95</v>
      </c>
      <c r="P91" s="297" t="s">
        <v>323</v>
      </c>
      <c r="Q91" s="298"/>
    </row>
    <row r="92" spans="2:17" s="118" customFormat="1" ht="77.25" customHeight="1" x14ac:dyDescent="0.25">
      <c r="B92" s="172" t="s">
        <v>42</v>
      </c>
      <c r="C92" s="148">
        <f>549/4</f>
        <v>137.25</v>
      </c>
      <c r="D92" s="147" t="s">
        <v>322</v>
      </c>
      <c r="E92" s="146">
        <v>93419438</v>
      </c>
      <c r="F92" s="144" t="s">
        <v>132</v>
      </c>
      <c r="G92" s="144" t="s">
        <v>283</v>
      </c>
      <c r="H92" s="145">
        <v>41717</v>
      </c>
      <c r="I92" s="144" t="s">
        <v>282</v>
      </c>
      <c r="J92" s="144" t="s">
        <v>374</v>
      </c>
      <c r="K92" s="145" t="s">
        <v>373</v>
      </c>
      <c r="L92" s="143" t="s">
        <v>372</v>
      </c>
      <c r="M92" s="144" t="s">
        <v>95</v>
      </c>
      <c r="N92" s="144" t="s">
        <v>95</v>
      </c>
      <c r="O92" s="144" t="s">
        <v>95</v>
      </c>
      <c r="P92" s="297" t="s">
        <v>371</v>
      </c>
      <c r="Q92" s="298"/>
    </row>
    <row r="93" spans="2:17" ht="75" x14ac:dyDescent="0.25">
      <c r="B93" s="122" t="s">
        <v>42</v>
      </c>
      <c r="C93" s="148">
        <v>137.25</v>
      </c>
      <c r="D93" s="147" t="s">
        <v>321</v>
      </c>
      <c r="E93" s="146">
        <v>28978678</v>
      </c>
      <c r="F93" s="132" t="s">
        <v>132</v>
      </c>
      <c r="G93" s="132" t="s">
        <v>320</v>
      </c>
      <c r="H93" s="145">
        <v>41447</v>
      </c>
      <c r="I93" s="130" t="s">
        <v>282</v>
      </c>
      <c r="J93" s="144" t="s">
        <v>319</v>
      </c>
      <c r="K93" s="144" t="s">
        <v>318</v>
      </c>
      <c r="L93" s="143" t="s">
        <v>308</v>
      </c>
      <c r="M93" s="132" t="s">
        <v>95</v>
      </c>
      <c r="N93" s="132" t="s">
        <v>95</v>
      </c>
      <c r="O93" s="132" t="s">
        <v>95</v>
      </c>
      <c r="P93" s="351"/>
      <c r="Q93" s="352"/>
    </row>
    <row r="94" spans="2:17" ht="75" x14ac:dyDescent="0.25">
      <c r="B94" s="122" t="s">
        <v>42</v>
      </c>
      <c r="C94" s="148">
        <v>137.25</v>
      </c>
      <c r="D94" s="147" t="s">
        <v>317</v>
      </c>
      <c r="E94" s="146">
        <v>1110464640</v>
      </c>
      <c r="F94" s="132" t="s">
        <v>132</v>
      </c>
      <c r="G94" s="132" t="s">
        <v>316</v>
      </c>
      <c r="H94" s="145">
        <v>40892</v>
      </c>
      <c r="I94" s="130" t="s">
        <v>282</v>
      </c>
      <c r="J94" s="144" t="s">
        <v>315</v>
      </c>
      <c r="K94" s="144" t="s">
        <v>314</v>
      </c>
      <c r="L94" s="143" t="s">
        <v>313</v>
      </c>
      <c r="M94" s="132" t="s">
        <v>95</v>
      </c>
      <c r="N94" s="132" t="s">
        <v>95</v>
      </c>
      <c r="O94" s="132" t="s">
        <v>95</v>
      </c>
      <c r="P94" s="351"/>
      <c r="Q94" s="352"/>
    </row>
    <row r="95" spans="2:17" ht="75" x14ac:dyDescent="0.25">
      <c r="B95" s="122" t="s">
        <v>42</v>
      </c>
      <c r="C95" s="148">
        <v>137.25</v>
      </c>
      <c r="D95" s="147" t="s">
        <v>312</v>
      </c>
      <c r="E95" s="146">
        <v>1090374846</v>
      </c>
      <c r="F95" s="132" t="s">
        <v>130</v>
      </c>
      <c r="G95" s="132" t="s">
        <v>311</v>
      </c>
      <c r="H95" s="145">
        <v>41269</v>
      </c>
      <c r="I95" s="130" t="s">
        <v>282</v>
      </c>
      <c r="J95" s="144" t="s">
        <v>310</v>
      </c>
      <c r="K95" s="144" t="s">
        <v>309</v>
      </c>
      <c r="L95" s="143" t="s">
        <v>308</v>
      </c>
      <c r="M95" s="132" t="s">
        <v>95</v>
      </c>
      <c r="N95" s="132" t="s">
        <v>95</v>
      </c>
      <c r="O95" s="132" t="s">
        <v>95</v>
      </c>
      <c r="P95" s="348"/>
      <c r="Q95" s="349"/>
    </row>
    <row r="97" spans="1:26" ht="15.75" thickBot="1" x14ac:dyDescent="0.3"/>
    <row r="98" spans="1:26" ht="27" thickBot="1" x14ac:dyDescent="0.3">
      <c r="B98" s="299" t="s">
        <v>44</v>
      </c>
      <c r="C98" s="300"/>
      <c r="D98" s="300"/>
      <c r="E98" s="300"/>
      <c r="F98" s="300"/>
      <c r="G98" s="300"/>
      <c r="H98" s="300"/>
      <c r="I98" s="300"/>
      <c r="J98" s="300"/>
      <c r="K98" s="300"/>
      <c r="L98" s="300"/>
      <c r="M98" s="300"/>
      <c r="N98" s="301"/>
    </row>
    <row r="101" spans="1:26" ht="46.15" customHeight="1" x14ac:dyDescent="0.25">
      <c r="B101" s="40" t="s">
        <v>31</v>
      </c>
      <c r="C101" s="40" t="s">
        <v>45</v>
      </c>
      <c r="D101" s="295" t="s">
        <v>3</v>
      </c>
      <c r="E101" s="296"/>
    </row>
    <row r="102" spans="1:26" ht="46.9" customHeight="1" x14ac:dyDescent="0.25">
      <c r="B102" s="41" t="s">
        <v>87</v>
      </c>
      <c r="C102" s="169" t="s">
        <v>95</v>
      </c>
      <c r="D102" s="347"/>
      <c r="E102" s="347"/>
    </row>
    <row r="105" spans="1:26" ht="26.25" x14ac:dyDescent="0.25">
      <c r="B105" s="273" t="s">
        <v>61</v>
      </c>
      <c r="C105" s="274"/>
      <c r="D105" s="274"/>
      <c r="E105" s="274"/>
      <c r="F105" s="274"/>
      <c r="G105" s="274"/>
      <c r="H105" s="274"/>
      <c r="I105" s="274"/>
      <c r="J105" s="274"/>
      <c r="K105" s="274"/>
      <c r="L105" s="274"/>
      <c r="M105" s="274"/>
      <c r="N105" s="274"/>
      <c r="O105" s="274"/>
      <c r="P105" s="274"/>
    </row>
    <row r="107" spans="1:26" ht="15.75" thickBot="1" x14ac:dyDescent="0.3"/>
    <row r="108" spans="1:26" ht="27" thickBot="1" x14ac:dyDescent="0.3">
      <c r="B108" s="299" t="s">
        <v>52</v>
      </c>
      <c r="C108" s="300"/>
      <c r="D108" s="300"/>
      <c r="E108" s="300"/>
      <c r="F108" s="300"/>
      <c r="G108" s="300"/>
      <c r="H108" s="300"/>
      <c r="I108" s="300"/>
      <c r="J108" s="300"/>
      <c r="K108" s="300"/>
      <c r="L108" s="300"/>
      <c r="M108" s="300"/>
      <c r="N108" s="301"/>
    </row>
    <row r="110" spans="1:26" ht="15.75" thickBot="1" x14ac:dyDescent="0.3">
      <c r="M110" s="39"/>
      <c r="N110" s="39"/>
    </row>
    <row r="111" spans="1:26" s="56" customFormat="1" ht="109.5" customHeight="1" x14ac:dyDescent="0.25">
      <c r="B111" s="66" t="s">
        <v>104</v>
      </c>
      <c r="C111" s="66" t="s">
        <v>105</v>
      </c>
      <c r="D111" s="66" t="s">
        <v>106</v>
      </c>
      <c r="E111" s="66" t="s">
        <v>43</v>
      </c>
      <c r="F111" s="66" t="s">
        <v>21</v>
      </c>
      <c r="G111" s="66" t="s">
        <v>64</v>
      </c>
      <c r="H111" s="66" t="s">
        <v>16</v>
      </c>
      <c r="I111" s="66" t="s">
        <v>9</v>
      </c>
      <c r="J111" s="66" t="s">
        <v>29</v>
      </c>
      <c r="K111" s="66" t="s">
        <v>59</v>
      </c>
      <c r="L111" s="66" t="s">
        <v>19</v>
      </c>
      <c r="M111" s="53" t="s">
        <v>25</v>
      </c>
      <c r="N111" s="66" t="s">
        <v>107</v>
      </c>
      <c r="O111" s="66" t="s">
        <v>34</v>
      </c>
      <c r="P111" s="167" t="s">
        <v>10</v>
      </c>
      <c r="Q111" s="167" t="s">
        <v>18</v>
      </c>
    </row>
    <row r="112" spans="1:26" s="62" customFormat="1" ht="30" x14ac:dyDescent="0.25">
      <c r="A112" s="35">
        <v>1</v>
      </c>
      <c r="B112" s="63" t="s">
        <v>305</v>
      </c>
      <c r="C112" s="64" t="s">
        <v>281</v>
      </c>
      <c r="D112" s="63" t="s">
        <v>199</v>
      </c>
      <c r="E112" s="58" t="s">
        <v>307</v>
      </c>
      <c r="F112" s="142" t="s">
        <v>95</v>
      </c>
      <c r="G112" s="72">
        <v>1</v>
      </c>
      <c r="H112" s="141">
        <v>41320</v>
      </c>
      <c r="I112" s="141">
        <v>41623</v>
      </c>
      <c r="J112" s="60" t="s">
        <v>96</v>
      </c>
      <c r="K112" s="94">
        <f>(I112-H112)/30</f>
        <v>10.1</v>
      </c>
      <c r="L112" s="60" t="s">
        <v>303</v>
      </c>
      <c r="M112" s="52" t="s">
        <v>282</v>
      </c>
      <c r="N112" s="72">
        <v>1</v>
      </c>
      <c r="O112" s="19">
        <v>8000000</v>
      </c>
      <c r="P112" s="140" t="s">
        <v>306</v>
      </c>
      <c r="Q112" s="73"/>
      <c r="R112" s="61"/>
      <c r="S112" s="61"/>
      <c r="T112" s="61"/>
      <c r="U112" s="61"/>
      <c r="V112" s="61"/>
      <c r="W112" s="61"/>
      <c r="X112" s="61"/>
      <c r="Y112" s="61"/>
      <c r="Z112" s="61"/>
    </row>
    <row r="113" spans="1:26" s="62" customFormat="1" ht="45" x14ac:dyDescent="0.25">
      <c r="A113" s="35">
        <f t="shared" ref="A113:A119" si="1">+A112+1</f>
        <v>2</v>
      </c>
      <c r="B113" s="63" t="s">
        <v>305</v>
      </c>
      <c r="C113" s="64" t="s">
        <v>287</v>
      </c>
      <c r="D113" s="63" t="s">
        <v>304</v>
      </c>
      <c r="E113" s="81">
        <v>71</v>
      </c>
      <c r="F113" s="142" t="s">
        <v>95</v>
      </c>
      <c r="G113" s="72">
        <v>1</v>
      </c>
      <c r="H113" s="141">
        <v>40940</v>
      </c>
      <c r="I113" s="141">
        <v>41247</v>
      </c>
      <c r="J113" s="60" t="s">
        <v>96</v>
      </c>
      <c r="K113" s="94">
        <f>(I113-H113)/30</f>
        <v>10.233333333333333</v>
      </c>
      <c r="L113" s="60" t="s">
        <v>303</v>
      </c>
      <c r="M113" s="52" t="s">
        <v>282</v>
      </c>
      <c r="N113" s="72">
        <v>1</v>
      </c>
      <c r="O113" s="19">
        <v>11100000</v>
      </c>
      <c r="P113" s="140">
        <v>184</v>
      </c>
      <c r="Q113" s="73"/>
      <c r="R113" s="61"/>
      <c r="S113" s="61"/>
      <c r="T113" s="61"/>
      <c r="U113" s="61"/>
      <c r="V113" s="61"/>
      <c r="W113" s="61"/>
      <c r="X113" s="61"/>
      <c r="Y113" s="61"/>
      <c r="Z113" s="61"/>
    </row>
    <row r="114" spans="1:26" s="62" customFormat="1" x14ac:dyDescent="0.25">
      <c r="A114" s="35">
        <f t="shared" si="1"/>
        <v>3</v>
      </c>
      <c r="B114" s="63"/>
      <c r="C114" s="64"/>
      <c r="D114" s="63"/>
      <c r="E114" s="58"/>
      <c r="F114" s="59"/>
      <c r="G114" s="59"/>
      <c r="H114" s="59"/>
      <c r="I114" s="60"/>
      <c r="J114" s="60"/>
      <c r="K114" s="60"/>
      <c r="L114" s="60"/>
      <c r="M114" s="52"/>
      <c r="N114" s="52"/>
      <c r="O114" s="19"/>
      <c r="P114" s="19"/>
      <c r="Q114" s="73"/>
      <c r="R114" s="61"/>
      <c r="S114" s="61"/>
      <c r="T114" s="61"/>
      <c r="U114" s="61"/>
      <c r="V114" s="61"/>
      <c r="W114" s="61"/>
      <c r="X114" s="61"/>
      <c r="Y114" s="61"/>
      <c r="Z114" s="61"/>
    </row>
    <row r="115" spans="1:26" s="62" customFormat="1" x14ac:dyDescent="0.25">
      <c r="A115" s="35">
        <f t="shared" si="1"/>
        <v>4</v>
      </c>
      <c r="B115" s="63"/>
      <c r="C115" s="64"/>
      <c r="D115" s="63"/>
      <c r="E115" s="58"/>
      <c r="F115" s="59"/>
      <c r="G115" s="59"/>
      <c r="H115" s="59"/>
      <c r="I115" s="60"/>
      <c r="J115" s="60"/>
      <c r="K115" s="60"/>
      <c r="L115" s="60"/>
      <c r="M115" s="52"/>
      <c r="N115" s="52"/>
      <c r="O115" s="19"/>
      <c r="P115" s="19"/>
      <c r="Q115" s="73"/>
      <c r="R115" s="61"/>
      <c r="S115" s="61"/>
      <c r="T115" s="61"/>
      <c r="U115" s="61"/>
      <c r="V115" s="61"/>
      <c r="W115" s="61"/>
      <c r="X115" s="61"/>
      <c r="Y115" s="61"/>
      <c r="Z115" s="61"/>
    </row>
    <row r="116" spans="1:26" s="62" customFormat="1" x14ac:dyDescent="0.25">
      <c r="A116" s="35">
        <f t="shared" si="1"/>
        <v>5</v>
      </c>
      <c r="B116" s="63"/>
      <c r="C116" s="64"/>
      <c r="D116" s="63"/>
      <c r="E116" s="58"/>
      <c r="F116" s="59"/>
      <c r="G116" s="59"/>
      <c r="H116" s="59"/>
      <c r="I116" s="60"/>
      <c r="J116" s="60"/>
      <c r="K116" s="60"/>
      <c r="L116" s="60"/>
      <c r="M116" s="52"/>
      <c r="N116" s="52"/>
      <c r="O116" s="19"/>
      <c r="P116" s="19"/>
      <c r="Q116" s="73"/>
      <c r="R116" s="61"/>
      <c r="S116" s="61"/>
      <c r="T116" s="61"/>
      <c r="U116" s="61"/>
      <c r="V116" s="61"/>
      <c r="W116" s="61"/>
      <c r="X116" s="61"/>
      <c r="Y116" s="61"/>
      <c r="Z116" s="61"/>
    </row>
    <row r="117" spans="1:26" s="62" customFormat="1" x14ac:dyDescent="0.25">
      <c r="A117" s="35">
        <f t="shared" si="1"/>
        <v>6</v>
      </c>
      <c r="B117" s="63"/>
      <c r="C117" s="64"/>
      <c r="D117" s="63"/>
      <c r="E117" s="58"/>
      <c r="F117" s="59"/>
      <c r="G117" s="59"/>
      <c r="H117" s="59"/>
      <c r="I117" s="60"/>
      <c r="J117" s="60"/>
      <c r="K117" s="60"/>
      <c r="L117" s="60"/>
      <c r="M117" s="52"/>
      <c r="N117" s="52"/>
      <c r="O117" s="19"/>
      <c r="P117" s="19"/>
      <c r="Q117" s="73"/>
      <c r="R117" s="61"/>
      <c r="S117" s="61"/>
      <c r="T117" s="61"/>
      <c r="U117" s="61"/>
      <c r="V117" s="61"/>
      <c r="W117" s="61"/>
      <c r="X117" s="61"/>
      <c r="Y117" s="61"/>
      <c r="Z117" s="61"/>
    </row>
    <row r="118" spans="1:26" s="62" customFormat="1" x14ac:dyDescent="0.25">
      <c r="A118" s="35">
        <f t="shared" si="1"/>
        <v>7</v>
      </c>
      <c r="B118" s="63"/>
      <c r="C118" s="64"/>
      <c r="D118" s="63"/>
      <c r="E118" s="58"/>
      <c r="F118" s="59"/>
      <c r="G118" s="59"/>
      <c r="H118" s="59"/>
      <c r="I118" s="60"/>
      <c r="J118" s="60"/>
      <c r="K118" s="60"/>
      <c r="L118" s="60"/>
      <c r="M118" s="52"/>
      <c r="N118" s="52"/>
      <c r="O118" s="19"/>
      <c r="P118" s="19"/>
      <c r="Q118" s="73"/>
      <c r="R118" s="61"/>
      <c r="S118" s="61"/>
      <c r="T118" s="61"/>
      <c r="U118" s="61"/>
      <c r="V118" s="61"/>
      <c r="W118" s="61"/>
      <c r="X118" s="61"/>
      <c r="Y118" s="61"/>
      <c r="Z118" s="61"/>
    </row>
    <row r="119" spans="1:26" s="62" customFormat="1" x14ac:dyDescent="0.25">
      <c r="A119" s="35">
        <f t="shared" si="1"/>
        <v>8</v>
      </c>
      <c r="B119" s="63"/>
      <c r="C119" s="64"/>
      <c r="D119" s="63"/>
      <c r="E119" s="58"/>
      <c r="F119" s="59"/>
      <c r="G119" s="59"/>
      <c r="H119" s="59"/>
      <c r="I119" s="60"/>
      <c r="J119" s="60"/>
      <c r="K119" s="60"/>
      <c r="L119" s="60"/>
      <c r="M119" s="52"/>
      <c r="N119" s="52"/>
      <c r="O119" s="19"/>
      <c r="P119" s="19"/>
      <c r="Q119" s="73"/>
      <c r="R119" s="61"/>
      <c r="S119" s="61"/>
      <c r="T119" s="61"/>
      <c r="U119" s="61"/>
      <c r="V119" s="61"/>
      <c r="W119" s="61"/>
      <c r="X119" s="61"/>
      <c r="Y119" s="61"/>
      <c r="Z119" s="61"/>
    </row>
    <row r="120" spans="1:26" s="62" customFormat="1" x14ac:dyDescent="0.25">
      <c r="A120" s="35"/>
      <c r="B120" s="36" t="s">
        <v>15</v>
      </c>
      <c r="C120" s="64"/>
      <c r="D120" s="63"/>
      <c r="E120" s="58"/>
      <c r="F120" s="59"/>
      <c r="G120" s="59"/>
      <c r="H120" s="59"/>
      <c r="I120" s="60"/>
      <c r="J120" s="60"/>
      <c r="K120" s="71">
        <f>SUM(K112:K119)</f>
        <v>20.333333333333332</v>
      </c>
      <c r="L120" s="65">
        <f>SUM(L112:L119)</f>
        <v>0</v>
      </c>
      <c r="M120" s="71">
        <f>SUM(M112:M119)</f>
        <v>0</v>
      </c>
      <c r="N120" s="65">
        <f>SUM(N112:N119)</f>
        <v>2</v>
      </c>
      <c r="O120" s="19"/>
      <c r="P120" s="19"/>
      <c r="Q120" s="74"/>
    </row>
    <row r="121" spans="1:26" x14ac:dyDescent="0.25">
      <c r="B121" s="20"/>
      <c r="C121" s="20"/>
      <c r="D121" s="20"/>
      <c r="E121" s="21"/>
      <c r="F121" s="20"/>
      <c r="G121" s="20"/>
      <c r="H121" s="20"/>
      <c r="I121" s="20"/>
      <c r="J121" s="20"/>
      <c r="K121" s="20"/>
      <c r="L121" s="20"/>
      <c r="M121" s="20"/>
      <c r="N121" s="20"/>
      <c r="O121" s="20"/>
      <c r="P121" s="20"/>
    </row>
    <row r="122" spans="1:26" ht="18.75" x14ac:dyDescent="0.25">
      <c r="B122" s="38" t="s">
        <v>30</v>
      </c>
      <c r="C122" s="139">
        <f>+K120</f>
        <v>20.333333333333332</v>
      </c>
      <c r="H122" s="22"/>
      <c r="I122" s="22"/>
      <c r="J122" s="22"/>
      <c r="K122" s="22"/>
      <c r="L122" s="22"/>
      <c r="M122" s="22"/>
      <c r="N122" s="20"/>
      <c r="O122" s="20"/>
      <c r="P122" s="20"/>
    </row>
    <row r="124" spans="1:26" ht="15.75" thickBot="1" x14ac:dyDescent="0.3"/>
    <row r="125" spans="1:26" ht="37.15" customHeight="1" thickBot="1" x14ac:dyDescent="0.3">
      <c r="B125" s="138" t="s">
        <v>47</v>
      </c>
      <c r="C125" s="137" t="s">
        <v>48</v>
      </c>
      <c r="D125" s="138" t="s">
        <v>49</v>
      </c>
      <c r="E125" s="137" t="s">
        <v>53</v>
      </c>
    </row>
    <row r="126" spans="1:26" ht="41.45" customHeight="1" x14ac:dyDescent="0.25">
      <c r="B126" s="135" t="s">
        <v>88</v>
      </c>
      <c r="C126" s="136">
        <v>20</v>
      </c>
      <c r="D126" s="136">
        <v>0</v>
      </c>
      <c r="E126" s="305">
        <f>+D126+D127+D128</f>
        <v>40</v>
      </c>
    </row>
    <row r="127" spans="1:26" x14ac:dyDescent="0.25">
      <c r="B127" s="135" t="s">
        <v>89</v>
      </c>
      <c r="C127" s="114">
        <v>30</v>
      </c>
      <c r="D127" s="114">
        <v>0</v>
      </c>
      <c r="E127" s="306"/>
    </row>
    <row r="128" spans="1:26" ht="15.75" thickBot="1" x14ac:dyDescent="0.3">
      <c r="B128" s="135" t="s">
        <v>90</v>
      </c>
      <c r="C128" s="134">
        <v>40</v>
      </c>
      <c r="D128" s="134">
        <v>40</v>
      </c>
      <c r="E128" s="307"/>
    </row>
    <row r="130" spans="2:17" ht="15.75" thickBot="1" x14ac:dyDescent="0.3"/>
    <row r="131" spans="2:17" ht="27" thickBot="1" x14ac:dyDescent="0.3">
      <c r="B131" s="299" t="s">
        <v>50</v>
      </c>
      <c r="C131" s="300"/>
      <c r="D131" s="300"/>
      <c r="E131" s="300"/>
      <c r="F131" s="300"/>
      <c r="G131" s="300"/>
      <c r="H131" s="300"/>
      <c r="I131" s="300"/>
      <c r="J131" s="300"/>
      <c r="K131" s="300"/>
      <c r="L131" s="300"/>
      <c r="M131" s="300"/>
      <c r="N131" s="301"/>
    </row>
    <row r="133" spans="2:17" ht="33" customHeight="1" x14ac:dyDescent="0.25">
      <c r="B133" s="302" t="s">
        <v>0</v>
      </c>
      <c r="C133" s="302" t="s">
        <v>37</v>
      </c>
      <c r="D133" s="302" t="s">
        <v>38</v>
      </c>
      <c r="E133" s="302" t="s">
        <v>77</v>
      </c>
      <c r="F133" s="302" t="s">
        <v>79</v>
      </c>
      <c r="G133" s="302" t="s">
        <v>80</v>
      </c>
      <c r="H133" s="302" t="s">
        <v>81</v>
      </c>
      <c r="I133" s="302" t="s">
        <v>78</v>
      </c>
      <c r="J133" s="295" t="s">
        <v>82</v>
      </c>
      <c r="K133" s="321"/>
      <c r="L133" s="296"/>
      <c r="M133" s="302" t="s">
        <v>86</v>
      </c>
      <c r="N133" s="302" t="s">
        <v>39</v>
      </c>
      <c r="O133" s="302" t="s">
        <v>40</v>
      </c>
      <c r="P133" s="324" t="s">
        <v>3</v>
      </c>
      <c r="Q133" s="325"/>
    </row>
    <row r="134" spans="2:17" ht="72" customHeight="1" x14ac:dyDescent="0.25">
      <c r="B134" s="303"/>
      <c r="C134" s="303"/>
      <c r="D134" s="303"/>
      <c r="E134" s="303"/>
      <c r="F134" s="303"/>
      <c r="G134" s="303"/>
      <c r="H134" s="303"/>
      <c r="I134" s="303"/>
      <c r="J134" s="168" t="s">
        <v>83</v>
      </c>
      <c r="K134" s="168" t="s">
        <v>84</v>
      </c>
      <c r="L134" s="168" t="s">
        <v>85</v>
      </c>
      <c r="M134" s="303"/>
      <c r="N134" s="303"/>
      <c r="O134" s="303"/>
      <c r="P134" s="326"/>
      <c r="Q134" s="327"/>
    </row>
    <row r="135" spans="2:17" ht="60.75" customHeight="1" x14ac:dyDescent="0.25">
      <c r="B135" s="122" t="s">
        <v>300</v>
      </c>
      <c r="C135" s="133">
        <f>549/1</f>
        <v>549</v>
      </c>
      <c r="D135" s="125" t="s">
        <v>299</v>
      </c>
      <c r="E135" s="124">
        <v>1110498867</v>
      </c>
      <c r="F135" s="132" t="s">
        <v>298</v>
      </c>
      <c r="G135" s="132" t="s">
        <v>196</v>
      </c>
      <c r="H135" s="131">
        <v>40844</v>
      </c>
      <c r="I135" s="130" t="s">
        <v>282</v>
      </c>
      <c r="J135" s="41" t="s">
        <v>281</v>
      </c>
      <c r="K135" s="67" t="s">
        <v>302</v>
      </c>
      <c r="L135" s="129" t="s">
        <v>301</v>
      </c>
      <c r="M135" s="67" t="s">
        <v>95</v>
      </c>
      <c r="N135" s="128" t="s">
        <v>95</v>
      </c>
      <c r="O135" s="67" t="s">
        <v>96</v>
      </c>
      <c r="P135" s="297" t="s">
        <v>288</v>
      </c>
      <c r="Q135" s="298"/>
    </row>
    <row r="136" spans="2:17" ht="60.75" customHeight="1" x14ac:dyDescent="0.25">
      <c r="B136" s="122" t="s">
        <v>300</v>
      </c>
      <c r="C136" s="133">
        <f>549/1</f>
        <v>549</v>
      </c>
      <c r="D136" s="125" t="s">
        <v>299</v>
      </c>
      <c r="E136" s="124">
        <v>1110498867</v>
      </c>
      <c r="F136" s="132" t="s">
        <v>298</v>
      </c>
      <c r="G136" s="132" t="s">
        <v>196</v>
      </c>
      <c r="H136" s="131">
        <v>40844</v>
      </c>
      <c r="I136" s="130" t="s">
        <v>282</v>
      </c>
      <c r="J136" s="41" t="s">
        <v>297</v>
      </c>
      <c r="K136" s="129" t="s">
        <v>296</v>
      </c>
      <c r="L136" s="129" t="s">
        <v>296</v>
      </c>
      <c r="M136" s="67" t="s">
        <v>95</v>
      </c>
      <c r="N136" s="128" t="s">
        <v>95</v>
      </c>
      <c r="O136" s="67" t="s">
        <v>96</v>
      </c>
      <c r="P136" s="297" t="s">
        <v>288</v>
      </c>
      <c r="Q136" s="298"/>
    </row>
    <row r="137" spans="2:17" ht="60.75" customHeight="1" x14ac:dyDescent="0.25">
      <c r="B137" s="122" t="s">
        <v>295</v>
      </c>
      <c r="C137" s="126">
        <f>549/1</f>
        <v>549</v>
      </c>
      <c r="D137" s="125" t="s">
        <v>294</v>
      </c>
      <c r="E137" s="124">
        <v>60353098</v>
      </c>
      <c r="F137" s="1" t="s">
        <v>293</v>
      </c>
      <c r="G137" s="122" t="s">
        <v>292</v>
      </c>
      <c r="H137" s="123">
        <v>40141</v>
      </c>
      <c r="I137" s="3" t="s">
        <v>282</v>
      </c>
      <c r="J137" s="122" t="s">
        <v>291</v>
      </c>
      <c r="K137" s="121" t="s">
        <v>290</v>
      </c>
      <c r="L137" s="121" t="s">
        <v>289</v>
      </c>
      <c r="M137" s="67" t="s">
        <v>95</v>
      </c>
      <c r="N137" s="67" t="s">
        <v>95</v>
      </c>
      <c r="O137" s="67" t="s">
        <v>95</v>
      </c>
      <c r="P137" s="297" t="s">
        <v>288</v>
      </c>
      <c r="Q137" s="298"/>
    </row>
    <row r="138" spans="2:17" ht="60.75" customHeight="1" x14ac:dyDescent="0.25">
      <c r="B138" s="122" t="s">
        <v>285</v>
      </c>
      <c r="C138" s="126">
        <f>549/1</f>
        <v>549</v>
      </c>
      <c r="D138" s="125" t="s">
        <v>220</v>
      </c>
      <c r="E138" s="124">
        <v>1110476015</v>
      </c>
      <c r="F138" s="1" t="s">
        <v>284</v>
      </c>
      <c r="G138" s="122" t="s">
        <v>283</v>
      </c>
      <c r="H138" s="127">
        <v>41397</v>
      </c>
      <c r="I138" s="3" t="s">
        <v>282</v>
      </c>
      <c r="J138" s="122" t="s">
        <v>287</v>
      </c>
      <c r="K138" s="48" t="s">
        <v>286</v>
      </c>
      <c r="L138" s="121" t="s">
        <v>279</v>
      </c>
      <c r="M138" s="67" t="s">
        <v>95</v>
      </c>
      <c r="N138" s="67" t="s">
        <v>95</v>
      </c>
      <c r="O138" s="67" t="s">
        <v>95</v>
      </c>
      <c r="P138" s="297"/>
      <c r="Q138" s="298"/>
    </row>
    <row r="139" spans="2:17" ht="33.6" customHeight="1" x14ac:dyDescent="0.25">
      <c r="B139" s="122" t="s">
        <v>285</v>
      </c>
      <c r="C139" s="126">
        <f>549/1</f>
        <v>549</v>
      </c>
      <c r="D139" s="125" t="s">
        <v>220</v>
      </c>
      <c r="E139" s="124">
        <v>1110476015</v>
      </c>
      <c r="F139" s="1" t="s">
        <v>284</v>
      </c>
      <c r="G139" s="122" t="s">
        <v>283</v>
      </c>
      <c r="H139" s="123">
        <v>41397</v>
      </c>
      <c r="I139" s="3" t="s">
        <v>282</v>
      </c>
      <c r="J139" s="122" t="s">
        <v>281</v>
      </c>
      <c r="K139" s="48" t="s">
        <v>280</v>
      </c>
      <c r="L139" s="121" t="s">
        <v>279</v>
      </c>
      <c r="M139" s="67" t="s">
        <v>95</v>
      </c>
      <c r="N139" s="67" t="s">
        <v>95</v>
      </c>
      <c r="O139" s="67" t="s">
        <v>95</v>
      </c>
      <c r="P139" s="357" t="s">
        <v>278</v>
      </c>
      <c r="Q139" s="358"/>
    </row>
    <row r="142" spans="2:17" ht="15.75" thickBot="1" x14ac:dyDescent="0.3"/>
    <row r="143" spans="2:17" ht="54" customHeight="1" x14ac:dyDescent="0.25">
      <c r="B143" s="69" t="s">
        <v>31</v>
      </c>
      <c r="C143" s="69" t="s">
        <v>47</v>
      </c>
      <c r="D143" s="168" t="s">
        <v>48</v>
      </c>
      <c r="E143" s="69" t="s">
        <v>49</v>
      </c>
      <c r="F143" s="42" t="s">
        <v>54</v>
      </c>
      <c r="G143" s="45"/>
    </row>
    <row r="144" spans="2:17" ht="120.75" customHeight="1" x14ac:dyDescent="0.2">
      <c r="B144" s="353" t="s">
        <v>51</v>
      </c>
      <c r="C144" s="4" t="s">
        <v>91</v>
      </c>
      <c r="D144" s="169">
        <v>25</v>
      </c>
      <c r="E144" s="114">
        <v>0</v>
      </c>
      <c r="F144" s="354">
        <f>+E144+E145+E146</f>
        <v>25</v>
      </c>
      <c r="G144" s="46"/>
    </row>
    <row r="145" spans="2:7" ht="76.150000000000006" customHeight="1" x14ac:dyDescent="0.2">
      <c r="B145" s="353"/>
      <c r="C145" s="4" t="s">
        <v>92</v>
      </c>
      <c r="D145" s="120">
        <v>25</v>
      </c>
      <c r="E145" s="169">
        <v>0</v>
      </c>
      <c r="F145" s="355"/>
      <c r="G145" s="46"/>
    </row>
    <row r="146" spans="2:7" ht="69" customHeight="1" x14ac:dyDescent="0.2">
      <c r="B146" s="353"/>
      <c r="C146" s="4" t="s">
        <v>93</v>
      </c>
      <c r="D146" s="169">
        <v>10</v>
      </c>
      <c r="E146" s="169">
        <v>25</v>
      </c>
      <c r="F146" s="356"/>
      <c r="G146" s="46"/>
    </row>
    <row r="147" spans="2:7" x14ac:dyDescent="0.25">
      <c r="C147" s="54"/>
    </row>
    <row r="150" spans="2:7" x14ac:dyDescent="0.25">
      <c r="B150" s="119" t="s">
        <v>55</v>
      </c>
      <c r="C150" s="118"/>
      <c r="D150" s="118"/>
      <c r="E150" s="118"/>
    </row>
    <row r="151" spans="2:7" x14ac:dyDescent="0.25">
      <c r="B151" s="118"/>
      <c r="C151" s="118"/>
      <c r="D151" s="118"/>
      <c r="E151" s="118"/>
    </row>
    <row r="152" spans="2:7" x14ac:dyDescent="0.25">
      <c r="B152" s="118"/>
      <c r="C152" s="118"/>
      <c r="D152" s="118"/>
      <c r="E152" s="118"/>
    </row>
    <row r="153" spans="2:7" x14ac:dyDescent="0.25">
      <c r="B153" s="117" t="s">
        <v>31</v>
      </c>
      <c r="C153" s="117" t="s">
        <v>56</v>
      </c>
      <c r="D153" s="171" t="s">
        <v>49</v>
      </c>
      <c r="E153" s="171" t="s">
        <v>15</v>
      </c>
    </row>
    <row r="154" spans="2:7" ht="53.25" customHeight="1" x14ac:dyDescent="0.25">
      <c r="B154" s="116" t="s">
        <v>57</v>
      </c>
      <c r="C154" s="115">
        <v>40</v>
      </c>
      <c r="D154" s="114">
        <v>40</v>
      </c>
      <c r="E154" s="322">
        <f>+D154+D155</f>
        <v>65</v>
      </c>
    </row>
    <row r="155" spans="2:7" ht="65.25" customHeight="1" x14ac:dyDescent="0.25">
      <c r="B155" s="116" t="s">
        <v>58</v>
      </c>
      <c r="C155" s="115">
        <v>60</v>
      </c>
      <c r="D155" s="114">
        <v>25</v>
      </c>
      <c r="E155" s="323"/>
    </row>
  </sheetData>
  <mergeCells count="74">
    <mergeCell ref="E154:E155"/>
    <mergeCell ref="J133:L133"/>
    <mergeCell ref="M133:M134"/>
    <mergeCell ref="P138:Q138"/>
    <mergeCell ref="O133:O134"/>
    <mergeCell ref="P139:Q139"/>
    <mergeCell ref="P133:Q134"/>
    <mergeCell ref="P135:Q135"/>
    <mergeCell ref="P136:Q136"/>
    <mergeCell ref="P137:Q137"/>
    <mergeCell ref="N133:N134"/>
    <mergeCell ref="B144:B146"/>
    <mergeCell ref="F144:F146"/>
    <mergeCell ref="E126:E128"/>
    <mergeCell ref="B131:N131"/>
    <mergeCell ref="B133:B134"/>
    <mergeCell ref="C133:C134"/>
    <mergeCell ref="D133:D134"/>
    <mergeCell ref="E133:E134"/>
    <mergeCell ref="F133:F134"/>
    <mergeCell ref="G133:G134"/>
    <mergeCell ref="H133:H134"/>
    <mergeCell ref="I133:I134"/>
    <mergeCell ref="P95:Q95"/>
    <mergeCell ref="P87:Q88"/>
    <mergeCell ref="P89:Q89"/>
    <mergeCell ref="P94:Q94"/>
    <mergeCell ref="H87:H88"/>
    <mergeCell ref="I87:I88"/>
    <mergeCell ref="P90:Q90"/>
    <mergeCell ref="P91:Q91"/>
    <mergeCell ref="P93:Q93"/>
    <mergeCell ref="P92:Q92"/>
    <mergeCell ref="P76:Q76"/>
    <mergeCell ref="B108:N108"/>
    <mergeCell ref="J87:L87"/>
    <mergeCell ref="M87:M88"/>
    <mergeCell ref="N87:N88"/>
    <mergeCell ref="B87:B88"/>
    <mergeCell ref="C87:C88"/>
    <mergeCell ref="D87:D88"/>
    <mergeCell ref="E87:E88"/>
    <mergeCell ref="F87:F88"/>
    <mergeCell ref="G87:G88"/>
    <mergeCell ref="O87:O88"/>
    <mergeCell ref="B98:N98"/>
    <mergeCell ref="D101:E101"/>
    <mergeCell ref="D102:E102"/>
    <mergeCell ref="B105:P105"/>
    <mergeCell ref="B82:N82"/>
    <mergeCell ref="B23:C23"/>
    <mergeCell ref="E41:E42"/>
    <mergeCell ref="P75:Q75"/>
    <mergeCell ref="B60:B61"/>
    <mergeCell ref="C60:C61"/>
    <mergeCell ref="D60:E60"/>
    <mergeCell ref="C64:N64"/>
    <mergeCell ref="B66:N66"/>
    <mergeCell ref="P69:Q69"/>
    <mergeCell ref="P70:Q70"/>
    <mergeCell ref="M46:N46"/>
    <mergeCell ref="P71:Q71"/>
    <mergeCell ref="P72:Q72"/>
    <mergeCell ref="P73:Q73"/>
    <mergeCell ref="P74:Q74"/>
    <mergeCell ref="C9:N9"/>
    <mergeCell ref="C10:N10"/>
    <mergeCell ref="C11:E11"/>
    <mergeCell ref="B15:C22"/>
    <mergeCell ref="B2:P2"/>
    <mergeCell ref="B4:P4"/>
    <mergeCell ref="A5:L5"/>
    <mergeCell ref="C7:N7"/>
    <mergeCell ref="C8:N8"/>
  </mergeCells>
  <dataValidations count="2">
    <dataValidation type="decimal" allowBlank="1" showInputMessage="1" showErrorMessage="1" sqref="WVH983071 WLL983071 C65567 IV65567 SR65567 ACN65567 AMJ65567 AWF65567 BGB65567 BPX65567 BZT65567 CJP65567 CTL65567 DDH65567 DND65567 DWZ65567 EGV65567 EQR65567 FAN65567 FKJ65567 FUF65567 GEB65567 GNX65567 GXT65567 HHP65567 HRL65567 IBH65567 ILD65567 IUZ65567 JEV65567 JOR65567 JYN65567 KIJ65567 KSF65567 LCB65567 LLX65567 LVT65567 MFP65567 MPL65567 MZH65567 NJD65567 NSZ65567 OCV65567 OMR65567 OWN65567 PGJ65567 PQF65567 QAB65567 QJX65567 QTT65567 RDP65567 RNL65567 RXH65567 SHD65567 SQZ65567 TAV65567 TKR65567 TUN65567 UEJ65567 UOF65567 UYB65567 VHX65567 VRT65567 WBP65567 WLL65567 WVH65567 C131103 IV131103 SR131103 ACN131103 AMJ131103 AWF131103 BGB131103 BPX131103 BZT131103 CJP131103 CTL131103 DDH131103 DND131103 DWZ131103 EGV131103 EQR131103 FAN131103 FKJ131103 FUF131103 GEB131103 GNX131103 GXT131103 HHP131103 HRL131103 IBH131103 ILD131103 IUZ131103 JEV131103 JOR131103 JYN131103 KIJ131103 KSF131103 LCB131103 LLX131103 LVT131103 MFP131103 MPL131103 MZH131103 NJD131103 NSZ131103 OCV131103 OMR131103 OWN131103 PGJ131103 PQF131103 QAB131103 QJX131103 QTT131103 RDP131103 RNL131103 RXH131103 SHD131103 SQZ131103 TAV131103 TKR131103 TUN131103 UEJ131103 UOF131103 UYB131103 VHX131103 VRT131103 WBP131103 WLL131103 WVH131103 C196639 IV196639 SR196639 ACN196639 AMJ196639 AWF196639 BGB196639 BPX196639 BZT196639 CJP196639 CTL196639 DDH196639 DND196639 DWZ196639 EGV196639 EQR196639 FAN196639 FKJ196639 FUF196639 GEB196639 GNX196639 GXT196639 HHP196639 HRL196639 IBH196639 ILD196639 IUZ196639 JEV196639 JOR196639 JYN196639 KIJ196639 KSF196639 LCB196639 LLX196639 LVT196639 MFP196639 MPL196639 MZH196639 NJD196639 NSZ196639 OCV196639 OMR196639 OWN196639 PGJ196639 PQF196639 QAB196639 QJX196639 QTT196639 RDP196639 RNL196639 RXH196639 SHD196639 SQZ196639 TAV196639 TKR196639 TUN196639 UEJ196639 UOF196639 UYB196639 VHX196639 VRT196639 WBP196639 WLL196639 WVH196639 C262175 IV262175 SR262175 ACN262175 AMJ262175 AWF262175 BGB262175 BPX262175 BZT262175 CJP262175 CTL262175 DDH262175 DND262175 DWZ262175 EGV262175 EQR262175 FAN262175 FKJ262175 FUF262175 GEB262175 GNX262175 GXT262175 HHP262175 HRL262175 IBH262175 ILD262175 IUZ262175 JEV262175 JOR262175 JYN262175 KIJ262175 KSF262175 LCB262175 LLX262175 LVT262175 MFP262175 MPL262175 MZH262175 NJD262175 NSZ262175 OCV262175 OMR262175 OWN262175 PGJ262175 PQF262175 QAB262175 QJX262175 QTT262175 RDP262175 RNL262175 RXH262175 SHD262175 SQZ262175 TAV262175 TKR262175 TUN262175 UEJ262175 UOF262175 UYB262175 VHX262175 VRT262175 WBP262175 WLL262175 WVH262175 C327711 IV327711 SR327711 ACN327711 AMJ327711 AWF327711 BGB327711 BPX327711 BZT327711 CJP327711 CTL327711 DDH327711 DND327711 DWZ327711 EGV327711 EQR327711 FAN327711 FKJ327711 FUF327711 GEB327711 GNX327711 GXT327711 HHP327711 HRL327711 IBH327711 ILD327711 IUZ327711 JEV327711 JOR327711 JYN327711 KIJ327711 KSF327711 LCB327711 LLX327711 LVT327711 MFP327711 MPL327711 MZH327711 NJD327711 NSZ327711 OCV327711 OMR327711 OWN327711 PGJ327711 PQF327711 QAB327711 QJX327711 QTT327711 RDP327711 RNL327711 RXH327711 SHD327711 SQZ327711 TAV327711 TKR327711 TUN327711 UEJ327711 UOF327711 UYB327711 VHX327711 VRT327711 WBP327711 WLL327711 WVH327711 C393247 IV393247 SR393247 ACN393247 AMJ393247 AWF393247 BGB393247 BPX393247 BZT393247 CJP393247 CTL393247 DDH393247 DND393247 DWZ393247 EGV393247 EQR393247 FAN393247 FKJ393247 FUF393247 GEB393247 GNX393247 GXT393247 HHP393247 HRL393247 IBH393247 ILD393247 IUZ393247 JEV393247 JOR393247 JYN393247 KIJ393247 KSF393247 LCB393247 LLX393247 LVT393247 MFP393247 MPL393247 MZH393247 NJD393247 NSZ393247 OCV393247 OMR393247 OWN393247 PGJ393247 PQF393247 QAB393247 QJX393247 QTT393247 RDP393247 RNL393247 RXH393247 SHD393247 SQZ393247 TAV393247 TKR393247 TUN393247 UEJ393247 UOF393247 UYB393247 VHX393247 VRT393247 WBP393247 WLL393247 WVH393247 C458783 IV458783 SR458783 ACN458783 AMJ458783 AWF458783 BGB458783 BPX458783 BZT458783 CJP458783 CTL458783 DDH458783 DND458783 DWZ458783 EGV458783 EQR458783 FAN458783 FKJ458783 FUF458783 GEB458783 GNX458783 GXT458783 HHP458783 HRL458783 IBH458783 ILD458783 IUZ458783 JEV458783 JOR458783 JYN458783 KIJ458783 KSF458783 LCB458783 LLX458783 LVT458783 MFP458783 MPL458783 MZH458783 NJD458783 NSZ458783 OCV458783 OMR458783 OWN458783 PGJ458783 PQF458783 QAB458783 QJX458783 QTT458783 RDP458783 RNL458783 RXH458783 SHD458783 SQZ458783 TAV458783 TKR458783 TUN458783 UEJ458783 UOF458783 UYB458783 VHX458783 VRT458783 WBP458783 WLL458783 WVH458783 C524319 IV524319 SR524319 ACN524319 AMJ524319 AWF524319 BGB524319 BPX524319 BZT524319 CJP524319 CTL524319 DDH524319 DND524319 DWZ524319 EGV524319 EQR524319 FAN524319 FKJ524319 FUF524319 GEB524319 GNX524319 GXT524319 HHP524319 HRL524319 IBH524319 ILD524319 IUZ524319 JEV524319 JOR524319 JYN524319 KIJ524319 KSF524319 LCB524319 LLX524319 LVT524319 MFP524319 MPL524319 MZH524319 NJD524319 NSZ524319 OCV524319 OMR524319 OWN524319 PGJ524319 PQF524319 QAB524319 QJX524319 QTT524319 RDP524319 RNL524319 RXH524319 SHD524319 SQZ524319 TAV524319 TKR524319 TUN524319 UEJ524319 UOF524319 UYB524319 VHX524319 VRT524319 WBP524319 WLL524319 WVH524319 C589855 IV589855 SR589855 ACN589855 AMJ589855 AWF589855 BGB589855 BPX589855 BZT589855 CJP589855 CTL589855 DDH589855 DND589855 DWZ589855 EGV589855 EQR589855 FAN589855 FKJ589855 FUF589855 GEB589855 GNX589855 GXT589855 HHP589855 HRL589855 IBH589855 ILD589855 IUZ589855 JEV589855 JOR589855 JYN589855 KIJ589855 KSF589855 LCB589855 LLX589855 LVT589855 MFP589855 MPL589855 MZH589855 NJD589855 NSZ589855 OCV589855 OMR589855 OWN589855 PGJ589855 PQF589855 QAB589855 QJX589855 QTT589855 RDP589855 RNL589855 RXH589855 SHD589855 SQZ589855 TAV589855 TKR589855 TUN589855 UEJ589855 UOF589855 UYB589855 VHX589855 VRT589855 WBP589855 WLL589855 WVH589855 C655391 IV655391 SR655391 ACN655391 AMJ655391 AWF655391 BGB655391 BPX655391 BZT655391 CJP655391 CTL655391 DDH655391 DND655391 DWZ655391 EGV655391 EQR655391 FAN655391 FKJ655391 FUF655391 GEB655391 GNX655391 GXT655391 HHP655391 HRL655391 IBH655391 ILD655391 IUZ655391 JEV655391 JOR655391 JYN655391 KIJ655391 KSF655391 LCB655391 LLX655391 LVT655391 MFP655391 MPL655391 MZH655391 NJD655391 NSZ655391 OCV655391 OMR655391 OWN655391 PGJ655391 PQF655391 QAB655391 QJX655391 QTT655391 RDP655391 RNL655391 RXH655391 SHD655391 SQZ655391 TAV655391 TKR655391 TUN655391 UEJ655391 UOF655391 UYB655391 VHX655391 VRT655391 WBP655391 WLL655391 WVH655391 C720927 IV720927 SR720927 ACN720927 AMJ720927 AWF720927 BGB720927 BPX720927 BZT720927 CJP720927 CTL720927 DDH720927 DND720927 DWZ720927 EGV720927 EQR720927 FAN720927 FKJ720927 FUF720927 GEB720927 GNX720927 GXT720927 HHP720927 HRL720927 IBH720927 ILD720927 IUZ720927 JEV720927 JOR720927 JYN720927 KIJ720927 KSF720927 LCB720927 LLX720927 LVT720927 MFP720927 MPL720927 MZH720927 NJD720927 NSZ720927 OCV720927 OMR720927 OWN720927 PGJ720927 PQF720927 QAB720927 QJX720927 QTT720927 RDP720927 RNL720927 RXH720927 SHD720927 SQZ720927 TAV720927 TKR720927 TUN720927 UEJ720927 UOF720927 UYB720927 VHX720927 VRT720927 WBP720927 WLL720927 WVH720927 C786463 IV786463 SR786463 ACN786463 AMJ786463 AWF786463 BGB786463 BPX786463 BZT786463 CJP786463 CTL786463 DDH786463 DND786463 DWZ786463 EGV786463 EQR786463 FAN786463 FKJ786463 FUF786463 GEB786463 GNX786463 GXT786463 HHP786463 HRL786463 IBH786463 ILD786463 IUZ786463 JEV786463 JOR786463 JYN786463 KIJ786463 KSF786463 LCB786463 LLX786463 LVT786463 MFP786463 MPL786463 MZH786463 NJD786463 NSZ786463 OCV786463 OMR786463 OWN786463 PGJ786463 PQF786463 QAB786463 QJX786463 QTT786463 RDP786463 RNL786463 RXH786463 SHD786463 SQZ786463 TAV786463 TKR786463 TUN786463 UEJ786463 UOF786463 UYB786463 VHX786463 VRT786463 WBP786463 WLL786463 WVH786463 C851999 IV851999 SR851999 ACN851999 AMJ851999 AWF851999 BGB851999 BPX851999 BZT851999 CJP851999 CTL851999 DDH851999 DND851999 DWZ851999 EGV851999 EQR851999 FAN851999 FKJ851999 FUF851999 GEB851999 GNX851999 GXT851999 HHP851999 HRL851999 IBH851999 ILD851999 IUZ851999 JEV851999 JOR851999 JYN851999 KIJ851999 KSF851999 LCB851999 LLX851999 LVT851999 MFP851999 MPL851999 MZH851999 NJD851999 NSZ851999 OCV851999 OMR851999 OWN851999 PGJ851999 PQF851999 QAB851999 QJX851999 QTT851999 RDP851999 RNL851999 RXH851999 SHD851999 SQZ851999 TAV851999 TKR851999 TUN851999 UEJ851999 UOF851999 UYB851999 VHX851999 VRT851999 WBP851999 WLL851999 WVH851999 C917535 IV917535 SR917535 ACN917535 AMJ917535 AWF917535 BGB917535 BPX917535 BZT917535 CJP917535 CTL917535 DDH917535 DND917535 DWZ917535 EGV917535 EQR917535 FAN917535 FKJ917535 FUF917535 GEB917535 GNX917535 GXT917535 HHP917535 HRL917535 IBH917535 ILD917535 IUZ917535 JEV917535 JOR917535 JYN917535 KIJ917535 KSF917535 LCB917535 LLX917535 LVT917535 MFP917535 MPL917535 MZH917535 NJD917535 NSZ917535 OCV917535 OMR917535 OWN917535 PGJ917535 PQF917535 QAB917535 QJX917535 QTT917535 RDP917535 RNL917535 RXH917535 SHD917535 SQZ917535 TAV917535 TKR917535 TUN917535 UEJ917535 UOF917535 UYB917535 VHX917535 VRT917535 WBP917535 WLL917535 WVH917535 C983071 IV983071 SR983071 ACN983071 AMJ983071 AWF983071 BGB983071 BPX983071 BZT983071 CJP983071 CTL983071 DDH983071 DND983071 DWZ983071 EGV983071 EQR983071 FAN983071 FKJ983071 FUF983071 GEB983071 GNX983071 GXT983071 HHP983071 HRL983071 IBH983071 ILD983071 IUZ983071 JEV983071 JOR983071 JYN983071 KIJ983071 KSF983071 LCB983071 LLX983071 LVT983071 MFP983071 MPL983071 MZH983071 NJD983071 NSZ983071 OCV983071 OMR983071 OWN983071 PGJ983071 PQF983071 QAB983071 QJX983071 QTT983071 RDP983071 RNL983071 RXH983071 SHD983071 SQZ983071 TAV983071 TKR983071 TUN983071 UEJ983071 UOF983071 UYB983071 VHX983071 VRT983071 WBP983071 IV25:IV45 SR25:SR45 ACN25:ACN45 AMJ25:AMJ45 AWF25:AWF45 BGB25:BGB45 BPX25:BPX45 BZT25:BZT45 CJP25:CJP45 CTL25:CTL45 DDH25:DDH45 DND25:DND45 DWZ25:DWZ45 EGV25:EGV45 EQR25:EQR45 FAN25:FAN45 FKJ25:FKJ45 FUF25:FUF45 GEB25:GEB45 GNX25:GNX45 GXT25:GXT45 HHP25:HHP45 HRL25:HRL45 IBH25:IBH45 ILD25:ILD45 IUZ25:IUZ45 JEV25:JEV45 JOR25:JOR45 JYN25:JYN45 KIJ25:KIJ45 KSF25:KSF45 LCB25:LCB45 LLX25:LLX45 LVT25:LVT45 MFP25:MFP45 MPL25:MPL45 MZH25:MZH45 NJD25:NJD45 NSZ25:NSZ45 OCV25:OCV45 OMR25:OMR45 OWN25:OWN45 PGJ25:PGJ45 PQF25:PQF45 QAB25:QAB45 QJX25:QJX45 QTT25:QTT45 RDP25:RDP45 RNL25:RNL45 RXH25:RXH45 SHD25:SHD45 SQZ25:SQZ45 TAV25:TAV45 TKR25:TKR45 TUN25:TUN45 UEJ25:UEJ45 UOF25:UOF45 UYB25:UYB45 VHX25:VHX45 VRT25:VRT45 WBP25:WBP45 WLL25:WLL45 WVH25:WVH45">
      <formula1>0</formula1>
      <formula2>1</formula2>
    </dataValidation>
    <dataValidation type="list" allowBlank="1" showInputMessage="1" showErrorMessage="1" sqref="WVE983071 A65567 IS65567 SO65567 ACK65567 AMG65567 AWC65567 BFY65567 BPU65567 BZQ65567 CJM65567 CTI65567 DDE65567 DNA65567 DWW65567 EGS65567 EQO65567 FAK65567 FKG65567 FUC65567 GDY65567 GNU65567 GXQ65567 HHM65567 HRI65567 IBE65567 ILA65567 IUW65567 JES65567 JOO65567 JYK65567 KIG65567 KSC65567 LBY65567 LLU65567 LVQ65567 MFM65567 MPI65567 MZE65567 NJA65567 NSW65567 OCS65567 OMO65567 OWK65567 PGG65567 PQC65567 PZY65567 QJU65567 QTQ65567 RDM65567 RNI65567 RXE65567 SHA65567 SQW65567 TAS65567 TKO65567 TUK65567 UEG65567 UOC65567 UXY65567 VHU65567 VRQ65567 WBM65567 WLI65567 WVE65567 A131103 IS131103 SO131103 ACK131103 AMG131103 AWC131103 BFY131103 BPU131103 BZQ131103 CJM131103 CTI131103 DDE131103 DNA131103 DWW131103 EGS131103 EQO131103 FAK131103 FKG131103 FUC131103 GDY131103 GNU131103 GXQ131103 HHM131103 HRI131103 IBE131103 ILA131103 IUW131103 JES131103 JOO131103 JYK131103 KIG131103 KSC131103 LBY131103 LLU131103 LVQ131103 MFM131103 MPI131103 MZE131103 NJA131103 NSW131103 OCS131103 OMO131103 OWK131103 PGG131103 PQC131103 PZY131103 QJU131103 QTQ131103 RDM131103 RNI131103 RXE131103 SHA131103 SQW131103 TAS131103 TKO131103 TUK131103 UEG131103 UOC131103 UXY131103 VHU131103 VRQ131103 WBM131103 WLI131103 WVE131103 A196639 IS196639 SO196639 ACK196639 AMG196639 AWC196639 BFY196639 BPU196639 BZQ196639 CJM196639 CTI196639 DDE196639 DNA196639 DWW196639 EGS196639 EQO196639 FAK196639 FKG196639 FUC196639 GDY196639 GNU196639 GXQ196639 HHM196639 HRI196639 IBE196639 ILA196639 IUW196639 JES196639 JOO196639 JYK196639 KIG196639 KSC196639 LBY196639 LLU196639 LVQ196639 MFM196639 MPI196639 MZE196639 NJA196639 NSW196639 OCS196639 OMO196639 OWK196639 PGG196639 PQC196639 PZY196639 QJU196639 QTQ196639 RDM196639 RNI196639 RXE196639 SHA196639 SQW196639 TAS196639 TKO196639 TUK196639 UEG196639 UOC196639 UXY196639 VHU196639 VRQ196639 WBM196639 WLI196639 WVE196639 A262175 IS262175 SO262175 ACK262175 AMG262175 AWC262175 BFY262175 BPU262175 BZQ262175 CJM262175 CTI262175 DDE262175 DNA262175 DWW262175 EGS262175 EQO262175 FAK262175 FKG262175 FUC262175 GDY262175 GNU262175 GXQ262175 HHM262175 HRI262175 IBE262175 ILA262175 IUW262175 JES262175 JOO262175 JYK262175 KIG262175 KSC262175 LBY262175 LLU262175 LVQ262175 MFM262175 MPI262175 MZE262175 NJA262175 NSW262175 OCS262175 OMO262175 OWK262175 PGG262175 PQC262175 PZY262175 QJU262175 QTQ262175 RDM262175 RNI262175 RXE262175 SHA262175 SQW262175 TAS262175 TKO262175 TUK262175 UEG262175 UOC262175 UXY262175 VHU262175 VRQ262175 WBM262175 WLI262175 WVE262175 A327711 IS327711 SO327711 ACK327711 AMG327711 AWC327711 BFY327711 BPU327711 BZQ327711 CJM327711 CTI327711 DDE327711 DNA327711 DWW327711 EGS327711 EQO327711 FAK327711 FKG327711 FUC327711 GDY327711 GNU327711 GXQ327711 HHM327711 HRI327711 IBE327711 ILA327711 IUW327711 JES327711 JOO327711 JYK327711 KIG327711 KSC327711 LBY327711 LLU327711 LVQ327711 MFM327711 MPI327711 MZE327711 NJA327711 NSW327711 OCS327711 OMO327711 OWK327711 PGG327711 PQC327711 PZY327711 QJU327711 QTQ327711 RDM327711 RNI327711 RXE327711 SHA327711 SQW327711 TAS327711 TKO327711 TUK327711 UEG327711 UOC327711 UXY327711 VHU327711 VRQ327711 WBM327711 WLI327711 WVE327711 A393247 IS393247 SO393247 ACK393247 AMG393247 AWC393247 BFY393247 BPU393247 BZQ393247 CJM393247 CTI393247 DDE393247 DNA393247 DWW393247 EGS393247 EQO393247 FAK393247 FKG393247 FUC393247 GDY393247 GNU393247 GXQ393247 HHM393247 HRI393247 IBE393247 ILA393247 IUW393247 JES393247 JOO393247 JYK393247 KIG393247 KSC393247 LBY393247 LLU393247 LVQ393247 MFM393247 MPI393247 MZE393247 NJA393247 NSW393247 OCS393247 OMO393247 OWK393247 PGG393247 PQC393247 PZY393247 QJU393247 QTQ393247 RDM393247 RNI393247 RXE393247 SHA393247 SQW393247 TAS393247 TKO393247 TUK393247 UEG393247 UOC393247 UXY393247 VHU393247 VRQ393247 WBM393247 WLI393247 WVE393247 A458783 IS458783 SO458783 ACK458783 AMG458783 AWC458783 BFY458783 BPU458783 BZQ458783 CJM458783 CTI458783 DDE458783 DNA458783 DWW458783 EGS458783 EQO458783 FAK458783 FKG458783 FUC458783 GDY458783 GNU458783 GXQ458783 HHM458783 HRI458783 IBE458783 ILA458783 IUW458783 JES458783 JOO458783 JYK458783 KIG458783 KSC458783 LBY458783 LLU458783 LVQ458783 MFM458783 MPI458783 MZE458783 NJA458783 NSW458783 OCS458783 OMO458783 OWK458783 PGG458783 PQC458783 PZY458783 QJU458783 QTQ458783 RDM458783 RNI458783 RXE458783 SHA458783 SQW458783 TAS458783 TKO458783 TUK458783 UEG458783 UOC458783 UXY458783 VHU458783 VRQ458783 WBM458783 WLI458783 WVE458783 A524319 IS524319 SO524319 ACK524319 AMG524319 AWC524319 BFY524319 BPU524319 BZQ524319 CJM524319 CTI524319 DDE524319 DNA524319 DWW524319 EGS524319 EQO524319 FAK524319 FKG524319 FUC524319 GDY524319 GNU524319 GXQ524319 HHM524319 HRI524319 IBE524319 ILA524319 IUW524319 JES524319 JOO524319 JYK524319 KIG524319 KSC524319 LBY524319 LLU524319 LVQ524319 MFM524319 MPI524319 MZE524319 NJA524319 NSW524319 OCS524319 OMO524319 OWK524319 PGG524319 PQC524319 PZY524319 QJU524319 QTQ524319 RDM524319 RNI524319 RXE524319 SHA524319 SQW524319 TAS524319 TKO524319 TUK524319 UEG524319 UOC524319 UXY524319 VHU524319 VRQ524319 WBM524319 WLI524319 WVE524319 A589855 IS589855 SO589855 ACK589855 AMG589855 AWC589855 BFY589855 BPU589855 BZQ589855 CJM589855 CTI589855 DDE589855 DNA589855 DWW589855 EGS589855 EQO589855 FAK589855 FKG589855 FUC589855 GDY589855 GNU589855 GXQ589855 HHM589855 HRI589855 IBE589855 ILA589855 IUW589855 JES589855 JOO589855 JYK589855 KIG589855 KSC589855 LBY589855 LLU589855 LVQ589855 MFM589855 MPI589855 MZE589855 NJA589855 NSW589855 OCS589855 OMO589855 OWK589855 PGG589855 PQC589855 PZY589855 QJU589855 QTQ589855 RDM589855 RNI589855 RXE589855 SHA589855 SQW589855 TAS589855 TKO589855 TUK589855 UEG589855 UOC589855 UXY589855 VHU589855 VRQ589855 WBM589855 WLI589855 WVE589855 A655391 IS655391 SO655391 ACK655391 AMG655391 AWC655391 BFY655391 BPU655391 BZQ655391 CJM655391 CTI655391 DDE655391 DNA655391 DWW655391 EGS655391 EQO655391 FAK655391 FKG655391 FUC655391 GDY655391 GNU655391 GXQ655391 HHM655391 HRI655391 IBE655391 ILA655391 IUW655391 JES655391 JOO655391 JYK655391 KIG655391 KSC655391 LBY655391 LLU655391 LVQ655391 MFM655391 MPI655391 MZE655391 NJA655391 NSW655391 OCS655391 OMO655391 OWK655391 PGG655391 PQC655391 PZY655391 QJU655391 QTQ655391 RDM655391 RNI655391 RXE655391 SHA655391 SQW655391 TAS655391 TKO655391 TUK655391 UEG655391 UOC655391 UXY655391 VHU655391 VRQ655391 WBM655391 WLI655391 WVE655391 A720927 IS720927 SO720927 ACK720927 AMG720927 AWC720927 BFY720927 BPU720927 BZQ720927 CJM720927 CTI720927 DDE720927 DNA720927 DWW720927 EGS720927 EQO720927 FAK720927 FKG720927 FUC720927 GDY720927 GNU720927 GXQ720927 HHM720927 HRI720927 IBE720927 ILA720927 IUW720927 JES720927 JOO720927 JYK720927 KIG720927 KSC720927 LBY720927 LLU720927 LVQ720927 MFM720927 MPI720927 MZE720927 NJA720927 NSW720927 OCS720927 OMO720927 OWK720927 PGG720927 PQC720927 PZY720927 QJU720927 QTQ720927 RDM720927 RNI720927 RXE720927 SHA720927 SQW720927 TAS720927 TKO720927 TUK720927 UEG720927 UOC720927 UXY720927 VHU720927 VRQ720927 WBM720927 WLI720927 WVE720927 A786463 IS786463 SO786463 ACK786463 AMG786463 AWC786463 BFY786463 BPU786463 BZQ786463 CJM786463 CTI786463 DDE786463 DNA786463 DWW786463 EGS786463 EQO786463 FAK786463 FKG786463 FUC786463 GDY786463 GNU786463 GXQ786463 HHM786463 HRI786463 IBE786463 ILA786463 IUW786463 JES786463 JOO786463 JYK786463 KIG786463 KSC786463 LBY786463 LLU786463 LVQ786463 MFM786463 MPI786463 MZE786463 NJA786463 NSW786463 OCS786463 OMO786463 OWK786463 PGG786463 PQC786463 PZY786463 QJU786463 QTQ786463 RDM786463 RNI786463 RXE786463 SHA786463 SQW786463 TAS786463 TKO786463 TUK786463 UEG786463 UOC786463 UXY786463 VHU786463 VRQ786463 WBM786463 WLI786463 WVE786463 A851999 IS851999 SO851999 ACK851999 AMG851999 AWC851999 BFY851999 BPU851999 BZQ851999 CJM851999 CTI851999 DDE851999 DNA851999 DWW851999 EGS851999 EQO851999 FAK851999 FKG851999 FUC851999 GDY851999 GNU851999 GXQ851999 HHM851999 HRI851999 IBE851999 ILA851999 IUW851999 JES851999 JOO851999 JYK851999 KIG851999 KSC851999 LBY851999 LLU851999 LVQ851999 MFM851999 MPI851999 MZE851999 NJA851999 NSW851999 OCS851999 OMO851999 OWK851999 PGG851999 PQC851999 PZY851999 QJU851999 QTQ851999 RDM851999 RNI851999 RXE851999 SHA851999 SQW851999 TAS851999 TKO851999 TUK851999 UEG851999 UOC851999 UXY851999 VHU851999 VRQ851999 WBM851999 WLI851999 WVE851999 A917535 IS917535 SO917535 ACK917535 AMG917535 AWC917535 BFY917535 BPU917535 BZQ917535 CJM917535 CTI917535 DDE917535 DNA917535 DWW917535 EGS917535 EQO917535 FAK917535 FKG917535 FUC917535 GDY917535 GNU917535 GXQ917535 HHM917535 HRI917535 IBE917535 ILA917535 IUW917535 JES917535 JOO917535 JYK917535 KIG917535 KSC917535 LBY917535 LLU917535 LVQ917535 MFM917535 MPI917535 MZE917535 NJA917535 NSW917535 OCS917535 OMO917535 OWK917535 PGG917535 PQC917535 PZY917535 QJU917535 QTQ917535 RDM917535 RNI917535 RXE917535 SHA917535 SQW917535 TAS917535 TKO917535 TUK917535 UEG917535 UOC917535 UXY917535 VHU917535 VRQ917535 WBM917535 WLI917535 WVE917535 A983071 IS983071 SO983071 ACK983071 AMG983071 AWC983071 BFY983071 BPU983071 BZQ983071 CJM983071 CTI983071 DDE983071 DNA983071 DWW983071 EGS983071 EQO983071 FAK983071 FKG983071 FUC983071 GDY983071 GNU983071 GXQ983071 HHM983071 HRI983071 IBE983071 ILA983071 IUW983071 JES983071 JOO983071 JYK983071 KIG983071 KSC983071 LBY983071 LLU983071 LVQ983071 MFM983071 MPI983071 MZE983071 NJA983071 NSW983071 OCS983071 OMO983071 OWK983071 PGG983071 PQC983071 PZY983071 QJU983071 QTQ983071 RDM983071 RNI983071 RXE983071 SHA983071 SQW983071 TAS983071 TKO983071 TUK983071 UEG983071 UOC983071 UXY983071 VHU983071 VRQ983071 WBM983071 WLI983071 A25:A45 IS25:IS45 SO25:SO45 ACK25:ACK45 AMG25:AMG45 AWC25:AWC45 BFY25:BFY45 BPU25:BPU45 BZQ25:BZQ45 CJM25:CJM45 CTI25:CTI45 DDE25:DDE45 DNA25:DNA45 DWW25:DWW45 EGS25:EGS45 EQO25:EQO45 FAK25:FAK45 FKG25:FKG45 FUC25:FUC45 GDY25:GDY45 GNU25:GNU45 GXQ25:GXQ45 HHM25:HHM45 HRI25:HRI45 IBE25:IBE45 ILA25:ILA45 IUW25:IUW45 JES25:JES45 JOO25:JOO45 JYK25:JYK45 KIG25:KIG45 KSC25:KSC45 LBY25:LBY45 LLU25:LLU45 LVQ25:LVQ45 MFM25:MFM45 MPI25:MPI45 MZE25:MZE45 NJA25:NJA45 NSW25:NSW45 OCS25:OCS45 OMO25:OMO45 OWK25:OWK45 PGG25:PGG45 PQC25:PQC45 PZY25:PZY45 QJU25:QJU45 QTQ25:QTQ45 RDM25:RDM45 RNI25:RNI45 RXE25:RXE45 SHA25:SHA45 SQW25:SQW45 TAS25:TAS45 TKO25:TKO45 TUK25:TUK45 UEG25:UEG45 UOC25:UOC45 UXY25:UXY45 VHU25:VHU45 VRQ25:VRQ45 WBM25:WBM45 WLI25:WLI45 WVE25:WVE45">
      <formula1>"1,2,3,4,5"</formula1>
    </dataValidation>
  </dataValidations>
  <pageMargins left="0.7" right="0.7" top="0.75" bottom="0.75" header="0.3" footer="0.3"/>
  <pageSetup orientation="portrait" horizontalDpi="4294967295" verticalDpi="4294967295"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F7"/>
  <sheetViews>
    <sheetView workbookViewId="0">
      <selection activeCell="E9" sqref="E9"/>
    </sheetView>
  </sheetViews>
  <sheetFormatPr baseColWidth="10" defaultRowHeight="15" x14ac:dyDescent="0.25"/>
  <cols>
    <col min="6" max="6" width="23.7109375" customWidth="1"/>
  </cols>
  <sheetData>
    <row r="3" spans="2:6" x14ac:dyDescent="0.25">
      <c r="B3" t="s">
        <v>264</v>
      </c>
      <c r="C3" t="s">
        <v>265</v>
      </c>
      <c r="D3" t="s">
        <v>266</v>
      </c>
      <c r="E3" t="s">
        <v>267</v>
      </c>
      <c r="F3" t="s">
        <v>268</v>
      </c>
    </row>
    <row r="4" spans="2:6" s="108" customFormat="1" ht="45" x14ac:dyDescent="0.25">
      <c r="B4" s="109" t="s">
        <v>118</v>
      </c>
      <c r="C4" s="90" t="s">
        <v>144</v>
      </c>
      <c r="D4" s="104" t="s">
        <v>161</v>
      </c>
      <c r="E4" s="109" t="s">
        <v>118</v>
      </c>
      <c r="F4" s="90" t="s">
        <v>190</v>
      </c>
    </row>
    <row r="5" spans="2:6" s="108" customFormat="1" x14ac:dyDescent="0.25">
      <c r="B5" s="105" t="s">
        <v>121</v>
      </c>
      <c r="C5" s="90" t="s">
        <v>146</v>
      </c>
      <c r="D5" s="90" t="s">
        <v>162</v>
      </c>
      <c r="E5" s="104" t="s">
        <v>161</v>
      </c>
      <c r="F5" s="90" t="s">
        <v>191</v>
      </c>
    </row>
    <row r="6" spans="2:6" s="108" customFormat="1" ht="60" x14ac:dyDescent="0.25">
      <c r="B6" s="90" t="s">
        <v>123</v>
      </c>
      <c r="C6" s="90" t="s">
        <v>148</v>
      </c>
      <c r="D6" s="90" t="s">
        <v>164</v>
      </c>
      <c r="E6" s="90" t="s">
        <v>179</v>
      </c>
      <c r="F6" s="105" t="s">
        <v>121</v>
      </c>
    </row>
    <row r="7" spans="2:6" s="108" customFormat="1" ht="30" x14ac:dyDescent="0.25">
      <c r="B7" s="90" t="s">
        <v>125</v>
      </c>
      <c r="C7" s="90" t="s">
        <v>149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GRUPO 41</vt:lpstr>
      <vt:lpstr>GRUPO 43</vt:lpstr>
      <vt:lpstr>GRUPO 33</vt:lpstr>
      <vt:lpstr>GRUPO 40</vt:lpstr>
      <vt:lpstr>GRUPO21</vt:lpstr>
      <vt:lpstr>Hoja1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Carlos Andrés Aza Murcia</cp:lastModifiedBy>
  <cp:lastPrinted>2014-12-04T15:32:08Z</cp:lastPrinted>
  <dcterms:created xsi:type="dcterms:W3CDTF">2014-10-22T15:49:24Z</dcterms:created>
  <dcterms:modified xsi:type="dcterms:W3CDTF">2014-12-11T21:49:38Z</dcterms:modified>
</cp:coreProperties>
</file>