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OSCAR SALAS\Desktop\"/>
    </mc:Choice>
  </mc:AlternateContent>
  <workbookProtection workbookAlgorithmName="SHA-512" workbookHashValue="ap/T6evH0J/iF/C7O1n0XuQyYeOO3rtXOrBHtnjc4VZUm41Kii2NOgAGoNtwjQaxkQhiz1jFCBCAAzUNxWgjYQ==" workbookSaltValue="fAYysBzlKjM+RmE9W7BATQ==" workbookSpinCount="100000" lockStructure="1"/>
  <bookViews>
    <workbookView xWindow="120" yWindow="135" windowWidth="12510" windowHeight="6660" tabRatio="598"/>
  </bookViews>
  <sheets>
    <sheet name="GRUPO 9 " sheetId="11" r:id="rId1"/>
    <sheet name="GRUPO 23 " sheetId="12" r:id="rId2"/>
    <sheet name="GRUPO 11" sheetId="13" r:id="rId3"/>
  </sheets>
  <calcPr calcId="152511"/>
</workbook>
</file>

<file path=xl/calcChain.xml><?xml version="1.0" encoding="utf-8"?>
<calcChain xmlns="http://schemas.openxmlformats.org/spreadsheetml/2006/main">
  <c r="K107" i="11" l="1"/>
  <c r="K50" i="12" l="1"/>
  <c r="K50" i="11"/>
  <c r="M52" i="13" l="1"/>
  <c r="L58" i="13"/>
  <c r="K58" i="13"/>
  <c r="K52" i="13"/>
  <c r="K58" i="12" l="1"/>
  <c r="K51" i="12"/>
  <c r="K58" i="11"/>
  <c r="M51" i="11"/>
  <c r="K51" i="11"/>
  <c r="K110" i="13" l="1"/>
  <c r="K109" i="13"/>
  <c r="K109" i="12"/>
  <c r="K108" i="11" l="1"/>
  <c r="F139" i="13"/>
  <c r="D150" i="13" s="1"/>
  <c r="E123" i="13"/>
  <c r="D149" i="13" s="1"/>
  <c r="N117" i="13"/>
  <c r="L117" i="13"/>
  <c r="C119" i="13"/>
  <c r="A110" i="13"/>
  <c r="A111" i="13" s="1"/>
  <c r="A112" i="13" s="1"/>
  <c r="A113" i="13" s="1"/>
  <c r="A114" i="13" s="1"/>
  <c r="A115" i="13" s="1"/>
  <c r="A116" i="13" s="1"/>
  <c r="C62" i="13"/>
  <c r="N58" i="13"/>
  <c r="M58" i="13"/>
  <c r="A51" i="13"/>
  <c r="A52" i="13" s="1"/>
  <c r="A53" i="13" s="1"/>
  <c r="A54" i="13" s="1"/>
  <c r="A55" i="13" s="1"/>
  <c r="A56" i="13" s="1"/>
  <c r="A57" i="13" s="1"/>
  <c r="E41" i="13"/>
  <c r="F23" i="13"/>
  <c r="C25" i="13" s="1"/>
  <c r="E23" i="13"/>
  <c r="E25" i="13" s="1"/>
  <c r="E149" i="13" l="1"/>
  <c r="F139" i="12"/>
  <c r="D150" i="12" s="1"/>
  <c r="E123" i="12"/>
  <c r="D149" i="12" s="1"/>
  <c r="N117" i="12"/>
  <c r="M117" i="12"/>
  <c r="L117" i="12"/>
  <c r="K117" i="12"/>
  <c r="C119" i="12" s="1"/>
  <c r="A110" i="12"/>
  <c r="A111" i="12" s="1"/>
  <c r="A112" i="12" s="1"/>
  <c r="A113" i="12" s="1"/>
  <c r="A114" i="12" s="1"/>
  <c r="A115" i="12" s="1"/>
  <c r="A116" i="12" s="1"/>
  <c r="N58" i="12"/>
  <c r="M58" i="12"/>
  <c r="C63" i="12" s="1"/>
  <c r="A51" i="12"/>
  <c r="A52" i="12" s="1"/>
  <c r="A53" i="12" s="1"/>
  <c r="A54" i="12" s="1"/>
  <c r="A55" i="12" s="1"/>
  <c r="A56" i="12" s="1"/>
  <c r="A57" i="12" s="1"/>
  <c r="C62" i="12"/>
  <c r="E41" i="12"/>
  <c r="F23" i="12"/>
  <c r="C25" i="12" s="1"/>
  <c r="E23" i="12"/>
  <c r="E25" i="12" s="1"/>
  <c r="F137" i="11"/>
  <c r="E121" i="11"/>
  <c r="N115" i="11"/>
  <c r="M115" i="11"/>
  <c r="L115" i="11"/>
  <c r="K115" i="11"/>
  <c r="C117" i="11" s="1"/>
  <c r="A108" i="11"/>
  <c r="A109" i="11" s="1"/>
  <c r="A110" i="11" s="1"/>
  <c r="A112" i="11" s="1"/>
  <c r="A113" i="11" s="1"/>
  <c r="A114" i="11" s="1"/>
  <c r="C62" i="11"/>
  <c r="N58" i="11"/>
  <c r="M58" i="11"/>
  <c r="A51" i="11"/>
  <c r="A52" i="11" s="1"/>
  <c r="A53" i="11" s="1"/>
  <c r="A54" i="11" s="1"/>
  <c r="A55" i="11" s="1"/>
  <c r="A56" i="11" s="1"/>
  <c r="A57" i="11" s="1"/>
  <c r="E41" i="11"/>
  <c r="F23" i="11"/>
  <c r="C25" i="11" s="1"/>
  <c r="E23" i="11"/>
  <c r="E25" i="11" s="1"/>
  <c r="E149" i="12" l="1"/>
  <c r="E147" i="11"/>
</calcChain>
</file>

<file path=xl/sharedStrings.xml><?xml version="1.0" encoding="utf-8"?>
<sst xmlns="http://schemas.openxmlformats.org/spreadsheetml/2006/main" count="997" uniqueCount="235">
  <si>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</si>
  <si>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</si>
  <si>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</si>
  <si>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</si>
  <si>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</si>
  <si>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</si>
  <si>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</si>
  <si>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</si>
  <si>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</si>
  <si>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</si>
  <si>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</si>
  <si>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</si>
  <si>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</si>
  <si>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</si>
  <si>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</si>
  <si>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</si>
  <si>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</si>
  <si>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</si>
  <si>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</si>
  <si>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</si>
  <si>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</si>
  <si>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</si>
  <si>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</si>
  <si>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</si>
  <si>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</si>
  <si>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</si>
  <si>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</si>
  <si>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</si>
  <si>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</si>
  <si>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</si>
  <si>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</si>
  <si>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</si>
  <si>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</si>
  <si>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</si>
  <si>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</si>
  <si>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</si>
  <si>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</si>
  <si>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</si>
  <si>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</si>
  <si>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</si>
  <si>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</si>
  <si>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</si>
  <si>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</si>
  <si>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</si>
  <si>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</si>
  <si>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</si>
  <si>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</si>
  <si>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</si>
  <si>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</si>
  <si>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</si>
  <si>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</si>
  <si>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</si>
  <si>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</si>
  <si>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</si>
  <si>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</si>
  <si>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</si>
  <si>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</si>
  <si>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</si>
  <si>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</si>
  <si>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</si>
  <si>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</si>
  <si>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</si>
  <si>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</si>
  <si>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</si>
  <si>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</si>
  <si>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</si>
  <si>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</si>
  <si>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</si>
  <si>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</si>
  <si>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</si>
  <si>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</si>
  <si>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</si>
  <si>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</si>
  <si>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</si>
  <si>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</si>
  <si>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</si>
  <si>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</si>
  <si>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</si>
  <si>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</si>
  <si>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</si>
  <si>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</si>
  <si>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</si>
  <si>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</si>
  <si>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</si>
  <si>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</si>
  <si>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</si>
  <si>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</si>
  <si>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</si>
  <si>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</si>
  <si>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</si>
  <si>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</si>
  <si>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</si>
  <si>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</si>
  <si>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</si>
  <si>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</si>
  <si>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</si>
  <si>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</si>
  <si>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</si>
  <si>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</si>
  <si>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</si>
  <si>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</si>
  <si>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</si>
  <si>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</si>
  <si>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</si>
  <si>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</si>
  <si>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</si>
  <si>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</si>
  <si>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</si>
  <si>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</si>
  <si>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</si>
  <si>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</si>
  <si>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CDI CON ARRIENDO</t>
  </si>
  <si>
    <t>DECLARACIÓN EXTRA JUICIO  O CERTIFICADO DEL JUZGADO DE QUE SE ADELANTA ACCIÓN DE PERTENENCIA EN CASO DE POSECIÓN</t>
  </si>
  <si>
    <t>*** Si es propia, en arriendo,  posesión , comodato ó con autorización de uso, con que entidad</t>
  </si>
  <si>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</si>
  <si>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</si>
  <si>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</si>
  <si>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Fundacion Social Seapto</t>
  </si>
  <si>
    <t>FUNDACION SOCIAL SEAPTO</t>
  </si>
  <si>
    <t>ICBF</t>
  </si>
  <si>
    <t>633</t>
  </si>
  <si>
    <t>NO APLICA</t>
  </si>
  <si>
    <t>635</t>
  </si>
  <si>
    <t>CUPOS ACREDITADOS</t>
  </si>
  <si>
    <t xml:space="preserve"> </t>
  </si>
  <si>
    <t>X</t>
  </si>
  <si>
    <t>No se validaron 3 meses de experiencia acreditada puesto que en los pliegos se determino que aquellas certificaciones de contratos en ejecucion se validara experiencia solo hasta el 30 de septiembre</t>
  </si>
  <si>
    <t>3</t>
  </si>
  <si>
    <t>CDI SIN ARRIENDO</t>
  </si>
  <si>
    <t>BARRIO VILLA CATALINA CONTIGUO VILLA OLIMPICA (ESPINAL TOLIMA)</t>
  </si>
  <si>
    <t>MIRVELLA PRADA ZAMBRANO</t>
  </si>
  <si>
    <t>VICTORIA ANDREA INSIGNARES CORREA</t>
  </si>
  <si>
    <t>PSICOLOGA</t>
  </si>
  <si>
    <t>FUNDACION UNIVERSITARIA DEL ESPINAL FUNDES</t>
  </si>
  <si>
    <t>21 DE DICIEMBRE DE 2011</t>
  </si>
  <si>
    <t xml:space="preserve">* FUNDACION SOCIAL SEAPTO 
       </t>
  </si>
  <si>
    <t>23 DE JULIO DE 20114</t>
  </si>
  <si>
    <t>FUNDACION DE ESTUDIOS SUPERIORES MONSEÑOR ABRAHAM ESCUDERO MONTOYA FUNDES</t>
  </si>
  <si>
    <t>ANGELA VIVIANA NUMA ANDRADE</t>
  </si>
  <si>
    <t>UNIVERSIDAD NACIONAL ABIERTA Y A DISTANCIA UNAD</t>
  </si>
  <si>
    <t>22 DE JUNIO DE 2007</t>
  </si>
  <si>
    <t>* FUNDACION SOCIAL SEAPTO
* ALCALDIA MUNICIPAL DEL QUIMBAYA</t>
  </si>
  <si>
    <t>* 01/07/2012 - INDEFINIDO
* 09/07/2004 - 15/06/2007</t>
  </si>
  <si>
    <t>*COORDINADORA OPERATIVA
* APOYO EN PROGRAMA DE FAMILIAS TEJIENDO FUTURO</t>
  </si>
  <si>
    <t>NILLY MILENA RINCON CARRILLO</t>
  </si>
  <si>
    <t>CONTADOR PUBLICO</t>
  </si>
  <si>
    <t>FUNDACION UNIVERSITARIA SAN MARTIN</t>
  </si>
  <si>
    <t>9 DE NOVIEMBRE DE 2010</t>
  </si>
  <si>
    <t>158719-T</t>
  </si>
  <si>
    <t>* FUNDACION LIGA CONTRA LA EPILEPSIA</t>
  </si>
  <si>
    <t>* ASISTENTE CONTABLE</t>
  </si>
  <si>
    <t>*18/05/2009 - 09/09/2011</t>
  </si>
  <si>
    <t>LEIDY LORENA HERRERA</t>
  </si>
  <si>
    <t>UNIVERSIDAD DE IBAGUE</t>
  </si>
  <si>
    <t>16 DE DICIEMBRE DE 2005</t>
  </si>
  <si>
    <t>* CORPORACION UNIVERSITARIA MINUTO DE DIOS
*FUNDACION SOCIAL SEAPTO
*ONG ASOSEMILLAS DEL FUTURO</t>
  </si>
  <si>
    <t>* NO APORTA 
* 01/06/2011 - 31/12/2012
* 01/09/2007 - 30/04/2008</t>
  </si>
  <si>
    <t>* NO APORTA CERTIFICACION
*EVALUACION CORRECTO DESARROLLO EVOLUTIVO DEL NIÑO - ESTIMULACION TEMPRANA DE NIÑOS Y NIÑAS BENEFICIARIOS
* EDUCADORA FAMILIAR EN EL PROGRAMA VIVIENDAS CON BIENESTAR</t>
  </si>
  <si>
    <t>MZ Q CASA 25 BARRIO IBAGUE 2000</t>
  </si>
  <si>
    <t>CALLE 41 NO 9 - 44 BARRIO PIJAO</t>
  </si>
  <si>
    <t>MZ 53 CS 7 JORDAN SEPTIMA ETAPA</t>
  </si>
  <si>
    <t>CRA 28 No 75-18 BARRIO LOS MANDARINOS</t>
  </si>
  <si>
    <t>MZ F CASA 5 BARRIO SAN ANTONIO BAJO</t>
  </si>
  <si>
    <t>CALLE 68 NO 24 - 35 BARRIO AMBALA</t>
  </si>
  <si>
    <t>NEIFI JENNIFER OLIVERA CARVAJAL</t>
  </si>
  <si>
    <t>18 DE MARZO DE 2005</t>
  </si>
  <si>
    <t>La profesional aspirante para el cargo de apoyo pedagogica no aporta certificacion laboral de la corporacion universitaria minuto de Dios. No cumple con el perfil ya que n o es profersional licenciada en educacion</t>
  </si>
  <si>
    <t>* FUNDACION SOCIAL SEAPTO
*FUNIMEDES</t>
  </si>
  <si>
    <t>* 17/12/2013 - 31/12/2013
* 03/05/2010 - 15/12/2010. 03/10/2011 - 15/12/2011, 10/01/2012 - 08/03/2012. 23/04/2012 - 15/12/2012</t>
  </si>
  <si>
    <t>* COORDINADORA CDI
* COORDINADORA CDI MUNICIPIO DE IBAGUE</t>
  </si>
  <si>
    <t>GERALDINE CORRALES COCA</t>
  </si>
  <si>
    <t>UNIVERSIDAD DE SAN BUENAVENTURA</t>
  </si>
  <si>
    <t>30 DE JULIO DE 2014</t>
  </si>
  <si>
    <t>* FUNDACION COLEGIO PEQUEÑOS PITUFOS.
* FUNIMEDES</t>
  </si>
  <si>
    <t>* COORDINADORA CDI INSTITUCIONAL
*COORDINADORA CDI FAMILIAR FLEXIBLE</t>
  </si>
  <si>
    <t>JAZMIN ROCIO JIMENEZ RODRIGUEZ</t>
  </si>
  <si>
    <t>15 DE DICIEMBRE DE 2006</t>
  </si>
  <si>
    <t>VERONICA GARAY CASTRO</t>
  </si>
  <si>
    <t>* COLEGIO NUEVO LICEO
* CASA DE ATENCION INTEGRAL A LA FAMILIA Y A LA NIÑEZ CAIF.
* LICEO INFANTIL LA SALLE.
* COLEGIO HERMANN GMEINER SOS</t>
  </si>
  <si>
    <t>* 01/05/2012 - 31/05/2013.
* 15/01/2009 - 15/12/2010.
* NO ES COMPLETA LA INFORMACION DEL TIEMPO LABORADO EN EL LICEO LA SALLE.
* NO ES COMPLETA LA INFORMACION DEL TIEMPO LABORADO EN EL COLEGIO SOS</t>
  </si>
  <si>
    <t>* PSICOLOGA PREESCOLAR Y BASICA PRIMARIA.
* ATENCION PSICOLOGICA.
* PSICOLOGA.
* PRACTICA UNIVERSITARIA DISEÑO Y EJECUCION DE PROPUESTA ESCUELA DE PADRES PARA LOS NIVELES DE EDUCACION PREESCOLAR - ACTIVIADDES EN PRO DEL MEJORAMIENTO GRUPAL EN LOS NIVELES DE EDUCACION PREESCOLAR - ATENCION CLINICA DE PADRES DE FAMILIAR DE ACUERDO A LOS CASOS REMITIDOS</t>
  </si>
  <si>
    <t>31 DE AGOSTO DE 2012</t>
  </si>
  <si>
    <t>* PSICOLOGA EN VALORACIONES A NIÑOS NIÑAS Y FAMILIA QUE SE BENEFICIAN DEL PROGRAMA DE CERO A SIEMPRE.
* PSICOLOGA PRACTICANTE EN AREA DE ATENCION Y TRATAMIENTO EN PSICOLOGIA CLINICA Y SOCIAL COMUNITARIA DEL COMPLEJO PENITENCIARIO Y CARCELARIO DE IBAGUE COIBA</t>
  </si>
  <si>
    <t>* CDI MI NUEVO SOL
* INPEC
* INPEC</t>
  </si>
  <si>
    <t>* 01/04/2013 - 01/12/2013
* 02/06/2011 - 11/08/2011 - 15/09/2011 - 25/11/2011
* 02/02/2011 - 20/06/2012</t>
  </si>
  <si>
    <t>La profesional aspirante para el cargo de apoyo pedagogica no aporta certificacion laboral de la corporacion universitaria minuto de Dios. No cumple con el perfil ya que no es profersional licenciada en educacion. Igualmente No se tendra en cuenta la experiencia aportada para la adicional ya que la misma fue relacionada para la experiencia adicional en el grupo 9</t>
  </si>
  <si>
    <t>A pesar de soportar la misma experiencia para el grupo 9 como para el grupo 23 la misma alcanza para los 2 grupos.</t>
  </si>
  <si>
    <t xml:space="preserve">* FUNDACION LIGA CONTRA LA EPILEPSIA
</t>
  </si>
  <si>
    <t>CALLE 2 No 7-84 BARRIO SAN RAFAEL</t>
  </si>
  <si>
    <t>CARRERA 6 No 15 33 BARRIO EL CENTRO</t>
  </si>
  <si>
    <t>CL 18 N 8 A 22 SANTA MARGARITA MARIA</t>
  </si>
  <si>
    <t>ANDREA EDELMIRA VARON DEL VASTO</t>
  </si>
  <si>
    <t>Se trendra en cuenta solo para el grupo No 9</t>
  </si>
  <si>
    <t>JENNIFER ANDREA AGAMEZ PRADA</t>
  </si>
  <si>
    <t>7 DE JULIO DE 2011</t>
  </si>
  <si>
    <t>SANDRA LILIANA TORRES SANCHEZ</t>
  </si>
  <si>
    <t xml:space="preserve">* FUNDACION SOCIAL SEAPTO.
*  CAJA DE COMPENSACION FAMILIAR DEL SUR DE TOLIMA CAFASUR.
</t>
  </si>
  <si>
    <t>* PSICOLOGA EN CDI PEQUEÑOS CURIOSOS.
* PRACTICA UNIVERSITARIA</t>
  </si>
  <si>
    <t>* 16/01/2013 - 31/12/2013.
* VIGENCIA 2010.</t>
  </si>
  <si>
    <t>EDNA CAMILA PARRA FANDIÑO</t>
  </si>
  <si>
    <t>FUNDACION DE ESTUDIOS SUPERIORES MONSEÑOR ABRAHAM ESCUDERO MONTOYA</t>
  </si>
  <si>
    <t>23 DE JULIO DE 2014</t>
  </si>
  <si>
    <t>* INSTITUCION EDUCATIVA LA PAZ
* INSTITUCION EDUCATIVA SAN ISIDORO</t>
  </si>
  <si>
    <t xml:space="preserve">* 04/02/2014 - 31/05/2014.
* 01/07/2013 - 28/11/2013 </t>
  </si>
  <si>
    <t>* PRACTICA UNIVERSITARIA.
* PRACTICA UNIVERSITARIA</t>
  </si>
  <si>
    <t>La experiencia valida utilizada para el grupo 9 y 23 no alcanza para el grupo 11 en razon a que quedan 17 meses de experiencia y el requerido es de 24.</t>
  </si>
  <si>
    <t xml:space="preserve">FUNDACION SOCIAL SEAPTO </t>
  </si>
  <si>
    <t>312</t>
  </si>
  <si>
    <t>No se validaron 3 meses de experiencia acreditada puesto que en los pliegos se determino que aquellas certificaciones de contratos en ejecucion se validara experiencia solo hasta el 30 de septiembre. Para los cupos se tuvieron en cuenta los 312 acreditados por el oferente  para los grupos 9 y 11</t>
  </si>
  <si>
    <t>la certificacion en cuestion fue aportada para el grupo No 9 por lo tanto no es valida en terminos de tiempo (experiencia) sin embargo sera tenida en cuenta si se requiere para cupos. Para los cupos se tuvieron en cuenta los 312 acreditados por el oferente  para los grupos 9 y 11</t>
  </si>
  <si>
    <t>112</t>
  </si>
  <si>
    <t>El oferente solicta subsanar incluyendo el contrato 112 de 2012 a traves de oficio del 10 de diciembre de 2014</t>
  </si>
  <si>
    <t xml:space="preserve">* 03/07/2012 - 31/12/2012.
* 16/01/2013 - 31/12/2013.
* 16/01/2014 - 31/06/2014.
01/08/2014 - 05/12/2014
</t>
  </si>
  <si>
    <t xml:space="preserve">*COORDINADORA CDI 
</t>
  </si>
  <si>
    <t>El oferente solicta subsanar incluyendo certificaciones laborales de la profesional aspirante a traves de oficio del 10 de diciembre de 2014</t>
  </si>
  <si>
    <t>304</t>
  </si>
  <si>
    <t>El oferente solicta subsanar incluyendo el contrato 304 de 2012 a traves de oficio del 10 de diciembre de 2014</t>
  </si>
  <si>
    <t>MZ 9 CS 1 BARRIO JORDAN 6 ETAPA</t>
  </si>
  <si>
    <t>PENDIENTE DE VERIFICACION</t>
  </si>
  <si>
    <t>El oferente subsana presentando disponibilidad de un espacio (sede) donde se prestaria el servicio en cumplimiento de lo establecido en los pliego de condiciones a traves de una promesa de arrendamiento.</t>
  </si>
  <si>
    <t>* 16/01/2014 - 31/07/2014.
*  01/02/2013 - 30/11/2013</t>
  </si>
  <si>
    <t>El oferente aclara la experiencia laborada subsanado la observacion a traves de oficio del 10 de diciembre de 2014.</t>
  </si>
  <si>
    <t xml:space="preserve">la certificacion en cuestion fue aportada para el grupo No 23 por lo tanto no es valida en terminos de tiempo (experiencia) sin embargo sera tenida en cuenta si se requiere para cupos. </t>
  </si>
  <si>
    <t>068</t>
  </si>
  <si>
    <t>El oferente solicita subsanar incluyendo el contrato 068 de 2011 a traves de oficio del 10 de diciembre de 2014</t>
  </si>
  <si>
    <t>* 02/02/2010 - 31/12/2011
* 16/01/2013 - 31/12/2013.
* 19/01/2012 - 30/06/2012</t>
  </si>
  <si>
    <t xml:space="preserve">* FUNDACION MEJOR VIVIR JUAN XXIII
* FUNDACION SOCIAL SEAPTO
* CAJA DE COMPENSACION FAMILIAR DEL SUR DE TOLIMA CAFASUR.
</t>
  </si>
  <si>
    <t>* COORDINADORA DE BIENESTAR SOCIAL
* PSICOLOGA EN FORMACION DE FAMILIA.
* ASISTENTE HCBA BURBUJITAS.</t>
  </si>
  <si>
    <t>* 02/02/2012 - 30/06/2012
* 01/07/2012 - 05/12/2014</t>
  </si>
  <si>
    <t xml:space="preserve">* ALCALDIA MUNICIPAL DEL GUAMO
</t>
  </si>
  <si>
    <t xml:space="preserve">* APOYO A LA GESTION COMO COORDINADORA DE HCBA MIS PRIMERAS HUELLAS Y CDI CREACIONES DEL MAÑANA </t>
  </si>
  <si>
    <t>*DIOCESIS DEL ESPINAL.
*FUNDACION DE ESTUDIOS SUPERIORES MONSEÑOR ABRAHAM ESCUDERO MONTOYA FUNDES</t>
  </si>
  <si>
    <t>*04/02/2013 - 30/05/2013
*04/02/2014 - 30/05/2014</t>
  </si>
  <si>
    <t>*PSICOLOGA PRACTICANTE</t>
  </si>
  <si>
    <t xml:space="preserve"> El oferente presenta mendiante oficio 02228b del 16 de diciembre de 2014 solicitud de revision de experiencia laboral de la aspirante a psicologa y  aporta ceritficacioones de experiencia laboral corregidas y detalladas con fechas de ingreso y terminacion del contrato y sus respectivas funciones. por lo anterior se subsana la obervacion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</si>
</sst>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 #,##0_);[Red]\(&quot;$&quot;\ #,##0\)"/>
    <numFmt numFmtId="43" formatCode="_(* #,##0.00_);_(* \(#,##0.00\);_(* &quot;-&quot;??_);_(@_)"/>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 numFmtId="171" formatCode="&quot;$&quot;#,##0"/>
    <numFmt numFmtId="172" formatCode="dd/mm/yyyy;@"/>
  </numFmts>
  <fonts count="2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sz val="8"/>
      <name val="Calibri"/>
      <family val="2"/>
      <scheme val="minor"/>
    </font>
    <font>
      <sz val="8"/>
      <color theme="1"/>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57"/>
      </left>
      <right/>
      <top style="medium">
        <color indexed="57"/>
      </top>
      <bottom/>
      <diagonal/>
    </border>
    <border>
      <left/>
      <right style="medium">
        <color indexed="57"/>
      </right>
      <top style="medium">
        <color indexed="57"/>
      </top>
      <bottom/>
      <diagonal/>
    </border>
  </borders>
  <cellStyleXfs count="6">
    <xf numFmtId="0" fontId="0" fillId="0" borderId="0"/>
    <xf numFmtId="165" fontId="5" fillId="0" borderId="0" applyFon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14">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169" fontId="13" fillId="0" borderId="1" xfId="1" applyNumberFormat="1" applyFont="1" applyFill="1" applyBorder="1" applyAlignment="1">
      <alignment horizontal="righ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70"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1" fontId="0" fillId="3" borderId="1" xfId="0" applyNumberFormat="1" applyFill="1" applyBorder="1" applyAlignment="1">
      <alignment horizontal="right" vertical="center"/>
    </xf>
    <xf numFmtId="0" fontId="1" fillId="4" borderId="0" xfId="0" applyFont="1" applyFill="1" applyAlignment="1">
      <alignment vertical="center"/>
    </xf>
    <xf numFmtId="172" fontId="13" fillId="0" borderId="1" xfId="0" applyNumberFormat="1" applyFont="1" applyFill="1" applyBorder="1" applyAlignment="1" applyProtection="1">
      <alignment horizontal="center" vertical="center" wrapText="1"/>
      <protection locked="0"/>
    </xf>
    <xf numFmtId="165"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0" fillId="0" borderId="1" xfId="0" applyBorder="1" applyAlignment="1">
      <alignment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165" fontId="13" fillId="0" borderId="1" xfId="1" applyNumberFormat="1" applyFont="1" applyFill="1" applyBorder="1" applyAlignment="1" applyProtection="1">
      <alignment horizontal="center" vertical="center" wrapText="1"/>
      <protection locked="0"/>
    </xf>
    <xf numFmtId="0" fontId="1" fillId="2" borderId="23"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0" fillId="7" borderId="1" xfId="0" applyFill="1" applyBorder="1" applyAlignment="1">
      <alignment horizontal="center" vertical="center"/>
    </xf>
    <xf numFmtId="2" fontId="13" fillId="0" borderId="5" xfId="0" applyNumberFormat="1" applyFont="1" applyFill="1" applyBorder="1" applyAlignment="1" applyProtection="1">
      <alignment horizontal="center" vertical="center" wrapText="1"/>
      <protection locked="0"/>
    </xf>
    <xf numFmtId="49" fontId="18" fillId="0" borderId="5" xfId="0" applyNumberFormat="1" applyFont="1" applyFill="1" applyBorder="1" applyAlignment="1" applyProtection="1">
      <alignment horizontal="center" vertical="center" wrapText="1"/>
      <protection locked="0"/>
    </xf>
    <xf numFmtId="169" fontId="13" fillId="0" borderId="14" xfId="1" applyNumberFormat="1" applyFont="1" applyFill="1" applyBorder="1" applyAlignment="1">
      <alignment horizontal="right" vertical="center" wrapText="1"/>
    </xf>
    <xf numFmtId="1"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protection locked="0"/>
    </xf>
    <xf numFmtId="0" fontId="14" fillId="0" borderId="0" xfId="0" applyFont="1" applyFill="1" applyAlignment="1">
      <alignment horizontal="center" vertical="center" wrapText="1"/>
    </xf>
    <xf numFmtId="169" fontId="13" fillId="0" borderId="1" xfId="1" applyNumberFormat="1" applyFont="1" applyFill="1" applyBorder="1" applyAlignment="1">
      <alignment horizontal="center" vertical="center" wrapText="1"/>
    </xf>
    <xf numFmtId="0" fontId="14" fillId="0" borderId="1" xfId="0" applyFont="1" applyBorder="1" applyAlignment="1">
      <alignment vertical="center"/>
    </xf>
    <xf numFmtId="0" fontId="14" fillId="0" borderId="1" xfId="0" applyFont="1" applyFill="1" applyBorder="1" applyAlignment="1">
      <alignment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0" fontId="0" fillId="0" borderId="1" xfId="0" applyBorder="1" applyAlignment="1">
      <alignment horizontal="center" vertical="center" wrapText="1"/>
    </xf>
    <xf numFmtId="165" fontId="18"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0" borderId="1" xfId="0" applyBorder="1" applyAlignment="1">
      <alignment horizontal="center" vertical="center" wrapText="1"/>
    </xf>
    <xf numFmtId="165" fontId="13" fillId="0" borderId="1" xfId="1" applyNumberFormat="1" applyFont="1" applyFill="1" applyBorder="1" applyAlignment="1" applyProtection="1">
      <alignment vertical="center" wrapText="1"/>
      <protection locked="0"/>
    </xf>
    <xf numFmtId="0" fontId="14" fillId="0" borderId="5" xfId="0" applyFont="1" applyFill="1" applyBorder="1" applyAlignment="1">
      <alignment horizontal="center" vertical="center" wrapText="1"/>
    </xf>
    <xf numFmtId="0" fontId="14" fillId="0" borderId="0" xfId="0" applyFont="1" applyAlignment="1">
      <alignment vertical="center"/>
    </xf>
    <xf numFmtId="0" fontId="25" fillId="0" borderId="1" xfId="0" applyFont="1" applyBorder="1" applyAlignment="1">
      <alignment vertical="center" wrapText="1"/>
    </xf>
    <xf numFmtId="0" fontId="26" fillId="0" borderId="1" xfId="0" applyFont="1" applyFill="1" applyBorder="1" applyAlignment="1">
      <alignment vertical="center" wrapText="1"/>
    </xf>
    <xf numFmtId="0" fontId="26" fillId="0" borderId="1" xfId="0" applyFont="1" applyBorder="1" applyAlignment="1">
      <alignment vertical="center" wrapText="1"/>
    </xf>
    <xf numFmtId="0" fontId="26" fillId="0" borderId="1" xfId="0" applyFont="1" applyFill="1" applyBorder="1" applyAlignment="1">
      <alignment wrapText="1"/>
    </xf>
    <xf numFmtId="0" fontId="0" fillId="0" borderId="1" xfId="0" applyFill="1" applyBorder="1" applyAlignment="1">
      <alignment horizontal="left" vertical="center"/>
    </xf>
    <xf numFmtId="0" fontId="25" fillId="0" borderId="1" xfId="0" applyFont="1" applyFill="1" applyBorder="1" applyAlignment="1">
      <alignment vertical="center" wrapText="1"/>
    </xf>
    <xf numFmtId="14" fontId="25" fillId="0" borderId="1" xfId="0" applyNumberFormat="1" applyFont="1" applyFill="1" applyBorder="1" applyAlignment="1">
      <alignment horizontal="left" vertical="center" wrapText="1"/>
    </xf>
    <xf numFmtId="0" fontId="0" fillId="0" borderId="0" xfId="0" applyAlignment="1">
      <alignment horizontal="center"/>
    </xf>
    <xf numFmtId="0" fontId="26" fillId="0" borderId="1" xfId="0" applyFont="1" applyBorder="1" applyAlignment="1">
      <alignment wrapText="1"/>
    </xf>
    <xf numFmtId="0" fontId="1" fillId="0" borderId="1" xfId="0" applyFont="1" applyFill="1" applyBorder="1" applyAlignment="1">
      <alignment horizontal="center" vertical="center"/>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0" fontId="13" fillId="0" borderId="1" xfId="1" applyNumberFormat="1" applyFont="1" applyFill="1" applyBorder="1" applyAlignment="1" applyProtection="1">
      <alignment horizontal="center" vertical="center" wrapText="1"/>
      <protection locked="0"/>
    </xf>
    <xf numFmtId="43" fontId="18" fillId="0" borderId="1" xfId="0" applyNumberFormat="1" applyFont="1" applyFill="1" applyBorder="1" applyAlignment="1" applyProtection="1">
      <alignment horizontal="center" vertical="center" wrapText="1"/>
      <protection locked="0"/>
    </xf>
    <xf numFmtId="0" fontId="1" fillId="0" borderId="1" xfId="0" applyFont="1" applyBorder="1" applyAlignment="1">
      <alignment horizontal="center" vertical="center"/>
    </xf>
    <xf numFmtId="0" fontId="14" fillId="6" borderId="1" xfId="0" applyFont="1" applyFill="1" applyBorder="1" applyAlignment="1">
      <alignment vertical="center"/>
    </xf>
    <xf numFmtId="0" fontId="14" fillId="6" borderId="1" xfId="0" applyFont="1" applyFill="1" applyBorder="1" applyAlignment="1">
      <alignment vertical="center" wrapText="1"/>
    </xf>
    <xf numFmtId="0" fontId="0" fillId="6" borderId="1" xfId="0" applyFill="1" applyBorder="1" applyAlignment="1">
      <alignment vertical="center" wrapText="1"/>
    </xf>
    <xf numFmtId="0" fontId="14" fillId="6" borderId="1" xfId="0" applyFont="1" applyFill="1" applyBorder="1" applyAlignment="1">
      <alignment horizontal="center" vertical="center" wrapText="1"/>
    </xf>
    <xf numFmtId="0" fontId="0" fillId="6" borderId="5" xfId="0" applyFill="1" applyBorder="1" applyAlignment="1">
      <alignment horizontal="center" vertical="center"/>
    </xf>
    <xf numFmtId="0" fontId="0" fillId="6" borderId="0" xfId="0" applyFill="1" applyAlignment="1">
      <alignment vertical="center"/>
    </xf>
    <xf numFmtId="0" fontId="1" fillId="0" borderId="1" xfId="0" applyFont="1" applyFill="1" applyBorder="1" applyAlignment="1">
      <alignment horizontal="center" vertical="center"/>
    </xf>
    <xf numFmtId="0" fontId="0" fillId="0" borderId="1" xfId="0" applyFill="1" applyBorder="1" applyAlignment="1">
      <alignment vertical="center" wrapText="1"/>
    </xf>
    <xf numFmtId="0" fontId="19" fillId="0" borderId="15" xfId="0" applyFont="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 xfId="0" applyFont="1" applyFill="1" applyBorder="1" applyAlignment="1">
      <alignment horizontal="center" vertical="center"/>
    </xf>
    <xf numFmtId="0" fontId="23" fillId="5" borderId="0" xfId="0" applyFont="1" applyFill="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18" xfId="0" applyFont="1" applyFill="1" applyBorder="1" applyAlignment="1">
      <alignment horizontal="center" vertical="center" wrapText="1"/>
    </xf>
    <xf numFmtId="0" fontId="0" fillId="0" borderId="5" xfId="0" applyBorder="1" applyAlignment="1">
      <alignment vertical="center"/>
    </xf>
    <xf numFmtId="0" fontId="0" fillId="0" borderId="14" xfId="0" applyBorder="1" applyAlignment="1">
      <alignment vertical="center"/>
    </xf>
    <xf numFmtId="0" fontId="0" fillId="6" borderId="5" xfId="0" applyFont="1" applyFill="1" applyBorder="1" applyAlignment="1">
      <alignment horizontal="center" vertical="center" wrapText="1"/>
    </xf>
    <xf numFmtId="0" fontId="0" fillId="6" borderId="14" xfId="0" applyFont="1" applyFill="1" applyBorder="1" applyAlignment="1">
      <alignment horizontal="center" vertical="center" wrapText="1"/>
    </xf>
    <xf numFmtId="0" fontId="24" fillId="0" borderId="1" xfId="0" applyFont="1" applyBorder="1" applyAlignment="1">
      <alignment vertical="center" wrapText="1"/>
    </xf>
    <xf numFmtId="0" fontId="14" fillId="0" borderId="1" xfId="0" applyFont="1" applyBorder="1" applyAlignment="1">
      <alignment vertical="center" wrapText="1"/>
    </xf>
    <xf numFmtId="0" fontId="24" fillId="0" borderId="5"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 xfId="0" applyFont="1" applyBorder="1" applyAlignment="1">
      <alignment horizontal="center"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abSelected="1" topLeftCell="H86" zoomScale="70" zoomScaleNormal="70" workbookViewId="0">
      <selection activeCell="M90" sqref="M90"/>
    </sheetView>
  </sheetViews>
  <sheetFormatPr baseColWidth="10" defaultRowHeight="15" x14ac:dyDescent="0.25"/>
  <cols>
    <col min="1" max="1" width="3.140625" style="5" bestFit="1" customWidth="1"/>
    <col min="2" max="2" width="58.85546875" style="5" customWidth="1"/>
    <col min="3" max="3" width="31.140625" style="5" customWidth="1"/>
    <col min="4" max="4" width="36.7109375" style="5" bestFit="1" customWidth="1"/>
    <col min="5" max="5" width="25" style="5" customWidth="1"/>
    <col min="6" max="7" width="29.7109375" style="5" customWidth="1"/>
    <col min="8" max="8" width="23" style="5" customWidth="1"/>
    <col min="9" max="9" width="27.28515625" style="5" customWidth="1"/>
    <col min="10" max="10" width="17.5703125" style="5" customWidth="1"/>
    <col min="11" max="11" width="14.7109375" style="5" customWidth="1"/>
    <col min="12" max="12" width="17.7109375" style="5" customWidth="1"/>
    <col min="13" max="13" width="26.28515625" style="5" customWidth="1"/>
    <col min="14" max="14" width="22.140625" style="5" customWidth="1"/>
    <col min="15" max="15" width="26.140625" style="5" customWidth="1"/>
    <col min="16" max="16" width="15" style="5" bestFit="1" customWidth="1"/>
    <col min="17" max="17" width="21.85546875" style="5" customWidth="1"/>
    <col min="18" max="18" width="28.5703125" style="5" customWidth="1"/>
    <col min="19"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3" width="11.42578125" style="5" customWidth="1"/>
    <col min="16384" max="16384" width="11.42578125" style="5"/>
  </cols>
  <sheetData>
    <row r="2" spans="1:16" ht="26.25" x14ac:dyDescent="0.25">
      <c r="B2" s="156" t="s">
        <v>61</v>
      </c>
      <c r="C2" s="157"/>
      <c r="D2" s="157"/>
      <c r="E2" s="157"/>
      <c r="F2" s="157"/>
      <c r="G2" s="157"/>
      <c r="H2" s="157"/>
      <c r="I2" s="157"/>
      <c r="J2" s="157"/>
      <c r="K2" s="157"/>
      <c r="L2" s="157"/>
      <c r="M2" s="157"/>
      <c r="N2" s="157"/>
      <c r="O2" s="157"/>
      <c r="P2" s="157"/>
    </row>
    <row r="4" spans="1:16" ht="26.25" x14ac:dyDescent="0.25">
      <c r="B4" s="158" t="s">
        <v>47</v>
      </c>
      <c r="C4" s="158"/>
      <c r="D4" s="158"/>
      <c r="E4" s="158"/>
      <c r="F4" s="158"/>
      <c r="G4" s="158"/>
      <c r="H4" s="158"/>
      <c r="I4" s="158"/>
      <c r="J4" s="158"/>
      <c r="K4" s="158"/>
      <c r="L4" s="158"/>
      <c r="M4" s="158"/>
      <c r="N4" s="158"/>
      <c r="O4" s="158"/>
      <c r="P4" s="158"/>
    </row>
    <row r="5" spans="1:16" s="65" customFormat="1" ht="21" x14ac:dyDescent="0.35">
      <c r="A5" s="159"/>
      <c r="B5" s="159"/>
      <c r="C5" s="159"/>
      <c r="D5" s="159"/>
      <c r="E5" s="159"/>
      <c r="F5" s="159"/>
      <c r="G5" s="159"/>
      <c r="H5" s="159"/>
      <c r="I5" s="159"/>
      <c r="J5" s="159"/>
      <c r="K5" s="159"/>
      <c r="L5" s="159"/>
    </row>
    <row r="6" spans="1:16" ht="15.75" thickBot="1" x14ac:dyDescent="0.3"/>
    <row r="7" spans="1:16" ht="21.75" thickBot="1" x14ac:dyDescent="0.3">
      <c r="B7" s="7" t="s">
        <v>4</v>
      </c>
      <c r="C7" s="160" t="s">
        <v>206</v>
      </c>
      <c r="D7" s="160"/>
      <c r="E7" s="160"/>
      <c r="F7" s="160"/>
      <c r="G7" s="160"/>
      <c r="H7" s="160"/>
      <c r="I7" s="160"/>
      <c r="J7" s="160"/>
      <c r="K7" s="160"/>
      <c r="L7" s="160"/>
      <c r="M7" s="160"/>
      <c r="N7" s="161"/>
    </row>
    <row r="8" spans="1:16" ht="16.5" thickBot="1" x14ac:dyDescent="0.3">
      <c r="B8" s="8" t="s">
        <v>5</v>
      </c>
      <c r="C8" s="160"/>
      <c r="D8" s="160"/>
      <c r="E8" s="160"/>
      <c r="F8" s="160"/>
      <c r="G8" s="160"/>
      <c r="H8" s="160"/>
      <c r="I8" s="160"/>
      <c r="J8" s="160"/>
      <c r="K8" s="160"/>
      <c r="L8" s="160"/>
      <c r="M8" s="160"/>
      <c r="N8" s="161"/>
    </row>
    <row r="9" spans="1:16" ht="16.5" thickBot="1" x14ac:dyDescent="0.3">
      <c r="B9" s="8" t="s">
        <v>6</v>
      </c>
      <c r="C9" s="160"/>
      <c r="D9" s="160"/>
      <c r="E9" s="160"/>
      <c r="F9" s="160"/>
      <c r="G9" s="160"/>
      <c r="H9" s="160"/>
      <c r="I9" s="160"/>
      <c r="J9" s="160"/>
      <c r="K9" s="160"/>
      <c r="L9" s="160"/>
      <c r="M9" s="160"/>
      <c r="N9" s="161"/>
    </row>
    <row r="10" spans="1:16" ht="16.5" thickBot="1" x14ac:dyDescent="0.3">
      <c r="B10" s="8" t="s">
        <v>7</v>
      </c>
      <c r="C10" s="160"/>
      <c r="D10" s="160"/>
      <c r="E10" s="160"/>
      <c r="F10" s="160"/>
      <c r="G10" s="160"/>
      <c r="H10" s="160"/>
      <c r="I10" s="160"/>
      <c r="J10" s="160"/>
      <c r="K10" s="160"/>
      <c r="L10" s="160"/>
      <c r="M10" s="160"/>
      <c r="N10" s="161"/>
    </row>
    <row r="11" spans="1:16" ht="16.5" thickBot="1" x14ac:dyDescent="0.3">
      <c r="B11" s="8" t="s">
        <v>8</v>
      </c>
      <c r="C11" s="162">
        <v>9</v>
      </c>
      <c r="D11" s="162"/>
      <c r="E11" s="163"/>
      <c r="F11" s="24"/>
      <c r="G11" s="24"/>
      <c r="H11" s="24"/>
      <c r="I11" s="24"/>
      <c r="J11" s="24"/>
      <c r="K11" s="24"/>
      <c r="L11" s="24"/>
      <c r="M11" s="24"/>
      <c r="N11" s="25"/>
    </row>
    <row r="12" spans="1:16" ht="16.5" thickBot="1" x14ac:dyDescent="0.3">
      <c r="B12" s="10" t="s">
        <v>9</v>
      </c>
      <c r="C12" s="11">
        <v>41979</v>
      </c>
      <c r="D12" s="12"/>
      <c r="E12" s="12"/>
      <c r="F12" s="12"/>
      <c r="G12" s="12"/>
      <c r="H12" s="12"/>
      <c r="I12" s="12"/>
      <c r="J12" s="12"/>
      <c r="K12" s="12"/>
      <c r="L12" s="12"/>
      <c r="M12" s="12"/>
      <c r="N12" s="13"/>
    </row>
    <row r="13" spans="1:16" ht="15.75" x14ac:dyDescent="0.25">
      <c r="B13" s="9"/>
      <c r="C13" s="14"/>
      <c r="D13" s="15"/>
      <c r="E13" s="15"/>
      <c r="F13" s="15"/>
      <c r="G13" s="15"/>
      <c r="H13" s="15"/>
      <c r="I13" s="68"/>
      <c r="J13" s="68"/>
      <c r="K13" s="68"/>
      <c r="L13" s="68"/>
      <c r="M13" s="68"/>
      <c r="N13" s="15"/>
    </row>
    <row r="14" spans="1:16" x14ac:dyDescent="0.25">
      <c r="I14" s="68"/>
      <c r="J14" s="68"/>
      <c r="K14" s="68"/>
      <c r="L14" s="68"/>
      <c r="M14" s="68"/>
      <c r="N14" s="69"/>
    </row>
    <row r="15" spans="1:16" x14ac:dyDescent="0.25">
      <c r="B15" s="164" t="s">
        <v>63</v>
      </c>
      <c r="C15" s="164"/>
      <c r="D15" s="103" t="s">
        <v>12</v>
      </c>
      <c r="E15" s="103" t="s">
        <v>13</v>
      </c>
      <c r="F15" s="103" t="s">
        <v>28</v>
      </c>
      <c r="G15" s="53"/>
      <c r="I15" s="26"/>
      <c r="J15" s="26"/>
      <c r="K15" s="26"/>
      <c r="L15" s="26"/>
      <c r="M15" s="26"/>
      <c r="N15" s="69"/>
    </row>
    <row r="16" spans="1:16" x14ac:dyDescent="0.25">
      <c r="B16" s="164"/>
      <c r="C16" s="164"/>
      <c r="D16" s="103">
        <v>9</v>
      </c>
      <c r="E16" s="88">
        <v>685625976</v>
      </c>
      <c r="F16" s="88">
        <v>252</v>
      </c>
      <c r="G16" s="54"/>
      <c r="I16" s="27"/>
      <c r="J16" s="27"/>
      <c r="K16" s="27"/>
      <c r="L16" s="27"/>
      <c r="M16" s="27"/>
      <c r="N16" s="69"/>
    </row>
    <row r="17" spans="1:14" x14ac:dyDescent="0.25">
      <c r="B17" s="164"/>
      <c r="C17" s="164"/>
      <c r="D17" s="103"/>
      <c r="E17" s="88"/>
      <c r="F17" s="88"/>
      <c r="G17" s="54"/>
      <c r="I17" s="27"/>
      <c r="J17" s="27"/>
      <c r="K17" s="27"/>
      <c r="L17" s="27"/>
      <c r="M17" s="27"/>
      <c r="N17" s="69"/>
    </row>
    <row r="18" spans="1:14" x14ac:dyDescent="0.25">
      <c r="B18" s="164"/>
      <c r="C18" s="164"/>
      <c r="D18" s="103"/>
      <c r="E18" s="88"/>
      <c r="F18" s="88"/>
      <c r="G18" s="54"/>
      <c r="I18" s="27"/>
      <c r="J18" s="27"/>
      <c r="K18" s="27"/>
      <c r="L18" s="27"/>
      <c r="M18" s="27"/>
      <c r="N18" s="69"/>
    </row>
    <row r="19" spans="1:14" x14ac:dyDescent="0.25">
      <c r="B19" s="164"/>
      <c r="C19" s="164"/>
      <c r="D19" s="103"/>
      <c r="E19" s="89"/>
      <c r="F19" s="88"/>
      <c r="G19" s="54"/>
      <c r="H19" s="17"/>
      <c r="I19" s="27"/>
      <c r="J19" s="27"/>
      <c r="K19" s="27"/>
      <c r="L19" s="27"/>
      <c r="M19" s="27"/>
      <c r="N19" s="16"/>
    </row>
    <row r="20" spans="1:14" x14ac:dyDescent="0.25">
      <c r="B20" s="164"/>
      <c r="C20" s="164"/>
      <c r="D20" s="103"/>
      <c r="E20" s="89"/>
      <c r="F20" s="88"/>
      <c r="G20" s="54"/>
      <c r="H20" s="17"/>
      <c r="I20" s="29"/>
      <c r="J20" s="29"/>
      <c r="K20" s="29"/>
      <c r="L20" s="29"/>
      <c r="M20" s="29"/>
      <c r="N20" s="16"/>
    </row>
    <row r="21" spans="1:14" x14ac:dyDescent="0.25">
      <c r="B21" s="164"/>
      <c r="C21" s="164"/>
      <c r="D21" s="103"/>
      <c r="E21" s="89"/>
      <c r="F21" s="88"/>
      <c r="G21" s="54"/>
      <c r="H21" s="17"/>
      <c r="I21" s="68"/>
      <c r="J21" s="68"/>
      <c r="K21" s="68"/>
      <c r="L21" s="68"/>
      <c r="M21" s="68"/>
      <c r="N21" s="16"/>
    </row>
    <row r="22" spans="1:14" x14ac:dyDescent="0.25">
      <c r="B22" s="164"/>
      <c r="C22" s="164"/>
      <c r="D22" s="103"/>
      <c r="E22" s="89"/>
      <c r="F22" s="88"/>
      <c r="G22" s="54"/>
      <c r="H22" s="17"/>
      <c r="I22" s="68"/>
      <c r="J22" s="68"/>
      <c r="K22" s="68"/>
      <c r="L22" s="68"/>
      <c r="M22" s="68"/>
      <c r="N22" s="16"/>
    </row>
    <row r="23" spans="1:14" ht="15.75" thickBot="1" x14ac:dyDescent="0.3">
      <c r="B23" s="165" t="s">
        <v>14</v>
      </c>
      <c r="C23" s="166"/>
      <c r="D23" s="103"/>
      <c r="E23" s="90">
        <f>SUM(E16:E22)</f>
        <v>685625976</v>
      </c>
      <c r="F23" s="88">
        <f>SUM(F16:F22)</f>
        <v>252</v>
      </c>
      <c r="G23" s="54"/>
      <c r="H23" s="17"/>
      <c r="I23" s="68"/>
      <c r="J23" s="68"/>
      <c r="K23" s="68"/>
      <c r="L23" s="68"/>
      <c r="M23" s="68"/>
      <c r="N23" s="16"/>
    </row>
    <row r="24" spans="1:14" ht="45.75" thickBot="1" x14ac:dyDescent="0.3">
      <c r="A24" s="31"/>
      <c r="B24" s="37" t="s">
        <v>15</v>
      </c>
      <c r="C24" s="37" t="s">
        <v>64</v>
      </c>
      <c r="E24" s="26"/>
      <c r="F24" s="26"/>
      <c r="G24" s="26"/>
      <c r="H24" s="26"/>
      <c r="I24" s="6"/>
      <c r="J24" s="6"/>
      <c r="K24" s="6"/>
      <c r="L24" s="6"/>
      <c r="M24" s="6"/>
    </row>
    <row r="25" spans="1:14" ht="15.75" thickBot="1" x14ac:dyDescent="0.3">
      <c r="A25" s="32">
        <v>1</v>
      </c>
      <c r="C25" s="34">
        <f>+F23*80%</f>
        <v>201.60000000000002</v>
      </c>
      <c r="D25" s="30"/>
      <c r="E25" s="33">
        <f>E23</f>
        <v>685625976</v>
      </c>
      <c r="F25" s="28"/>
      <c r="G25" s="28"/>
      <c r="H25" s="28"/>
      <c r="I25" s="18"/>
      <c r="J25" s="18"/>
      <c r="K25" s="18"/>
      <c r="L25" s="18"/>
      <c r="M25" s="18"/>
    </row>
    <row r="26" spans="1:14" x14ac:dyDescent="0.25">
      <c r="A26" s="60"/>
      <c r="C26" s="61"/>
      <c r="D26" s="27"/>
      <c r="E26" s="62"/>
      <c r="F26" s="28"/>
      <c r="G26" s="28"/>
      <c r="H26" s="28"/>
      <c r="I26" s="18"/>
      <c r="J26" s="18"/>
      <c r="K26" s="18"/>
      <c r="L26" s="18"/>
      <c r="M26" s="18"/>
    </row>
    <row r="27" spans="1:14" x14ac:dyDescent="0.25">
      <c r="A27" s="60"/>
      <c r="C27" s="61"/>
      <c r="D27" s="27"/>
      <c r="E27" s="62"/>
      <c r="F27" s="28"/>
      <c r="G27" s="28"/>
      <c r="H27" s="28"/>
      <c r="I27" s="18"/>
      <c r="J27" s="18"/>
      <c r="K27" s="18"/>
      <c r="L27" s="18"/>
      <c r="M27" s="18"/>
    </row>
    <row r="28" spans="1:14" x14ac:dyDescent="0.25">
      <c r="A28" s="60"/>
      <c r="B28" s="81" t="s">
        <v>95</v>
      </c>
      <c r="C28" s="65"/>
      <c r="D28" s="65"/>
      <c r="E28" s="65"/>
      <c r="F28" s="65"/>
      <c r="G28" s="65"/>
      <c r="H28" s="65"/>
      <c r="I28" s="68"/>
      <c r="J28" s="68"/>
      <c r="K28" s="68"/>
      <c r="L28" s="68"/>
      <c r="M28" s="68"/>
      <c r="N28" s="69"/>
    </row>
    <row r="29" spans="1:14" x14ac:dyDescent="0.25">
      <c r="A29" s="60"/>
      <c r="B29" s="65"/>
      <c r="C29" s="65"/>
      <c r="D29" s="65"/>
      <c r="E29" s="65"/>
      <c r="F29" s="65"/>
      <c r="G29" s="65"/>
      <c r="H29" s="65"/>
      <c r="I29" s="68"/>
      <c r="J29" s="68"/>
      <c r="K29" s="68"/>
      <c r="L29" s="68"/>
      <c r="M29" s="68"/>
      <c r="N29" s="69"/>
    </row>
    <row r="30" spans="1:14" x14ac:dyDescent="0.25">
      <c r="A30" s="60"/>
      <c r="B30" s="83" t="s">
        <v>32</v>
      </c>
      <c r="C30" s="83" t="s">
        <v>96</v>
      </c>
      <c r="D30" s="83" t="s">
        <v>97</v>
      </c>
      <c r="E30" s="65"/>
      <c r="F30" s="65"/>
      <c r="G30" s="65"/>
      <c r="H30" s="65"/>
      <c r="I30" s="68"/>
      <c r="J30" s="68"/>
      <c r="K30" s="68"/>
      <c r="L30" s="68"/>
      <c r="M30" s="68"/>
      <c r="N30" s="69"/>
    </row>
    <row r="31" spans="1:14" x14ac:dyDescent="0.25">
      <c r="A31" s="60"/>
      <c r="B31" s="80" t="s">
        <v>98</v>
      </c>
      <c r="C31" s="146" t="s">
        <v>125</v>
      </c>
      <c r="D31" s="39"/>
      <c r="E31" s="65"/>
      <c r="F31" s="65"/>
      <c r="G31" s="65"/>
      <c r="H31" s="65"/>
      <c r="I31" s="68"/>
      <c r="J31" s="68"/>
      <c r="K31" s="68"/>
      <c r="L31" s="68"/>
      <c r="M31" s="68"/>
      <c r="N31" s="69"/>
    </row>
    <row r="32" spans="1:14" x14ac:dyDescent="0.25">
      <c r="A32" s="60"/>
      <c r="B32" s="80" t="s">
        <v>99</v>
      </c>
      <c r="C32" s="146" t="s">
        <v>125</v>
      </c>
      <c r="D32" s="80"/>
      <c r="E32" s="65"/>
      <c r="F32" s="65"/>
      <c r="G32" s="65"/>
      <c r="H32" s="65"/>
      <c r="I32" s="68"/>
      <c r="J32" s="68"/>
      <c r="K32" s="68"/>
      <c r="L32" s="68"/>
      <c r="M32" s="68"/>
      <c r="N32" s="69"/>
    </row>
    <row r="33" spans="1:14" x14ac:dyDescent="0.25">
      <c r="A33" s="60"/>
      <c r="B33" s="80" t="s">
        <v>100</v>
      </c>
      <c r="C33" s="146" t="s">
        <v>125</v>
      </c>
      <c r="D33" s="80"/>
      <c r="E33" s="65"/>
      <c r="F33" s="65"/>
      <c r="G33" s="65"/>
      <c r="H33" s="65"/>
      <c r="I33" s="68"/>
      <c r="J33" s="68"/>
      <c r="K33" s="68"/>
      <c r="L33" s="68"/>
      <c r="M33" s="68"/>
      <c r="N33" s="69"/>
    </row>
    <row r="34" spans="1:14" x14ac:dyDescent="0.25">
      <c r="A34" s="60"/>
      <c r="B34" s="80" t="s">
        <v>101</v>
      </c>
      <c r="C34" s="39"/>
      <c r="D34" s="146" t="s">
        <v>125</v>
      </c>
      <c r="E34" s="65"/>
      <c r="F34" s="65"/>
      <c r="G34" s="65"/>
      <c r="H34" s="65"/>
      <c r="I34" s="68"/>
      <c r="J34" s="68"/>
      <c r="K34" s="68"/>
      <c r="L34" s="68"/>
      <c r="M34" s="68"/>
      <c r="N34" s="69"/>
    </row>
    <row r="35" spans="1:14" x14ac:dyDescent="0.25">
      <c r="A35" s="60"/>
      <c r="B35" s="65"/>
      <c r="C35" s="65"/>
      <c r="D35" s="65"/>
      <c r="E35" s="65"/>
      <c r="F35" s="65"/>
      <c r="G35" s="65"/>
      <c r="H35" s="65"/>
      <c r="I35" s="68"/>
      <c r="J35" s="68"/>
      <c r="K35" s="68"/>
      <c r="L35" s="68"/>
      <c r="M35" s="68"/>
      <c r="N35" s="69"/>
    </row>
    <row r="36" spans="1:14" x14ac:dyDescent="0.25">
      <c r="A36" s="60"/>
      <c r="B36" s="65"/>
      <c r="C36" s="65"/>
      <c r="D36" s="65"/>
      <c r="E36" s="65"/>
      <c r="F36" s="65"/>
      <c r="G36" s="65"/>
      <c r="H36" s="65"/>
      <c r="I36" s="68"/>
      <c r="J36" s="68"/>
      <c r="K36" s="68"/>
      <c r="L36" s="68"/>
      <c r="M36" s="68"/>
      <c r="N36" s="69"/>
    </row>
    <row r="37" spans="1:14" x14ac:dyDescent="0.25">
      <c r="A37" s="60"/>
      <c r="B37" s="81" t="s">
        <v>102</v>
      </c>
      <c r="C37" s="65"/>
      <c r="D37" s="65"/>
      <c r="E37" s="65"/>
      <c r="F37" s="65"/>
      <c r="G37" s="65"/>
      <c r="H37" s="65"/>
      <c r="I37" s="68"/>
      <c r="J37" s="68"/>
      <c r="K37" s="68"/>
      <c r="L37" s="68"/>
      <c r="M37" s="68"/>
      <c r="N37" s="69"/>
    </row>
    <row r="38" spans="1:14" x14ac:dyDescent="0.25">
      <c r="A38" s="60"/>
      <c r="B38" s="65"/>
      <c r="C38" s="65"/>
      <c r="D38" s="65"/>
      <c r="E38" s="65"/>
      <c r="F38" s="65"/>
      <c r="G38" s="65"/>
      <c r="H38" s="65"/>
      <c r="I38" s="68"/>
      <c r="J38" s="68"/>
      <c r="K38" s="68"/>
      <c r="L38" s="68"/>
      <c r="M38" s="68"/>
      <c r="N38" s="69"/>
    </row>
    <row r="39" spans="1:14" x14ac:dyDescent="0.25">
      <c r="A39" s="60"/>
      <c r="B39" s="65"/>
      <c r="C39" s="65"/>
      <c r="D39" s="65"/>
      <c r="E39" s="65"/>
      <c r="F39" s="65"/>
      <c r="G39" s="65"/>
      <c r="H39" s="65"/>
      <c r="I39" s="68"/>
      <c r="J39" s="68"/>
      <c r="K39" s="68"/>
      <c r="L39" s="68"/>
      <c r="M39" s="68"/>
      <c r="N39" s="69"/>
    </row>
    <row r="40" spans="1:14" x14ac:dyDescent="0.25">
      <c r="A40" s="60"/>
      <c r="B40" s="83" t="s">
        <v>32</v>
      </c>
      <c r="C40" s="83" t="s">
        <v>57</v>
      </c>
      <c r="D40" s="82" t="s">
        <v>50</v>
      </c>
      <c r="E40" s="82" t="s">
        <v>16</v>
      </c>
      <c r="F40" s="65"/>
      <c r="G40" s="65"/>
      <c r="H40" s="65"/>
      <c r="I40" s="68"/>
      <c r="J40" s="68"/>
      <c r="K40" s="68"/>
      <c r="L40" s="68"/>
      <c r="M40" s="68"/>
      <c r="N40" s="69"/>
    </row>
    <row r="41" spans="1:14" ht="42.75" x14ac:dyDescent="0.25">
      <c r="A41" s="60"/>
      <c r="B41" s="66" t="s">
        <v>103</v>
      </c>
      <c r="C41" s="67">
        <v>40</v>
      </c>
      <c r="D41" s="105">
        <v>40</v>
      </c>
      <c r="E41" s="167">
        <f>+D41+D42</f>
        <v>75</v>
      </c>
      <c r="F41" s="65"/>
      <c r="G41" s="65"/>
      <c r="H41" s="65"/>
      <c r="I41" s="68"/>
      <c r="J41" s="68"/>
      <c r="K41" s="68"/>
      <c r="L41" s="68"/>
      <c r="M41" s="68"/>
      <c r="N41" s="69"/>
    </row>
    <row r="42" spans="1:14" ht="71.25" x14ac:dyDescent="0.25">
      <c r="A42" s="60"/>
      <c r="B42" s="66" t="s">
        <v>104</v>
      </c>
      <c r="C42" s="67">
        <v>60</v>
      </c>
      <c r="D42" s="105">
        <v>35</v>
      </c>
      <c r="E42" s="168"/>
      <c r="F42" s="65"/>
      <c r="G42" s="65"/>
      <c r="H42" s="65"/>
      <c r="I42" s="68"/>
      <c r="J42" s="68"/>
      <c r="K42" s="68"/>
      <c r="L42" s="68"/>
      <c r="M42" s="68"/>
      <c r="N42" s="69"/>
    </row>
    <row r="43" spans="1:14" x14ac:dyDescent="0.25">
      <c r="A43" s="60"/>
      <c r="C43" s="61"/>
      <c r="D43" s="27"/>
      <c r="E43" s="62"/>
      <c r="F43" s="28"/>
      <c r="G43" s="28"/>
      <c r="H43" s="28"/>
      <c r="I43" s="18"/>
      <c r="J43" s="18"/>
      <c r="K43" s="18"/>
      <c r="L43" s="18"/>
      <c r="M43" s="18"/>
    </row>
    <row r="44" spans="1:14" x14ac:dyDescent="0.25">
      <c r="A44" s="60"/>
      <c r="C44" s="61"/>
      <c r="D44" s="27"/>
      <c r="E44" s="62"/>
      <c r="F44" s="28"/>
      <c r="G44" s="28"/>
      <c r="H44" s="28"/>
      <c r="I44" s="18"/>
      <c r="J44" s="18"/>
      <c r="K44" s="18"/>
      <c r="L44" s="18"/>
      <c r="M44" s="18"/>
    </row>
    <row r="45" spans="1:14" x14ac:dyDescent="0.25">
      <c r="A45" s="60"/>
      <c r="C45" s="61"/>
      <c r="D45" s="27"/>
      <c r="E45" s="62"/>
      <c r="F45" s="28"/>
      <c r="G45" s="28"/>
      <c r="H45" s="28"/>
      <c r="I45" s="18"/>
      <c r="J45" s="18"/>
      <c r="K45" s="18"/>
      <c r="L45" s="18"/>
      <c r="M45" s="18"/>
    </row>
    <row r="46" spans="1:14" ht="15.75" thickBot="1" x14ac:dyDescent="0.3">
      <c r="M46" s="155" t="s">
        <v>34</v>
      </c>
      <c r="N46" s="155"/>
    </row>
    <row r="47" spans="1:14" x14ac:dyDescent="0.25">
      <c r="B47" s="91" t="s">
        <v>29</v>
      </c>
      <c r="M47" s="43"/>
      <c r="N47" s="43"/>
    </row>
    <row r="48" spans="1:14" ht="15.75" thickBot="1" x14ac:dyDescent="0.3">
      <c r="M48" s="43"/>
      <c r="N48" s="43"/>
    </row>
    <row r="49" spans="1:26" s="68" customFormat="1" ht="60" x14ac:dyDescent="0.25">
      <c r="B49" s="79" t="s">
        <v>105</v>
      </c>
      <c r="C49" s="79" t="s">
        <v>106</v>
      </c>
      <c r="D49" s="79" t="s">
        <v>107</v>
      </c>
      <c r="E49" s="79" t="s">
        <v>44</v>
      </c>
      <c r="F49" s="79" t="s">
        <v>22</v>
      </c>
      <c r="G49" s="79" t="s">
        <v>65</v>
      </c>
      <c r="H49" s="79" t="s">
        <v>17</v>
      </c>
      <c r="I49" s="79" t="s">
        <v>10</v>
      </c>
      <c r="J49" s="79" t="s">
        <v>30</v>
      </c>
      <c r="K49" s="79" t="s">
        <v>60</v>
      </c>
      <c r="L49" s="79" t="s">
        <v>20</v>
      </c>
      <c r="M49" s="64" t="s">
        <v>26</v>
      </c>
      <c r="N49" s="79" t="s">
        <v>108</v>
      </c>
      <c r="O49" s="112" t="s">
        <v>123</v>
      </c>
      <c r="P49" s="79" t="s">
        <v>35</v>
      </c>
      <c r="Q49" s="101" t="s">
        <v>11</v>
      </c>
      <c r="R49" s="101" t="s">
        <v>19</v>
      </c>
    </row>
    <row r="50" spans="1:26" s="74" customFormat="1" ht="165" x14ac:dyDescent="0.25">
      <c r="A50" s="35">
        <v>1</v>
      </c>
      <c r="B50" s="75" t="s">
        <v>118</v>
      </c>
      <c r="C50" s="75" t="s">
        <v>118</v>
      </c>
      <c r="D50" s="75" t="s">
        <v>119</v>
      </c>
      <c r="E50" s="75" t="s">
        <v>120</v>
      </c>
      <c r="F50" s="71" t="s">
        <v>96</v>
      </c>
      <c r="G50" s="85" t="s">
        <v>121</v>
      </c>
      <c r="H50" s="92">
        <v>41246</v>
      </c>
      <c r="I50" s="92">
        <v>41912</v>
      </c>
      <c r="J50" s="72" t="s">
        <v>97</v>
      </c>
      <c r="K50" s="128">
        <f>(I50-H50)/30-L50</f>
        <v>19.14</v>
      </c>
      <c r="L50" s="116">
        <v>3.06</v>
      </c>
      <c r="M50" s="94">
        <v>664</v>
      </c>
      <c r="N50" s="63" t="s">
        <v>121</v>
      </c>
      <c r="O50" s="118">
        <v>312</v>
      </c>
      <c r="P50" s="19">
        <v>3260343029</v>
      </c>
      <c r="Q50" s="19">
        <v>60</v>
      </c>
      <c r="R50" s="86" t="s">
        <v>208</v>
      </c>
      <c r="S50" s="73"/>
      <c r="T50" s="73"/>
      <c r="U50" s="73"/>
      <c r="V50" s="73"/>
      <c r="W50" s="73"/>
      <c r="X50" s="73"/>
      <c r="Y50" s="73"/>
      <c r="Z50" s="73"/>
    </row>
    <row r="51" spans="1:26" s="74" customFormat="1" ht="60" x14ac:dyDescent="0.25">
      <c r="A51" s="35">
        <f>+A50+1</f>
        <v>2</v>
      </c>
      <c r="B51" s="75" t="s">
        <v>118</v>
      </c>
      <c r="C51" s="75" t="s">
        <v>118</v>
      </c>
      <c r="D51" s="75" t="s">
        <v>119</v>
      </c>
      <c r="E51" s="75" t="s">
        <v>210</v>
      </c>
      <c r="F51" s="71" t="s">
        <v>96</v>
      </c>
      <c r="G51" s="85" t="s">
        <v>121</v>
      </c>
      <c r="H51" s="92">
        <v>40925</v>
      </c>
      <c r="I51" s="92">
        <v>41090</v>
      </c>
      <c r="J51" s="72" t="s">
        <v>97</v>
      </c>
      <c r="K51" s="128">
        <f>(I51-H51)/30</f>
        <v>5.5</v>
      </c>
      <c r="L51" s="116">
        <v>0</v>
      </c>
      <c r="M51" s="94">
        <f>294+238+70+70</f>
        <v>672</v>
      </c>
      <c r="N51" s="63" t="s">
        <v>121</v>
      </c>
      <c r="O51" s="35">
        <v>0</v>
      </c>
      <c r="P51" s="19">
        <v>261575976</v>
      </c>
      <c r="Q51" s="19"/>
      <c r="R51" s="86" t="s">
        <v>211</v>
      </c>
      <c r="S51" s="73"/>
      <c r="T51" s="73"/>
      <c r="U51" s="73"/>
      <c r="V51" s="73"/>
      <c r="W51" s="73"/>
      <c r="X51" s="73"/>
      <c r="Y51" s="73"/>
      <c r="Z51" s="73"/>
    </row>
    <row r="52" spans="1:26" s="74" customFormat="1" x14ac:dyDescent="0.25">
      <c r="A52" s="35">
        <f t="shared" ref="A52:A57" si="0">+A51+1</f>
        <v>3</v>
      </c>
      <c r="B52" s="75"/>
      <c r="C52" s="76"/>
      <c r="D52" s="75"/>
      <c r="E52" s="70"/>
      <c r="F52" s="71"/>
      <c r="G52" s="71"/>
      <c r="H52" s="92"/>
      <c r="I52" s="92"/>
      <c r="J52" s="72"/>
      <c r="K52" s="72"/>
      <c r="L52" s="72"/>
      <c r="M52" s="63"/>
      <c r="N52" s="63"/>
      <c r="O52" s="19"/>
      <c r="P52" s="19"/>
      <c r="Q52" s="19"/>
      <c r="R52" s="86"/>
      <c r="S52" s="73"/>
      <c r="T52" s="73"/>
      <c r="U52" s="73"/>
      <c r="V52" s="73"/>
      <c r="W52" s="73"/>
      <c r="X52" s="73"/>
      <c r="Y52" s="73"/>
      <c r="Z52" s="73"/>
    </row>
    <row r="53" spans="1:26" s="74" customFormat="1" x14ac:dyDescent="0.25">
      <c r="A53" s="35">
        <f t="shared" si="0"/>
        <v>4</v>
      </c>
      <c r="B53" s="75"/>
      <c r="C53" s="76"/>
      <c r="D53" s="75"/>
      <c r="E53" s="70"/>
      <c r="F53" s="71"/>
      <c r="G53" s="71"/>
      <c r="H53" s="92"/>
      <c r="I53" s="92"/>
      <c r="J53" s="72"/>
      <c r="K53" s="72"/>
      <c r="L53" s="72"/>
      <c r="M53" s="63"/>
      <c r="N53" s="63"/>
      <c r="O53" s="19"/>
      <c r="P53" s="19"/>
      <c r="Q53" s="19"/>
      <c r="R53" s="86"/>
      <c r="S53" s="73"/>
      <c r="T53" s="73"/>
      <c r="U53" s="73"/>
      <c r="V53" s="73"/>
      <c r="W53" s="73"/>
      <c r="X53" s="73"/>
      <c r="Y53" s="73"/>
      <c r="Z53" s="73"/>
    </row>
    <row r="54" spans="1:26" s="74" customFormat="1" x14ac:dyDescent="0.25">
      <c r="A54" s="35">
        <f t="shared" si="0"/>
        <v>5</v>
      </c>
      <c r="B54" s="75"/>
      <c r="C54" s="76"/>
      <c r="D54" s="75"/>
      <c r="E54" s="70"/>
      <c r="F54" s="71"/>
      <c r="G54" s="71"/>
      <c r="H54" s="92"/>
      <c r="I54" s="92"/>
      <c r="J54" s="72"/>
      <c r="K54" s="72"/>
      <c r="L54" s="72"/>
      <c r="M54" s="63"/>
      <c r="N54" s="63"/>
      <c r="O54" s="19"/>
      <c r="P54" s="19"/>
      <c r="Q54" s="19"/>
      <c r="R54" s="86"/>
      <c r="S54" s="73"/>
      <c r="T54" s="73"/>
      <c r="U54" s="73"/>
      <c r="V54" s="73"/>
      <c r="W54" s="73"/>
      <c r="X54" s="73"/>
      <c r="Y54" s="73"/>
      <c r="Z54" s="73"/>
    </row>
    <row r="55" spans="1:26" s="74" customFormat="1" x14ac:dyDescent="0.25">
      <c r="A55" s="35">
        <f t="shared" si="0"/>
        <v>6</v>
      </c>
      <c r="B55" s="75"/>
      <c r="C55" s="76"/>
      <c r="D55" s="75"/>
      <c r="E55" s="70"/>
      <c r="F55" s="71"/>
      <c r="G55" s="71"/>
      <c r="H55" s="92"/>
      <c r="I55" s="92"/>
      <c r="J55" s="72"/>
      <c r="K55" s="72"/>
      <c r="L55" s="72"/>
      <c r="M55" s="63"/>
      <c r="N55" s="63"/>
      <c r="O55" s="19"/>
      <c r="P55" s="19"/>
      <c r="Q55" s="19"/>
      <c r="R55" s="86"/>
      <c r="S55" s="73"/>
      <c r="T55" s="73"/>
      <c r="U55" s="73"/>
      <c r="V55" s="73"/>
      <c r="W55" s="73"/>
      <c r="X55" s="73"/>
      <c r="Y55" s="73"/>
      <c r="Z55" s="73"/>
    </row>
    <row r="56" spans="1:26" s="74" customFormat="1" x14ac:dyDescent="0.25">
      <c r="A56" s="35">
        <f t="shared" si="0"/>
        <v>7</v>
      </c>
      <c r="B56" s="75"/>
      <c r="C56" s="76"/>
      <c r="D56" s="75"/>
      <c r="E56" s="70"/>
      <c r="F56" s="71"/>
      <c r="G56" s="71"/>
      <c r="H56" s="92"/>
      <c r="I56" s="92"/>
      <c r="J56" s="72"/>
      <c r="K56" s="72"/>
      <c r="L56" s="72"/>
      <c r="M56" s="63"/>
      <c r="N56" s="63"/>
      <c r="O56" s="19"/>
      <c r="P56" s="19"/>
      <c r="Q56" s="19"/>
      <c r="R56" s="86"/>
      <c r="S56" s="73"/>
      <c r="T56" s="73"/>
      <c r="U56" s="73"/>
      <c r="V56" s="73"/>
      <c r="W56" s="73"/>
      <c r="X56" s="73"/>
      <c r="Y56" s="73"/>
      <c r="Z56" s="73"/>
    </row>
    <row r="57" spans="1:26" s="74" customFormat="1" x14ac:dyDescent="0.25">
      <c r="A57" s="35">
        <f t="shared" si="0"/>
        <v>8</v>
      </c>
      <c r="B57" s="75"/>
      <c r="C57" s="76"/>
      <c r="D57" s="75"/>
      <c r="E57" s="70"/>
      <c r="F57" s="71"/>
      <c r="G57" s="71"/>
      <c r="H57" s="92"/>
      <c r="I57" s="92"/>
      <c r="J57" s="72"/>
      <c r="K57" s="72"/>
      <c r="L57" s="72"/>
      <c r="M57" s="63"/>
      <c r="N57" s="63"/>
      <c r="O57" s="19"/>
      <c r="P57" s="19"/>
      <c r="Q57" s="19"/>
      <c r="R57" s="86"/>
      <c r="S57" s="73"/>
      <c r="T57" s="73"/>
      <c r="U57" s="73"/>
      <c r="V57" s="73"/>
      <c r="W57" s="73"/>
      <c r="X57" s="73"/>
      <c r="Y57" s="73"/>
      <c r="Z57" s="73"/>
    </row>
    <row r="58" spans="1:26" s="74" customFormat="1" x14ac:dyDescent="0.25">
      <c r="A58" s="35"/>
      <c r="B58" s="36" t="s">
        <v>16</v>
      </c>
      <c r="C58" s="76"/>
      <c r="D58" s="75"/>
      <c r="E58" s="70"/>
      <c r="F58" s="71"/>
      <c r="G58" s="71"/>
      <c r="H58" s="71"/>
      <c r="I58" s="72"/>
      <c r="J58" s="72"/>
      <c r="K58" s="125">
        <f>+K50+K51</f>
        <v>24.64</v>
      </c>
      <c r="L58" s="77" t="s">
        <v>127</v>
      </c>
      <c r="M58" s="84">
        <f>SUM(M50:M57)</f>
        <v>1336</v>
      </c>
      <c r="N58" s="77">
        <f t="shared" ref="N58" si="1">SUM(N50:N57)</f>
        <v>0</v>
      </c>
      <c r="O58" s="19">
        <v>312</v>
      </c>
      <c r="P58" s="19"/>
      <c r="Q58" s="19"/>
      <c r="R58" s="87"/>
    </row>
    <row r="59" spans="1:26" s="20" customFormat="1" x14ac:dyDescent="0.25">
      <c r="E59" s="21"/>
      <c r="K59" s="93"/>
    </row>
    <row r="60" spans="1:26" s="20" customFormat="1" x14ac:dyDescent="0.25">
      <c r="B60" s="171" t="s">
        <v>27</v>
      </c>
      <c r="C60" s="171" t="s">
        <v>110</v>
      </c>
      <c r="D60" s="173" t="s">
        <v>33</v>
      </c>
      <c r="E60" s="173"/>
    </row>
    <row r="61" spans="1:26" s="20" customFormat="1" x14ac:dyDescent="0.25">
      <c r="B61" s="172"/>
      <c r="C61" s="172"/>
      <c r="D61" s="104" t="s">
        <v>23</v>
      </c>
      <c r="E61" s="42" t="s">
        <v>24</v>
      </c>
    </row>
    <row r="62" spans="1:26" s="20" customFormat="1" ht="18.75" x14ac:dyDescent="0.25">
      <c r="B62" s="40" t="s">
        <v>21</v>
      </c>
      <c r="C62" s="41">
        <f>+K58</f>
        <v>24.64</v>
      </c>
      <c r="D62" s="140" t="s">
        <v>125</v>
      </c>
      <c r="E62" s="108"/>
      <c r="F62" s="22"/>
      <c r="G62" s="22"/>
      <c r="H62" s="22"/>
      <c r="I62" s="22"/>
      <c r="J62" s="22"/>
      <c r="K62" s="22"/>
      <c r="L62" s="22"/>
      <c r="M62" s="22"/>
    </row>
    <row r="63" spans="1:26" s="20" customFormat="1" x14ac:dyDescent="0.25">
      <c r="B63" s="40" t="s">
        <v>25</v>
      </c>
      <c r="C63" s="41" t="s">
        <v>207</v>
      </c>
      <c r="D63" s="108" t="s">
        <v>125</v>
      </c>
      <c r="E63" s="39"/>
    </row>
    <row r="64" spans="1:26" s="20" customFormat="1" x14ac:dyDescent="0.25">
      <c r="B64" s="23"/>
      <c r="C64" s="174"/>
      <c r="D64" s="174"/>
      <c r="E64" s="174"/>
      <c r="F64" s="174"/>
      <c r="G64" s="174"/>
      <c r="H64" s="174"/>
      <c r="I64" s="174"/>
      <c r="J64" s="174"/>
      <c r="K64" s="174"/>
      <c r="L64" s="174"/>
      <c r="M64" s="174"/>
      <c r="N64" s="174"/>
    </row>
    <row r="65" spans="2:18" ht="15.75" thickBot="1" x14ac:dyDescent="0.3"/>
    <row r="66" spans="2:18" ht="27" thickBot="1" x14ac:dyDescent="0.3">
      <c r="B66" s="175" t="s">
        <v>66</v>
      </c>
      <c r="C66" s="175"/>
      <c r="D66" s="175"/>
      <c r="E66" s="175"/>
      <c r="F66" s="175"/>
      <c r="G66" s="175"/>
      <c r="H66" s="175"/>
      <c r="I66" s="175"/>
      <c r="J66" s="175"/>
      <c r="K66" s="175"/>
      <c r="L66" s="175"/>
      <c r="M66" s="175"/>
      <c r="N66" s="175"/>
    </row>
    <row r="69" spans="2:18" ht="105" x14ac:dyDescent="0.25">
      <c r="B69" s="102" t="s">
        <v>109</v>
      </c>
      <c r="C69" s="45" t="s">
        <v>2</v>
      </c>
      <c r="D69" s="45" t="s">
        <v>68</v>
      </c>
      <c r="E69" s="45" t="s">
        <v>67</v>
      </c>
      <c r="F69" s="45" t="s">
        <v>69</v>
      </c>
      <c r="G69" s="45" t="s">
        <v>70</v>
      </c>
      <c r="H69" s="45" t="s">
        <v>71</v>
      </c>
      <c r="I69" s="102" t="s">
        <v>112</v>
      </c>
      <c r="J69" s="45" t="s">
        <v>72</v>
      </c>
      <c r="K69" s="45" t="s">
        <v>73</v>
      </c>
      <c r="L69" s="45" t="s">
        <v>74</v>
      </c>
      <c r="M69" s="45" t="s">
        <v>75</v>
      </c>
      <c r="N69" s="57" t="s">
        <v>76</v>
      </c>
      <c r="O69" s="57" t="s">
        <v>77</v>
      </c>
      <c r="P69" s="176" t="s">
        <v>3</v>
      </c>
      <c r="Q69" s="177"/>
      <c r="R69" s="45" t="s">
        <v>18</v>
      </c>
    </row>
    <row r="70" spans="2:18" s="130" customFormat="1" ht="30" x14ac:dyDescent="0.25">
      <c r="B70" s="120" t="s">
        <v>128</v>
      </c>
      <c r="C70" s="120" t="s">
        <v>128</v>
      </c>
      <c r="D70" s="121" t="s">
        <v>129</v>
      </c>
      <c r="E70" s="121">
        <v>252</v>
      </c>
      <c r="F70" s="35" t="s">
        <v>121</v>
      </c>
      <c r="G70" s="129" t="s">
        <v>121</v>
      </c>
      <c r="H70" s="35" t="s">
        <v>96</v>
      </c>
      <c r="I70" s="35" t="s">
        <v>121</v>
      </c>
      <c r="J70" s="35" t="s">
        <v>121</v>
      </c>
      <c r="K70" s="121" t="s">
        <v>96</v>
      </c>
      <c r="L70" s="121" t="s">
        <v>96</v>
      </c>
      <c r="M70" s="121" t="s">
        <v>96</v>
      </c>
      <c r="N70" s="121" t="s">
        <v>96</v>
      </c>
      <c r="O70" s="122" t="s">
        <v>121</v>
      </c>
      <c r="P70" s="178"/>
      <c r="Q70" s="179"/>
      <c r="R70" s="86" t="s">
        <v>96</v>
      </c>
    </row>
    <row r="71" spans="2:18" x14ac:dyDescent="0.25">
      <c r="B71" s="1"/>
      <c r="C71" s="1"/>
      <c r="D71" s="3"/>
      <c r="E71" s="3"/>
      <c r="F71" s="2"/>
      <c r="G71" s="95"/>
      <c r="H71" s="2"/>
      <c r="I71" s="80"/>
      <c r="J71" s="58"/>
      <c r="K71" s="58"/>
      <c r="L71" s="80"/>
      <c r="M71" s="80"/>
      <c r="N71" s="80"/>
      <c r="O71" s="80"/>
      <c r="P71" s="169"/>
      <c r="Q71" s="170"/>
      <c r="R71" s="80"/>
    </row>
    <row r="72" spans="2:18" x14ac:dyDescent="0.25">
      <c r="B72" s="1"/>
      <c r="C72" s="1"/>
      <c r="D72" s="3"/>
      <c r="E72" s="3"/>
      <c r="F72" s="2"/>
      <c r="G72" s="95"/>
      <c r="H72" s="2"/>
      <c r="I72" s="80"/>
      <c r="J72" s="58"/>
      <c r="K72" s="58"/>
      <c r="L72" s="80"/>
      <c r="M72" s="80"/>
      <c r="N72" s="80"/>
      <c r="O72" s="80"/>
      <c r="P72" s="169"/>
      <c r="Q72" s="170"/>
      <c r="R72" s="80"/>
    </row>
    <row r="73" spans="2:18" x14ac:dyDescent="0.25">
      <c r="B73" s="1"/>
      <c r="C73" s="1"/>
      <c r="D73" s="3"/>
      <c r="E73" s="3"/>
      <c r="F73" s="2"/>
      <c r="G73" s="95"/>
      <c r="H73" s="2"/>
      <c r="I73" s="80"/>
      <c r="J73" s="58"/>
      <c r="K73" s="58"/>
      <c r="L73" s="80"/>
      <c r="M73" s="80"/>
      <c r="N73" s="80"/>
      <c r="O73" s="80"/>
      <c r="P73" s="169"/>
      <c r="Q73" s="170"/>
      <c r="R73" s="80"/>
    </row>
    <row r="74" spans="2:18" x14ac:dyDescent="0.25">
      <c r="B74" s="1"/>
      <c r="C74" s="1"/>
      <c r="D74" s="3"/>
      <c r="E74" s="3"/>
      <c r="F74" s="2"/>
      <c r="G74" s="95"/>
      <c r="H74" s="2"/>
      <c r="I74" s="80"/>
      <c r="J74" s="58"/>
      <c r="K74" s="58"/>
      <c r="L74" s="80"/>
      <c r="M74" s="80"/>
      <c r="N74" s="80"/>
      <c r="O74" s="80"/>
      <c r="P74" s="169"/>
      <c r="Q74" s="170"/>
      <c r="R74" s="80"/>
    </row>
    <row r="75" spans="2:18" x14ac:dyDescent="0.25">
      <c r="B75" s="1"/>
      <c r="C75" s="1"/>
      <c r="D75" s="3"/>
      <c r="E75" s="3"/>
      <c r="F75" s="2"/>
      <c r="G75" s="95"/>
      <c r="H75" s="2"/>
      <c r="I75" s="80"/>
      <c r="J75" s="58"/>
      <c r="K75" s="58"/>
      <c r="L75" s="80"/>
      <c r="M75" s="80"/>
      <c r="N75" s="80"/>
      <c r="O75" s="80"/>
      <c r="P75" s="169"/>
      <c r="Q75" s="170"/>
      <c r="R75" s="80"/>
    </row>
    <row r="76" spans="2:18" x14ac:dyDescent="0.25">
      <c r="B76" s="80"/>
      <c r="C76" s="80"/>
      <c r="D76" s="80"/>
      <c r="E76" s="80"/>
      <c r="F76" s="80"/>
      <c r="G76" s="96"/>
      <c r="H76" s="80"/>
      <c r="I76" s="80"/>
      <c r="J76" s="80"/>
      <c r="K76" s="80"/>
      <c r="L76" s="80"/>
      <c r="M76" s="80"/>
      <c r="N76" s="80"/>
      <c r="O76" s="80"/>
      <c r="P76" s="169"/>
      <c r="Q76" s="170"/>
      <c r="R76" s="80"/>
    </row>
    <row r="77" spans="2:18" x14ac:dyDescent="0.25">
      <c r="B77" s="5" t="s">
        <v>1</v>
      </c>
      <c r="H77" s="80"/>
      <c r="I77" s="80"/>
    </row>
    <row r="78" spans="2:18" x14ac:dyDescent="0.25">
      <c r="B78" s="5" t="s">
        <v>36</v>
      </c>
    </row>
    <row r="79" spans="2:18" x14ac:dyDescent="0.25">
      <c r="B79" s="5" t="s">
        <v>113</v>
      </c>
    </row>
    <row r="81" spans="2:17" ht="15.75" thickBot="1" x14ac:dyDescent="0.3"/>
    <row r="82" spans="2:17" ht="27" thickBot="1" x14ac:dyDescent="0.3">
      <c r="B82" s="182" t="s">
        <v>37</v>
      </c>
      <c r="C82" s="183"/>
      <c r="D82" s="183"/>
      <c r="E82" s="183"/>
      <c r="F82" s="183"/>
      <c r="G82" s="183"/>
      <c r="H82" s="183"/>
      <c r="I82" s="183"/>
      <c r="J82" s="183"/>
      <c r="K82" s="183"/>
      <c r="L82" s="183"/>
      <c r="M82" s="183"/>
      <c r="N82" s="184"/>
    </row>
    <row r="87" spans="2:17" x14ac:dyDescent="0.25">
      <c r="B87" s="185" t="s">
        <v>0</v>
      </c>
      <c r="C87" s="180" t="s">
        <v>38</v>
      </c>
      <c r="D87" s="180" t="s">
        <v>39</v>
      </c>
      <c r="E87" s="180" t="s">
        <v>78</v>
      </c>
      <c r="F87" s="180" t="s">
        <v>80</v>
      </c>
      <c r="G87" s="180" t="s">
        <v>81</v>
      </c>
      <c r="H87" s="180" t="s">
        <v>82</v>
      </c>
      <c r="I87" s="180" t="s">
        <v>79</v>
      </c>
      <c r="J87" s="180" t="s">
        <v>83</v>
      </c>
      <c r="K87" s="180"/>
      <c r="L87" s="180"/>
      <c r="M87" s="180" t="s">
        <v>87</v>
      </c>
      <c r="N87" s="180" t="s">
        <v>40</v>
      </c>
      <c r="O87" s="180" t="s">
        <v>41</v>
      </c>
      <c r="P87" s="180" t="s">
        <v>3</v>
      </c>
      <c r="Q87" s="180"/>
    </row>
    <row r="88" spans="2:17" ht="45" x14ac:dyDescent="0.25">
      <c r="B88" s="186"/>
      <c r="C88" s="180"/>
      <c r="D88" s="180"/>
      <c r="E88" s="180"/>
      <c r="F88" s="180"/>
      <c r="G88" s="180"/>
      <c r="H88" s="180"/>
      <c r="I88" s="180"/>
      <c r="J88" s="97" t="s">
        <v>84</v>
      </c>
      <c r="K88" s="98" t="s">
        <v>85</v>
      </c>
      <c r="L88" s="99" t="s">
        <v>86</v>
      </c>
      <c r="M88" s="180"/>
      <c r="N88" s="180"/>
      <c r="O88" s="180"/>
      <c r="P88" s="180"/>
      <c r="Q88" s="180"/>
    </row>
    <row r="89" spans="2:17" ht="135" x14ac:dyDescent="0.25">
      <c r="B89" s="46" t="s">
        <v>42</v>
      </c>
      <c r="C89" s="123">
        <v>252</v>
      </c>
      <c r="D89" s="122" t="s">
        <v>130</v>
      </c>
      <c r="E89" s="122">
        <v>65704617</v>
      </c>
      <c r="F89" s="122" t="s">
        <v>132</v>
      </c>
      <c r="G89" s="122" t="s">
        <v>133</v>
      </c>
      <c r="H89" s="122" t="s">
        <v>134</v>
      </c>
      <c r="I89" s="35">
        <v>125535</v>
      </c>
      <c r="J89" s="122" t="s">
        <v>135</v>
      </c>
      <c r="K89" s="142" t="s">
        <v>212</v>
      </c>
      <c r="L89" s="122" t="s">
        <v>213</v>
      </c>
      <c r="M89" s="123" t="s">
        <v>96</v>
      </c>
      <c r="N89" s="123" t="s">
        <v>96</v>
      </c>
      <c r="O89" s="123" t="s">
        <v>96</v>
      </c>
      <c r="P89" s="181" t="s">
        <v>214</v>
      </c>
      <c r="Q89" s="181"/>
    </row>
    <row r="90" spans="2:17" ht="153" customHeight="1" x14ac:dyDescent="0.25">
      <c r="B90" s="46" t="s">
        <v>43</v>
      </c>
      <c r="C90" s="141">
        <v>252</v>
      </c>
      <c r="D90" s="46" t="s">
        <v>131</v>
      </c>
      <c r="E90" s="80">
        <v>1105681584</v>
      </c>
      <c r="F90" s="122" t="s">
        <v>132</v>
      </c>
      <c r="G90" s="122" t="s">
        <v>137</v>
      </c>
      <c r="H90" s="122" t="s">
        <v>136</v>
      </c>
      <c r="I90" s="38" t="s">
        <v>121</v>
      </c>
      <c r="J90" s="46" t="s">
        <v>231</v>
      </c>
      <c r="K90" s="154" t="s">
        <v>232</v>
      </c>
      <c r="L90" s="154" t="s">
        <v>233</v>
      </c>
      <c r="M90" s="123" t="s">
        <v>96</v>
      </c>
      <c r="N90" s="123" t="s">
        <v>96</v>
      </c>
      <c r="O90" s="123" t="s">
        <v>96</v>
      </c>
      <c r="P90" s="187" t="s">
        <v>234</v>
      </c>
      <c r="Q90" s="187"/>
    </row>
    <row r="92" spans="2:17" ht="15.75" thickBot="1" x14ac:dyDescent="0.3"/>
    <row r="93" spans="2:17" ht="27" thickBot="1" x14ac:dyDescent="0.3">
      <c r="B93" s="182" t="s">
        <v>45</v>
      </c>
      <c r="C93" s="183"/>
      <c r="D93" s="183"/>
      <c r="E93" s="183"/>
      <c r="F93" s="183"/>
      <c r="G93" s="183"/>
      <c r="H93" s="183"/>
      <c r="I93" s="183"/>
      <c r="J93" s="183"/>
      <c r="K93" s="183"/>
      <c r="L93" s="183"/>
      <c r="M93" s="183"/>
      <c r="N93" s="184"/>
    </row>
    <row r="96" spans="2:17" ht="30" x14ac:dyDescent="0.25">
      <c r="B96" s="45" t="s">
        <v>32</v>
      </c>
      <c r="C96" s="45" t="s">
        <v>46</v>
      </c>
      <c r="D96" s="176" t="s">
        <v>3</v>
      </c>
      <c r="E96" s="177"/>
    </row>
    <row r="97" spans="1:26" ht="30" x14ac:dyDescent="0.25">
      <c r="B97" s="46" t="s">
        <v>88</v>
      </c>
      <c r="C97" s="126" t="s">
        <v>96</v>
      </c>
      <c r="D97" s="188"/>
      <c r="E97" s="188"/>
    </row>
    <row r="100" spans="1:26" ht="26.25" x14ac:dyDescent="0.25">
      <c r="B100" s="156" t="s">
        <v>62</v>
      </c>
      <c r="C100" s="157"/>
      <c r="D100" s="157"/>
      <c r="E100" s="157"/>
      <c r="F100" s="157"/>
      <c r="G100" s="157"/>
      <c r="H100" s="157"/>
      <c r="I100" s="157"/>
      <c r="J100" s="157"/>
      <c r="K100" s="157"/>
      <c r="L100" s="157"/>
      <c r="M100" s="157"/>
      <c r="N100" s="157"/>
      <c r="O100" s="157"/>
      <c r="P100" s="157"/>
    </row>
    <row r="102" spans="1:26" ht="15.75" thickBot="1" x14ac:dyDescent="0.3"/>
    <row r="103" spans="1:26" ht="27" thickBot="1" x14ac:dyDescent="0.3">
      <c r="B103" s="182" t="s">
        <v>53</v>
      </c>
      <c r="C103" s="183"/>
      <c r="D103" s="183"/>
      <c r="E103" s="183"/>
      <c r="F103" s="183"/>
      <c r="G103" s="183"/>
      <c r="H103" s="183"/>
      <c r="I103" s="183"/>
      <c r="J103" s="183"/>
      <c r="K103" s="183"/>
      <c r="L103" s="183"/>
      <c r="M103" s="183"/>
      <c r="N103" s="184"/>
    </row>
    <row r="105" spans="1:26" ht="15.75" thickBot="1" x14ac:dyDescent="0.3">
      <c r="M105" s="43"/>
      <c r="N105" s="43"/>
    </row>
    <row r="106" spans="1:26" s="68" customFormat="1" ht="60" x14ac:dyDescent="0.25">
      <c r="B106" s="79" t="s">
        <v>105</v>
      </c>
      <c r="C106" s="79" t="s">
        <v>106</v>
      </c>
      <c r="D106" s="79" t="s">
        <v>107</v>
      </c>
      <c r="E106" s="79" t="s">
        <v>44</v>
      </c>
      <c r="F106" s="79" t="s">
        <v>22</v>
      </c>
      <c r="G106" s="79" t="s">
        <v>65</v>
      </c>
      <c r="H106" s="79" t="s">
        <v>17</v>
      </c>
      <c r="I106" s="79" t="s">
        <v>10</v>
      </c>
      <c r="J106" s="79" t="s">
        <v>30</v>
      </c>
      <c r="K106" s="79" t="s">
        <v>60</v>
      </c>
      <c r="L106" s="79" t="s">
        <v>20</v>
      </c>
      <c r="M106" s="64" t="s">
        <v>26</v>
      </c>
      <c r="N106" s="79" t="s">
        <v>108</v>
      </c>
      <c r="O106" s="79" t="s">
        <v>35</v>
      </c>
      <c r="P106" s="101" t="s">
        <v>11</v>
      </c>
      <c r="Q106" s="101" t="s">
        <v>19</v>
      </c>
    </row>
    <row r="107" spans="1:26" s="74" customFormat="1" x14ac:dyDescent="0.25">
      <c r="A107" s="35">
        <v>1</v>
      </c>
      <c r="B107" s="75" t="s">
        <v>118</v>
      </c>
      <c r="C107" s="75" t="s">
        <v>118</v>
      </c>
      <c r="D107" s="75" t="s">
        <v>119</v>
      </c>
      <c r="E107" s="117">
        <v>634</v>
      </c>
      <c r="F107" s="71" t="s">
        <v>96</v>
      </c>
      <c r="G107" s="85" t="s">
        <v>121</v>
      </c>
      <c r="H107" s="92">
        <v>41246</v>
      </c>
      <c r="I107" s="92">
        <v>41655</v>
      </c>
      <c r="J107" s="72" t="s">
        <v>97</v>
      </c>
      <c r="K107" s="63">
        <f>(I107-H107)/30</f>
        <v>13.633333333333333</v>
      </c>
      <c r="L107" s="117">
        <v>0</v>
      </c>
      <c r="M107" s="117">
        <v>504</v>
      </c>
      <c r="N107" s="63" t="s">
        <v>121</v>
      </c>
      <c r="O107" s="19">
        <v>2170004944</v>
      </c>
      <c r="P107" s="19">
        <v>92</v>
      </c>
      <c r="Q107" s="86"/>
      <c r="R107" s="73"/>
      <c r="S107" s="73"/>
      <c r="T107" s="73"/>
      <c r="U107" s="73"/>
      <c r="V107" s="73"/>
      <c r="W107" s="73"/>
      <c r="X107" s="73"/>
      <c r="Y107" s="73"/>
      <c r="Z107" s="73"/>
    </row>
    <row r="108" spans="1:26" s="74" customFormat="1" x14ac:dyDescent="0.25">
      <c r="A108" s="35">
        <f>+A107+1</f>
        <v>2</v>
      </c>
      <c r="B108" s="75" t="s">
        <v>118</v>
      </c>
      <c r="C108" s="75" t="s">
        <v>118</v>
      </c>
      <c r="D108" s="75" t="s">
        <v>119</v>
      </c>
      <c r="E108" s="117">
        <v>197</v>
      </c>
      <c r="F108" s="71" t="s">
        <v>96</v>
      </c>
      <c r="G108" s="71" t="s">
        <v>121</v>
      </c>
      <c r="H108" s="78">
        <v>41663</v>
      </c>
      <c r="I108" s="92">
        <v>41912</v>
      </c>
      <c r="J108" s="72" t="s">
        <v>97</v>
      </c>
      <c r="K108" s="63">
        <f>(I108-H108)/30</f>
        <v>8.3000000000000007</v>
      </c>
      <c r="L108" s="117">
        <v>0</v>
      </c>
      <c r="M108" s="117">
        <v>70</v>
      </c>
      <c r="N108" s="63" t="s">
        <v>121</v>
      </c>
      <c r="O108" s="19">
        <v>77639994</v>
      </c>
      <c r="P108" s="19">
        <v>98</v>
      </c>
      <c r="Q108" s="86"/>
      <c r="R108" s="73"/>
      <c r="S108" s="73"/>
      <c r="T108" s="73"/>
      <c r="U108" s="73"/>
      <c r="V108" s="73"/>
      <c r="W108" s="73"/>
      <c r="X108" s="73"/>
      <c r="Y108" s="73"/>
      <c r="Z108" s="73"/>
    </row>
    <row r="109" spans="1:26" s="74" customFormat="1" x14ac:dyDescent="0.25">
      <c r="A109" s="35">
        <f t="shared" ref="A109:A114" si="2">+A108+1</f>
        <v>3</v>
      </c>
      <c r="B109" s="75"/>
      <c r="C109" s="76"/>
      <c r="D109" s="75"/>
      <c r="E109" s="70"/>
      <c r="F109" s="71"/>
      <c r="G109" s="71"/>
      <c r="H109" s="71"/>
      <c r="I109" s="72"/>
      <c r="J109" s="72"/>
      <c r="K109" s="72"/>
      <c r="L109" s="72"/>
      <c r="M109" s="63"/>
      <c r="N109" s="63"/>
      <c r="O109" s="19"/>
      <c r="P109" s="19"/>
      <c r="Q109" s="86"/>
      <c r="R109" s="73"/>
      <c r="S109" s="73"/>
      <c r="T109" s="73"/>
      <c r="U109" s="73"/>
      <c r="V109" s="73"/>
      <c r="W109" s="73"/>
      <c r="X109" s="73"/>
      <c r="Y109" s="73"/>
      <c r="Z109" s="73"/>
    </row>
    <row r="110" spans="1:26" s="74" customFormat="1" x14ac:dyDescent="0.25">
      <c r="A110" s="35">
        <f t="shared" si="2"/>
        <v>4</v>
      </c>
      <c r="B110" s="75"/>
      <c r="C110" s="76"/>
      <c r="D110" s="75"/>
      <c r="E110" s="70"/>
      <c r="F110" s="71"/>
      <c r="G110" s="71"/>
      <c r="H110" s="71"/>
      <c r="I110" s="72"/>
      <c r="J110" s="72"/>
      <c r="K110" s="72"/>
      <c r="L110" s="72"/>
      <c r="M110" s="63"/>
      <c r="N110" s="63"/>
      <c r="O110" s="19"/>
      <c r="P110" s="19"/>
      <c r="Q110" s="86"/>
      <c r="R110" s="73"/>
      <c r="S110" s="73"/>
      <c r="T110" s="73"/>
      <c r="U110" s="73"/>
      <c r="V110" s="73"/>
      <c r="W110" s="73"/>
      <c r="X110" s="73"/>
      <c r="Y110" s="73"/>
      <c r="Z110" s="73"/>
    </row>
    <row r="111" spans="1:26" s="74" customFormat="1" x14ac:dyDescent="0.25">
      <c r="A111" s="35"/>
      <c r="B111" s="75"/>
      <c r="C111" s="76"/>
      <c r="D111" s="75"/>
      <c r="E111" s="70"/>
      <c r="F111" s="71"/>
      <c r="G111" s="71"/>
      <c r="H111" s="71"/>
      <c r="I111" s="72"/>
      <c r="J111" s="72"/>
      <c r="K111" s="72"/>
      <c r="L111" s="72"/>
      <c r="M111" s="63"/>
      <c r="N111" s="63"/>
      <c r="O111" s="19"/>
      <c r="P111" s="19"/>
      <c r="Q111" s="86"/>
      <c r="R111" s="73"/>
      <c r="S111" s="73"/>
      <c r="T111" s="73"/>
      <c r="U111" s="73"/>
      <c r="V111" s="73"/>
      <c r="W111" s="73"/>
      <c r="X111" s="73"/>
      <c r="Y111" s="73"/>
      <c r="Z111" s="73"/>
    </row>
    <row r="112" spans="1:26" s="74" customFormat="1" x14ac:dyDescent="0.25">
      <c r="A112" s="35">
        <f t="shared" si="2"/>
        <v>1</v>
      </c>
      <c r="B112" s="75"/>
      <c r="C112" s="76"/>
      <c r="D112" s="75"/>
      <c r="E112" s="70"/>
      <c r="F112" s="71"/>
      <c r="G112" s="71"/>
      <c r="H112" s="71"/>
      <c r="I112" s="72"/>
      <c r="J112" s="72"/>
      <c r="K112" s="72"/>
      <c r="L112" s="72"/>
      <c r="M112" s="63"/>
      <c r="N112" s="63"/>
      <c r="O112" s="19"/>
      <c r="P112" s="19"/>
      <c r="Q112" s="86"/>
      <c r="R112" s="73"/>
      <c r="S112" s="73"/>
      <c r="T112" s="73"/>
      <c r="U112" s="73"/>
      <c r="V112" s="73"/>
      <c r="W112" s="73"/>
      <c r="X112" s="73"/>
      <c r="Y112" s="73"/>
      <c r="Z112" s="73"/>
    </row>
    <row r="113" spans="1:26" s="74" customFormat="1" x14ac:dyDescent="0.25">
      <c r="A113" s="35">
        <f t="shared" si="2"/>
        <v>2</v>
      </c>
      <c r="B113" s="75"/>
      <c r="C113" s="76"/>
      <c r="D113" s="75"/>
      <c r="E113" s="70"/>
      <c r="F113" s="71"/>
      <c r="G113" s="71"/>
      <c r="H113" s="71"/>
      <c r="I113" s="72"/>
      <c r="J113" s="72"/>
      <c r="K113" s="72"/>
      <c r="L113" s="72"/>
      <c r="M113" s="63"/>
      <c r="N113" s="63"/>
      <c r="O113" s="19"/>
      <c r="P113" s="19"/>
      <c r="Q113" s="86"/>
      <c r="R113" s="73"/>
      <c r="S113" s="73"/>
      <c r="T113" s="73"/>
      <c r="U113" s="73"/>
      <c r="V113" s="73"/>
      <c r="W113" s="73"/>
      <c r="X113" s="73"/>
      <c r="Y113" s="73"/>
      <c r="Z113" s="73"/>
    </row>
    <row r="114" spans="1:26" s="74" customFormat="1" x14ac:dyDescent="0.25">
      <c r="A114" s="35">
        <f t="shared" si="2"/>
        <v>3</v>
      </c>
      <c r="B114" s="75"/>
      <c r="C114" s="76"/>
      <c r="D114" s="75"/>
      <c r="E114" s="70"/>
      <c r="F114" s="71"/>
      <c r="G114" s="71"/>
      <c r="H114" s="71"/>
      <c r="I114" s="72"/>
      <c r="J114" s="72"/>
      <c r="K114" s="72"/>
      <c r="L114" s="72"/>
      <c r="M114" s="63"/>
      <c r="N114" s="63"/>
      <c r="O114" s="19"/>
      <c r="P114" s="19"/>
      <c r="Q114" s="86"/>
      <c r="R114" s="73"/>
      <c r="S114" s="73"/>
      <c r="T114" s="73"/>
      <c r="U114" s="73"/>
      <c r="V114" s="73"/>
      <c r="W114" s="73"/>
      <c r="X114" s="73"/>
      <c r="Y114" s="73"/>
      <c r="Z114" s="73"/>
    </row>
    <row r="115" spans="1:26" s="74" customFormat="1" x14ac:dyDescent="0.25">
      <c r="A115" s="35"/>
      <c r="B115" s="36" t="s">
        <v>16</v>
      </c>
      <c r="C115" s="76"/>
      <c r="D115" s="75"/>
      <c r="E115" s="70"/>
      <c r="F115" s="71"/>
      <c r="G115" s="71"/>
      <c r="H115" s="71"/>
      <c r="I115" s="72"/>
      <c r="J115" s="72"/>
      <c r="K115" s="77">
        <f t="shared" ref="K115" si="3">SUM(K107:K114)</f>
        <v>21.933333333333334</v>
      </c>
      <c r="L115" s="77">
        <f t="shared" ref="L115:N115" si="4">SUM(L107:L114)</f>
        <v>0</v>
      </c>
      <c r="M115" s="84">
        <f t="shared" si="4"/>
        <v>574</v>
      </c>
      <c r="N115" s="77">
        <f t="shared" si="4"/>
        <v>0</v>
      </c>
      <c r="O115" s="19"/>
      <c r="P115" s="19"/>
      <c r="Q115" s="87"/>
    </row>
    <row r="116" spans="1:26" x14ac:dyDescent="0.25">
      <c r="B116" s="20"/>
      <c r="C116" s="20"/>
      <c r="D116" s="20"/>
      <c r="E116" s="21"/>
      <c r="F116" s="20"/>
      <c r="G116" s="20"/>
      <c r="H116" s="20"/>
      <c r="I116" s="20"/>
      <c r="J116" s="20"/>
      <c r="K116" s="20"/>
      <c r="L116" s="20"/>
      <c r="M116" s="20"/>
      <c r="N116" s="20"/>
      <c r="O116" s="20"/>
      <c r="P116" s="20"/>
    </row>
    <row r="117" spans="1:26" ht="18.75" x14ac:dyDescent="0.25">
      <c r="B117" s="40" t="s">
        <v>31</v>
      </c>
      <c r="C117" s="49">
        <f>+K115</f>
        <v>21.933333333333334</v>
      </c>
      <c r="H117" s="22"/>
      <c r="I117" s="22"/>
      <c r="J117" s="22"/>
      <c r="K117" s="22"/>
      <c r="L117" s="22"/>
      <c r="M117" s="22">
        <v>8626666088</v>
      </c>
      <c r="N117" s="20"/>
      <c r="O117" s="20"/>
      <c r="P117" s="20"/>
    </row>
    <row r="119" spans="1:26" ht="15.75" thickBot="1" x14ac:dyDescent="0.3"/>
    <row r="120" spans="1:26" ht="30.75" thickBot="1" x14ac:dyDescent="0.3">
      <c r="B120" s="51" t="s">
        <v>48</v>
      </c>
      <c r="C120" s="52" t="s">
        <v>49</v>
      </c>
      <c r="D120" s="51" t="s">
        <v>50</v>
      </c>
      <c r="E120" s="52" t="s">
        <v>54</v>
      </c>
    </row>
    <row r="121" spans="1:26" x14ac:dyDescent="0.25">
      <c r="B121" s="44" t="s">
        <v>89</v>
      </c>
      <c r="C121" s="47">
        <v>20</v>
      </c>
      <c r="D121" s="47">
        <v>0</v>
      </c>
      <c r="E121" s="197">
        <f>+D121+D122+D123</f>
        <v>40</v>
      </c>
    </row>
    <row r="122" spans="1:26" x14ac:dyDescent="0.25">
      <c r="B122" s="44" t="s">
        <v>90</v>
      </c>
      <c r="C122" s="38">
        <v>30</v>
      </c>
      <c r="D122" s="105">
        <v>0</v>
      </c>
      <c r="E122" s="198"/>
    </row>
    <row r="123" spans="1:26" ht="15.75" thickBot="1" x14ac:dyDescent="0.3">
      <c r="B123" s="44" t="s">
        <v>91</v>
      </c>
      <c r="C123" s="48">
        <v>40</v>
      </c>
      <c r="D123" s="48">
        <v>40</v>
      </c>
      <c r="E123" s="199"/>
    </row>
    <row r="125" spans="1:26" ht="15.75" thickBot="1" x14ac:dyDescent="0.3"/>
    <row r="126" spans="1:26" ht="27" thickBot="1" x14ac:dyDescent="0.3">
      <c r="B126" s="182" t="s">
        <v>51</v>
      </c>
      <c r="C126" s="183"/>
      <c r="D126" s="183"/>
      <c r="E126" s="183"/>
      <c r="F126" s="183"/>
      <c r="G126" s="183"/>
      <c r="H126" s="183"/>
      <c r="I126" s="183"/>
      <c r="J126" s="183"/>
      <c r="K126" s="183"/>
      <c r="L126" s="183"/>
      <c r="M126" s="183"/>
      <c r="N126" s="184"/>
    </row>
    <row r="128" spans="1:26" x14ac:dyDescent="0.25">
      <c r="B128" s="185" t="s">
        <v>0</v>
      </c>
      <c r="C128" s="185" t="s">
        <v>38</v>
      </c>
      <c r="D128" s="185" t="s">
        <v>39</v>
      </c>
      <c r="E128" s="185" t="s">
        <v>78</v>
      </c>
      <c r="F128" s="185" t="s">
        <v>80</v>
      </c>
      <c r="G128" s="185" t="s">
        <v>81</v>
      </c>
      <c r="H128" s="185" t="s">
        <v>82</v>
      </c>
      <c r="I128" s="185" t="s">
        <v>79</v>
      </c>
      <c r="J128" s="176" t="s">
        <v>83</v>
      </c>
      <c r="K128" s="204"/>
      <c r="L128" s="177"/>
      <c r="M128" s="185" t="s">
        <v>87</v>
      </c>
      <c r="N128" s="185" t="s">
        <v>40</v>
      </c>
      <c r="O128" s="185" t="s">
        <v>41</v>
      </c>
      <c r="P128" s="189" t="s">
        <v>3</v>
      </c>
      <c r="Q128" s="190"/>
    </row>
    <row r="129" spans="2:17" ht="45" x14ac:dyDescent="0.25">
      <c r="B129" s="186"/>
      <c r="C129" s="186"/>
      <c r="D129" s="186"/>
      <c r="E129" s="186"/>
      <c r="F129" s="186"/>
      <c r="G129" s="186"/>
      <c r="H129" s="186"/>
      <c r="I129" s="186"/>
      <c r="J129" s="102" t="s">
        <v>84</v>
      </c>
      <c r="K129" s="102" t="s">
        <v>85</v>
      </c>
      <c r="L129" s="102" t="s">
        <v>86</v>
      </c>
      <c r="M129" s="186"/>
      <c r="N129" s="186"/>
      <c r="O129" s="186"/>
      <c r="P129" s="191"/>
      <c r="Q129" s="192"/>
    </row>
    <row r="130" spans="2:17" ht="56.25" x14ac:dyDescent="0.25">
      <c r="B130" s="46" t="s">
        <v>115</v>
      </c>
      <c r="C130" s="124">
        <v>252</v>
      </c>
      <c r="D130" s="122" t="s">
        <v>138</v>
      </c>
      <c r="E130" s="122">
        <v>28554851</v>
      </c>
      <c r="F130" s="122" t="s">
        <v>132</v>
      </c>
      <c r="G130" s="122" t="s">
        <v>139</v>
      </c>
      <c r="H130" s="122" t="s">
        <v>140</v>
      </c>
      <c r="I130" s="121" t="s">
        <v>121</v>
      </c>
      <c r="J130" s="133" t="s">
        <v>141</v>
      </c>
      <c r="K130" s="133" t="s">
        <v>142</v>
      </c>
      <c r="L130" s="133" t="s">
        <v>143</v>
      </c>
      <c r="M130" s="107" t="s">
        <v>96</v>
      </c>
      <c r="N130" s="107" t="s">
        <v>96</v>
      </c>
      <c r="O130" s="107" t="s">
        <v>96</v>
      </c>
      <c r="P130" s="200"/>
      <c r="Q130" s="201"/>
    </row>
    <row r="131" spans="2:17" ht="151.5" customHeight="1" x14ac:dyDescent="0.2">
      <c r="B131" s="46" t="s">
        <v>114</v>
      </c>
      <c r="C131" s="124">
        <v>252</v>
      </c>
      <c r="D131" s="80" t="s">
        <v>152</v>
      </c>
      <c r="E131" s="80">
        <v>65631025</v>
      </c>
      <c r="F131" s="80" t="s">
        <v>132</v>
      </c>
      <c r="G131" s="46" t="s">
        <v>153</v>
      </c>
      <c r="H131" s="46" t="s">
        <v>154</v>
      </c>
      <c r="I131" s="135">
        <v>120235</v>
      </c>
      <c r="J131" s="133" t="s">
        <v>155</v>
      </c>
      <c r="K131" s="132" t="s">
        <v>156</v>
      </c>
      <c r="L131" s="134" t="s">
        <v>157</v>
      </c>
      <c r="M131" s="107" t="s">
        <v>96</v>
      </c>
      <c r="N131" s="107" t="s">
        <v>97</v>
      </c>
      <c r="O131" s="107" t="s">
        <v>96</v>
      </c>
      <c r="P131" s="200" t="s">
        <v>166</v>
      </c>
      <c r="Q131" s="201"/>
    </row>
    <row r="132" spans="2:17" ht="38.25" customHeight="1" x14ac:dyDescent="0.25">
      <c r="B132" s="46" t="s">
        <v>116</v>
      </c>
      <c r="C132" s="124">
        <v>252</v>
      </c>
      <c r="D132" s="80" t="s">
        <v>144</v>
      </c>
      <c r="E132" s="80">
        <v>285422995</v>
      </c>
      <c r="F132" s="80" t="s">
        <v>145</v>
      </c>
      <c r="G132" s="106" t="s">
        <v>146</v>
      </c>
      <c r="H132" s="46" t="s">
        <v>147</v>
      </c>
      <c r="I132" s="39" t="s">
        <v>148</v>
      </c>
      <c r="J132" s="139" t="s">
        <v>149</v>
      </c>
      <c r="K132" s="132" t="s">
        <v>151</v>
      </c>
      <c r="L132" s="134" t="s">
        <v>150</v>
      </c>
      <c r="M132" s="107" t="s">
        <v>96</v>
      </c>
      <c r="N132" s="107" t="s">
        <v>96</v>
      </c>
      <c r="O132" s="107" t="s">
        <v>96</v>
      </c>
      <c r="P132" s="202"/>
      <c r="Q132" s="203"/>
    </row>
    <row r="135" spans="2:17" ht="15.75" thickBot="1" x14ac:dyDescent="0.3"/>
    <row r="136" spans="2:17" ht="30" x14ac:dyDescent="0.25">
      <c r="B136" s="82" t="s">
        <v>32</v>
      </c>
      <c r="C136" s="82" t="s">
        <v>48</v>
      </c>
      <c r="D136" s="102" t="s">
        <v>49</v>
      </c>
      <c r="E136" s="82" t="s">
        <v>50</v>
      </c>
      <c r="F136" s="52" t="s">
        <v>55</v>
      </c>
      <c r="G136" s="55"/>
    </row>
    <row r="137" spans="2:17" ht="108" x14ac:dyDescent="0.2">
      <c r="B137" s="193" t="s">
        <v>52</v>
      </c>
      <c r="C137" s="4" t="s">
        <v>92</v>
      </c>
      <c r="D137" s="105">
        <v>25</v>
      </c>
      <c r="E137" s="105">
        <v>25</v>
      </c>
      <c r="F137" s="194">
        <f>+E137+E138+E139</f>
        <v>35</v>
      </c>
      <c r="G137" s="56"/>
    </row>
    <row r="138" spans="2:17" ht="96" x14ac:dyDescent="0.2">
      <c r="B138" s="193"/>
      <c r="C138" s="4" t="s">
        <v>93</v>
      </c>
      <c r="D138" s="50">
        <v>25</v>
      </c>
      <c r="E138" s="105">
        <v>0</v>
      </c>
      <c r="F138" s="195"/>
      <c r="G138" s="56"/>
    </row>
    <row r="139" spans="2:17" ht="60" x14ac:dyDescent="0.2">
      <c r="B139" s="193"/>
      <c r="C139" s="4" t="s">
        <v>94</v>
      </c>
      <c r="D139" s="105">
        <v>10</v>
      </c>
      <c r="E139" s="105">
        <v>10</v>
      </c>
      <c r="F139" s="196"/>
      <c r="G139" s="56"/>
    </row>
    <row r="140" spans="2:17" x14ac:dyDescent="0.25">
      <c r="C140" s="65"/>
    </row>
    <row r="143" spans="2:17" x14ac:dyDescent="0.25">
      <c r="B143" s="81" t="s">
        <v>56</v>
      </c>
    </row>
    <row r="146" spans="2:5" x14ac:dyDescent="0.25">
      <c r="B146" s="83" t="s">
        <v>32</v>
      </c>
      <c r="C146" s="83" t="s">
        <v>57</v>
      </c>
      <c r="D146" s="82" t="s">
        <v>50</v>
      </c>
      <c r="E146" s="82" t="s">
        <v>16</v>
      </c>
    </row>
    <row r="147" spans="2:5" ht="42.75" x14ac:dyDescent="0.25">
      <c r="B147" s="66" t="s">
        <v>58</v>
      </c>
      <c r="C147" s="67">
        <v>40</v>
      </c>
      <c r="D147" s="105">
        <v>40</v>
      </c>
      <c r="E147" s="167">
        <f>+D147+D148</f>
        <v>75</v>
      </c>
    </row>
    <row r="148" spans="2:5" ht="71.25" x14ac:dyDescent="0.25">
      <c r="B148" s="66" t="s">
        <v>59</v>
      </c>
      <c r="C148" s="67">
        <v>60</v>
      </c>
      <c r="D148" s="105">
        <v>35</v>
      </c>
      <c r="E148" s="168"/>
    </row>
  </sheetData>
  <mergeCells count="67">
    <mergeCell ref="E147:E148"/>
    <mergeCell ref="J128:L128"/>
    <mergeCell ref="M128:M129"/>
    <mergeCell ref="N128:N129"/>
    <mergeCell ref="O128:O129"/>
    <mergeCell ref="P128:Q129"/>
    <mergeCell ref="B137:B139"/>
    <mergeCell ref="F137:F139"/>
    <mergeCell ref="E121:E123"/>
    <mergeCell ref="B126:N126"/>
    <mergeCell ref="B128:B129"/>
    <mergeCell ref="C128:C129"/>
    <mergeCell ref="D128:D129"/>
    <mergeCell ref="E128:E129"/>
    <mergeCell ref="F128:F129"/>
    <mergeCell ref="G128:G129"/>
    <mergeCell ref="H128:H129"/>
    <mergeCell ref="I128:I129"/>
    <mergeCell ref="P130:Q130"/>
    <mergeCell ref="P132:Q132"/>
    <mergeCell ref="P131:Q131"/>
    <mergeCell ref="P90:Q90"/>
    <mergeCell ref="B93:N93"/>
    <mergeCell ref="D96:E96"/>
    <mergeCell ref="D97:E97"/>
    <mergeCell ref="B100:P100"/>
    <mergeCell ref="B103:N103"/>
    <mergeCell ref="J87:L87"/>
    <mergeCell ref="M87:M88"/>
    <mergeCell ref="N87:N88"/>
    <mergeCell ref="O87:O88"/>
    <mergeCell ref="P87:Q88"/>
    <mergeCell ref="P89:Q89"/>
    <mergeCell ref="P76:Q76"/>
    <mergeCell ref="B82:N82"/>
    <mergeCell ref="B87:B88"/>
    <mergeCell ref="C87:C88"/>
    <mergeCell ref="D87:D88"/>
    <mergeCell ref="E87:E88"/>
    <mergeCell ref="F87:F88"/>
    <mergeCell ref="G87:G88"/>
    <mergeCell ref="H87:H88"/>
    <mergeCell ref="I87:I88"/>
    <mergeCell ref="P75:Q75"/>
    <mergeCell ref="B60:B61"/>
    <mergeCell ref="C60:C61"/>
    <mergeCell ref="D60:E60"/>
    <mergeCell ref="C64:N64"/>
    <mergeCell ref="B66:N66"/>
    <mergeCell ref="P69:Q69"/>
    <mergeCell ref="P70:Q70"/>
    <mergeCell ref="P71:Q71"/>
    <mergeCell ref="P72:Q72"/>
    <mergeCell ref="P73:Q73"/>
    <mergeCell ref="P74:Q74"/>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opLeftCell="B92" zoomScale="60" zoomScaleNormal="60" workbookViewId="0">
      <selection activeCell="B111" sqref="B111"/>
    </sheetView>
  </sheetViews>
  <sheetFormatPr baseColWidth="10" defaultRowHeight="15" x14ac:dyDescent="0.25"/>
  <cols>
    <col min="1" max="1" width="3.140625" style="5" bestFit="1" customWidth="1"/>
    <col min="2" max="2" width="58.85546875" style="5" customWidth="1"/>
    <col min="3" max="3" width="31.140625" style="5" customWidth="1"/>
    <col min="4" max="4" width="26.7109375" style="5" customWidth="1"/>
    <col min="5" max="5" width="25" style="5" customWidth="1"/>
    <col min="6" max="7" width="29.7109375" style="5" customWidth="1"/>
    <col min="8" max="8" width="23" style="5" customWidth="1"/>
    <col min="9" max="9" width="27.28515625" style="5" customWidth="1"/>
    <col min="10" max="10" width="17.5703125" style="5" customWidth="1"/>
    <col min="11" max="11" width="17" style="5" customWidth="1"/>
    <col min="12" max="12" width="21.5703125" style="5" customWidth="1"/>
    <col min="13" max="13" width="26.28515625" style="5" customWidth="1"/>
    <col min="14" max="14" width="22.140625" style="5" customWidth="1"/>
    <col min="15" max="15" width="26.140625" style="5" customWidth="1"/>
    <col min="16" max="16" width="19.5703125" style="5" bestFit="1" customWidth="1"/>
    <col min="17" max="17" width="21.85546875" style="5" customWidth="1"/>
    <col min="18" max="18" width="34.28515625" style="5" customWidth="1"/>
    <col min="19"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3" width="11.42578125" style="5" customWidth="1"/>
    <col min="16384" max="16384" width="11.42578125" style="5"/>
  </cols>
  <sheetData>
    <row r="2" spans="1:16" ht="26.25" x14ac:dyDescent="0.25">
      <c r="B2" s="156" t="s">
        <v>61</v>
      </c>
      <c r="C2" s="157"/>
      <c r="D2" s="157"/>
      <c r="E2" s="157"/>
      <c r="F2" s="157"/>
      <c r="G2" s="157"/>
      <c r="H2" s="157"/>
      <c r="I2" s="157"/>
      <c r="J2" s="157"/>
      <c r="K2" s="157"/>
      <c r="L2" s="157"/>
      <c r="M2" s="157"/>
      <c r="N2" s="157"/>
      <c r="O2" s="157"/>
      <c r="P2" s="157"/>
    </row>
    <row r="4" spans="1:16" ht="26.25" x14ac:dyDescent="0.25">
      <c r="B4" s="158" t="s">
        <v>47</v>
      </c>
      <c r="C4" s="158"/>
      <c r="D4" s="158"/>
      <c r="E4" s="158"/>
      <c r="F4" s="158"/>
      <c r="G4" s="158"/>
      <c r="H4" s="158"/>
      <c r="I4" s="158"/>
      <c r="J4" s="158"/>
      <c r="K4" s="158"/>
      <c r="L4" s="158"/>
      <c r="M4" s="158"/>
      <c r="N4" s="158"/>
      <c r="O4" s="158"/>
      <c r="P4" s="158"/>
    </row>
    <row r="5" spans="1:16" s="65" customFormat="1" ht="21" x14ac:dyDescent="0.35">
      <c r="A5" s="159"/>
      <c r="B5" s="159"/>
      <c r="C5" s="159"/>
      <c r="D5" s="159"/>
      <c r="E5" s="159"/>
      <c r="F5" s="159"/>
      <c r="G5" s="159"/>
      <c r="H5" s="159"/>
      <c r="I5" s="159"/>
      <c r="J5" s="159"/>
      <c r="K5" s="159"/>
      <c r="L5" s="159"/>
    </row>
    <row r="6" spans="1:16" ht="15.75" thickBot="1" x14ac:dyDescent="0.3"/>
    <row r="7" spans="1:16" ht="21.75" thickBot="1" x14ac:dyDescent="0.3">
      <c r="B7" s="7" t="s">
        <v>4</v>
      </c>
      <c r="C7" s="160" t="s">
        <v>118</v>
      </c>
      <c r="D7" s="160"/>
      <c r="E7" s="160"/>
      <c r="F7" s="160"/>
      <c r="G7" s="160"/>
      <c r="H7" s="160"/>
      <c r="I7" s="160"/>
      <c r="J7" s="160"/>
      <c r="K7" s="160"/>
      <c r="L7" s="160"/>
      <c r="M7" s="160"/>
      <c r="N7" s="161"/>
    </row>
    <row r="8" spans="1:16" ht="16.5" thickBot="1" x14ac:dyDescent="0.3">
      <c r="B8" s="8" t="s">
        <v>5</v>
      </c>
      <c r="C8" s="160"/>
      <c r="D8" s="160"/>
      <c r="E8" s="160"/>
      <c r="F8" s="160"/>
      <c r="G8" s="160"/>
      <c r="H8" s="160"/>
      <c r="I8" s="160"/>
      <c r="J8" s="160"/>
      <c r="K8" s="160"/>
      <c r="L8" s="160"/>
      <c r="M8" s="160"/>
      <c r="N8" s="161"/>
    </row>
    <row r="9" spans="1:16" ht="16.5" thickBot="1" x14ac:dyDescent="0.3">
      <c r="B9" s="8" t="s">
        <v>6</v>
      </c>
      <c r="C9" s="160"/>
      <c r="D9" s="160"/>
      <c r="E9" s="160"/>
      <c r="F9" s="160"/>
      <c r="G9" s="160"/>
      <c r="H9" s="160"/>
      <c r="I9" s="160"/>
      <c r="J9" s="160"/>
      <c r="K9" s="160"/>
      <c r="L9" s="160"/>
      <c r="M9" s="160"/>
      <c r="N9" s="161"/>
    </row>
    <row r="10" spans="1:16" ht="16.5" thickBot="1" x14ac:dyDescent="0.3">
      <c r="B10" s="8" t="s">
        <v>7</v>
      </c>
      <c r="C10" s="160"/>
      <c r="D10" s="160"/>
      <c r="E10" s="160"/>
      <c r="F10" s="160"/>
      <c r="G10" s="160"/>
      <c r="H10" s="160"/>
      <c r="I10" s="160"/>
      <c r="J10" s="160"/>
      <c r="K10" s="160"/>
      <c r="L10" s="160"/>
      <c r="M10" s="160"/>
      <c r="N10" s="161"/>
    </row>
    <row r="11" spans="1:16" ht="16.5" thickBot="1" x14ac:dyDescent="0.3">
      <c r="B11" s="8" t="s">
        <v>8</v>
      </c>
      <c r="C11" s="162">
        <v>23</v>
      </c>
      <c r="D11" s="162"/>
      <c r="E11" s="163"/>
      <c r="F11" s="24"/>
      <c r="G11" s="24"/>
      <c r="H11" s="24"/>
      <c r="I11" s="24"/>
      <c r="J11" s="24"/>
      <c r="K11" s="24"/>
      <c r="L11" s="24"/>
      <c r="M11" s="24"/>
      <c r="N11" s="25"/>
    </row>
    <row r="12" spans="1:16" ht="16.5" thickBot="1" x14ac:dyDescent="0.3">
      <c r="B12" s="10" t="s">
        <v>9</v>
      </c>
      <c r="C12" s="11">
        <v>41979</v>
      </c>
      <c r="D12" s="12"/>
      <c r="E12" s="12"/>
      <c r="F12" s="12"/>
      <c r="G12" s="12"/>
      <c r="H12" s="12"/>
      <c r="I12" s="12"/>
      <c r="J12" s="12"/>
      <c r="K12" s="12"/>
      <c r="L12" s="12"/>
      <c r="M12" s="12"/>
      <c r="N12" s="13"/>
    </row>
    <row r="13" spans="1:16" ht="15.75" x14ac:dyDescent="0.25">
      <c r="B13" s="9"/>
      <c r="C13" s="14"/>
      <c r="D13" s="15"/>
      <c r="E13" s="15"/>
      <c r="F13" s="15"/>
      <c r="G13" s="15"/>
      <c r="H13" s="15"/>
      <c r="I13" s="68"/>
      <c r="J13" s="68"/>
      <c r="K13" s="68"/>
      <c r="L13" s="68"/>
      <c r="M13" s="68"/>
      <c r="N13" s="15"/>
    </row>
    <row r="14" spans="1:16" x14ac:dyDescent="0.25">
      <c r="I14" s="68"/>
      <c r="J14" s="68"/>
      <c r="K14" s="68"/>
      <c r="L14" s="68"/>
      <c r="M14" s="68"/>
      <c r="N14" s="69"/>
    </row>
    <row r="15" spans="1:16" x14ac:dyDescent="0.25">
      <c r="B15" s="164" t="s">
        <v>63</v>
      </c>
      <c r="C15" s="164"/>
      <c r="D15" s="103" t="s">
        <v>12</v>
      </c>
      <c r="E15" s="103" t="s">
        <v>13</v>
      </c>
      <c r="F15" s="103" t="s">
        <v>28</v>
      </c>
      <c r="G15" s="53"/>
      <c r="I15" s="26"/>
      <c r="J15" s="26"/>
      <c r="K15" s="26"/>
      <c r="L15" s="26"/>
      <c r="M15" s="26"/>
      <c r="N15" s="69"/>
    </row>
    <row r="16" spans="1:16" x14ac:dyDescent="0.25">
      <c r="B16" s="164"/>
      <c r="C16" s="164"/>
      <c r="D16" s="103">
        <v>23</v>
      </c>
      <c r="E16" s="88">
        <v>986375260</v>
      </c>
      <c r="F16" s="88">
        <v>338</v>
      </c>
      <c r="G16" s="54"/>
      <c r="I16" s="27"/>
      <c r="J16" s="27"/>
      <c r="K16" s="27"/>
      <c r="L16" s="27"/>
      <c r="M16" s="27"/>
      <c r="N16" s="69"/>
    </row>
    <row r="17" spans="1:14" x14ac:dyDescent="0.25">
      <c r="B17" s="164"/>
      <c r="C17" s="164"/>
      <c r="D17" s="103"/>
      <c r="E17" s="88"/>
      <c r="F17" s="88"/>
      <c r="G17" s="54"/>
      <c r="I17" s="27"/>
      <c r="J17" s="27"/>
      <c r="K17" s="27"/>
      <c r="L17" s="27"/>
      <c r="M17" s="27"/>
      <c r="N17" s="69"/>
    </row>
    <row r="18" spans="1:14" x14ac:dyDescent="0.25">
      <c r="B18" s="164"/>
      <c r="C18" s="164"/>
      <c r="D18" s="103"/>
      <c r="E18" s="88"/>
      <c r="F18" s="88"/>
      <c r="G18" s="54"/>
      <c r="I18" s="27"/>
      <c r="J18" s="27"/>
      <c r="K18" s="27"/>
      <c r="L18" s="27"/>
      <c r="M18" s="27"/>
      <c r="N18" s="69"/>
    </row>
    <row r="19" spans="1:14" x14ac:dyDescent="0.25">
      <c r="B19" s="164"/>
      <c r="C19" s="164"/>
      <c r="D19" s="103"/>
      <c r="E19" s="89"/>
      <c r="F19" s="88"/>
      <c r="G19" s="54"/>
      <c r="H19" s="17"/>
      <c r="I19" s="27"/>
      <c r="J19" s="27"/>
      <c r="K19" s="27"/>
      <c r="L19" s="27"/>
      <c r="M19" s="27"/>
      <c r="N19" s="16"/>
    </row>
    <row r="20" spans="1:14" x14ac:dyDescent="0.25">
      <c r="B20" s="164"/>
      <c r="C20" s="164"/>
      <c r="D20" s="103"/>
      <c r="E20" s="89"/>
      <c r="F20" s="88"/>
      <c r="G20" s="54"/>
      <c r="H20" s="17"/>
      <c r="I20" s="29"/>
      <c r="J20" s="29"/>
      <c r="K20" s="29"/>
      <c r="L20" s="29"/>
      <c r="M20" s="29"/>
      <c r="N20" s="16"/>
    </row>
    <row r="21" spans="1:14" x14ac:dyDescent="0.25">
      <c r="B21" s="164"/>
      <c r="C21" s="164"/>
      <c r="D21" s="103"/>
      <c r="E21" s="89"/>
      <c r="F21" s="88"/>
      <c r="G21" s="54"/>
      <c r="H21" s="17"/>
      <c r="I21" s="68"/>
      <c r="J21" s="68"/>
      <c r="K21" s="68"/>
      <c r="L21" s="68"/>
      <c r="M21" s="68"/>
      <c r="N21" s="16"/>
    </row>
    <row r="22" spans="1:14" x14ac:dyDescent="0.25">
      <c r="B22" s="164"/>
      <c r="C22" s="164"/>
      <c r="D22" s="103"/>
      <c r="E22" s="89"/>
      <c r="F22" s="88"/>
      <c r="G22" s="54"/>
      <c r="H22" s="17"/>
      <c r="I22" s="68"/>
      <c r="J22" s="68"/>
      <c r="K22" s="68"/>
      <c r="L22" s="68"/>
      <c r="M22" s="68"/>
      <c r="N22" s="16"/>
    </row>
    <row r="23" spans="1:14" ht="15.75" thickBot="1" x14ac:dyDescent="0.3">
      <c r="B23" s="165" t="s">
        <v>14</v>
      </c>
      <c r="C23" s="166"/>
      <c r="D23" s="103"/>
      <c r="E23" s="90">
        <f>SUM(E16:E22)</f>
        <v>986375260</v>
      </c>
      <c r="F23" s="88">
        <f>SUM(F16:F22)</f>
        <v>338</v>
      </c>
      <c r="G23" s="54"/>
      <c r="H23" s="17"/>
      <c r="I23" s="68"/>
      <c r="J23" s="68"/>
      <c r="K23" s="68"/>
      <c r="L23" s="68"/>
      <c r="M23" s="68"/>
      <c r="N23" s="16"/>
    </row>
    <row r="24" spans="1:14" ht="45.75" thickBot="1" x14ac:dyDescent="0.3">
      <c r="A24" s="31"/>
      <c r="B24" s="37" t="s">
        <v>15</v>
      </c>
      <c r="C24" s="37" t="s">
        <v>64</v>
      </c>
      <c r="E24" s="26"/>
      <c r="F24" s="26"/>
      <c r="G24" s="26"/>
      <c r="H24" s="26"/>
      <c r="I24" s="6"/>
      <c r="J24" s="6"/>
      <c r="K24" s="6"/>
      <c r="L24" s="6"/>
      <c r="M24" s="6"/>
    </row>
    <row r="25" spans="1:14" ht="15.75" thickBot="1" x14ac:dyDescent="0.3">
      <c r="A25" s="32">
        <v>1</v>
      </c>
      <c r="C25" s="34">
        <f>+F23*80%</f>
        <v>270.40000000000003</v>
      </c>
      <c r="D25" s="30"/>
      <c r="E25" s="33">
        <f>E23</f>
        <v>986375260</v>
      </c>
      <c r="F25" s="28"/>
      <c r="G25" s="28"/>
      <c r="H25" s="28"/>
      <c r="I25" s="18"/>
      <c r="J25" s="18"/>
      <c r="K25" s="18"/>
      <c r="L25" s="18"/>
      <c r="M25" s="18"/>
    </row>
    <row r="26" spans="1:14" x14ac:dyDescent="0.25">
      <c r="A26" s="60"/>
      <c r="C26" s="61"/>
      <c r="D26" s="27"/>
      <c r="E26" s="62"/>
      <c r="F26" s="28"/>
      <c r="G26" s="28"/>
      <c r="H26" s="28"/>
      <c r="I26" s="18"/>
      <c r="J26" s="18"/>
      <c r="K26" s="18"/>
      <c r="L26" s="18"/>
      <c r="M26" s="18"/>
    </row>
    <row r="27" spans="1:14" x14ac:dyDescent="0.25">
      <c r="A27" s="60"/>
      <c r="C27" s="61"/>
      <c r="D27" s="27"/>
      <c r="E27" s="62"/>
      <c r="F27" s="28"/>
      <c r="G27" s="28"/>
      <c r="H27" s="28"/>
      <c r="I27" s="18"/>
      <c r="J27" s="18"/>
      <c r="K27" s="18"/>
      <c r="L27" s="18"/>
      <c r="M27" s="18"/>
    </row>
    <row r="28" spans="1:14" x14ac:dyDescent="0.25">
      <c r="A28" s="60"/>
      <c r="B28" s="81" t="s">
        <v>95</v>
      </c>
      <c r="C28" s="65"/>
      <c r="D28" s="65"/>
      <c r="E28" s="65"/>
      <c r="F28" s="65"/>
      <c r="G28" s="65"/>
      <c r="H28" s="65"/>
      <c r="I28" s="68"/>
      <c r="J28" s="68"/>
      <c r="K28" s="68"/>
      <c r="L28" s="68"/>
      <c r="M28" s="68"/>
      <c r="N28" s="69"/>
    </row>
    <row r="29" spans="1:14" x14ac:dyDescent="0.25">
      <c r="A29" s="60"/>
      <c r="B29" s="65"/>
      <c r="C29" s="65"/>
      <c r="D29" s="65"/>
      <c r="E29" s="65"/>
      <c r="F29" s="65"/>
      <c r="G29" s="65"/>
      <c r="H29" s="65"/>
      <c r="I29" s="68"/>
      <c r="J29" s="68"/>
      <c r="K29" s="68"/>
      <c r="L29" s="68"/>
      <c r="M29" s="68"/>
      <c r="N29" s="69"/>
    </row>
    <row r="30" spans="1:14" x14ac:dyDescent="0.25">
      <c r="A30" s="60"/>
      <c r="B30" s="83" t="s">
        <v>32</v>
      </c>
      <c r="C30" s="83" t="s">
        <v>96</v>
      </c>
      <c r="D30" s="83" t="s">
        <v>97</v>
      </c>
      <c r="E30" s="65"/>
      <c r="F30" s="65"/>
      <c r="G30" s="65"/>
      <c r="H30" s="65"/>
      <c r="I30" s="68"/>
      <c r="J30" s="68"/>
      <c r="K30" s="68"/>
      <c r="L30" s="68"/>
      <c r="M30" s="68"/>
      <c r="N30" s="69"/>
    </row>
    <row r="31" spans="1:14" x14ac:dyDescent="0.25">
      <c r="A31" s="60"/>
      <c r="B31" s="80" t="s">
        <v>98</v>
      </c>
      <c r="C31" s="146" t="s">
        <v>125</v>
      </c>
      <c r="D31" s="39"/>
      <c r="E31" s="65"/>
      <c r="F31" s="65"/>
      <c r="G31" s="65"/>
      <c r="H31" s="65"/>
      <c r="I31" s="68"/>
      <c r="J31" s="68"/>
      <c r="K31" s="68"/>
      <c r="L31" s="68"/>
      <c r="M31" s="68"/>
      <c r="N31" s="69"/>
    </row>
    <row r="32" spans="1:14" x14ac:dyDescent="0.25">
      <c r="A32" s="60"/>
      <c r="B32" s="80" t="s">
        <v>99</v>
      </c>
      <c r="C32" s="146" t="s">
        <v>125</v>
      </c>
      <c r="D32" s="80"/>
      <c r="E32" s="65"/>
      <c r="F32" s="65"/>
      <c r="G32" s="65"/>
      <c r="H32" s="65"/>
      <c r="I32" s="68"/>
      <c r="J32" s="68"/>
      <c r="K32" s="68"/>
      <c r="L32" s="68"/>
      <c r="M32" s="68"/>
      <c r="N32" s="69"/>
    </row>
    <row r="33" spans="1:14" x14ac:dyDescent="0.25">
      <c r="A33" s="60"/>
      <c r="B33" s="80" t="s">
        <v>100</v>
      </c>
      <c r="C33" s="146" t="s">
        <v>125</v>
      </c>
      <c r="D33" s="80"/>
      <c r="E33" s="65"/>
      <c r="F33" s="65"/>
      <c r="G33" s="65"/>
      <c r="H33" s="65"/>
      <c r="I33" s="68"/>
      <c r="J33" s="68"/>
      <c r="K33" s="68"/>
      <c r="L33" s="68"/>
      <c r="M33" s="68"/>
      <c r="N33" s="69"/>
    </row>
    <row r="34" spans="1:14" x14ac:dyDescent="0.25">
      <c r="A34" s="60"/>
      <c r="B34" s="80" t="s">
        <v>101</v>
      </c>
      <c r="C34" s="146" t="s">
        <v>125</v>
      </c>
      <c r="D34" s="80"/>
      <c r="E34" s="65"/>
      <c r="F34" s="65"/>
      <c r="G34" s="65"/>
      <c r="H34" s="65"/>
      <c r="I34" s="68"/>
      <c r="J34" s="68"/>
      <c r="K34" s="68"/>
      <c r="L34" s="68"/>
      <c r="M34" s="68"/>
      <c r="N34" s="69"/>
    </row>
    <row r="35" spans="1:14" x14ac:dyDescent="0.25">
      <c r="A35" s="60"/>
      <c r="B35" s="65"/>
      <c r="C35" s="65"/>
      <c r="D35" s="65"/>
      <c r="E35" s="65"/>
      <c r="F35" s="65"/>
      <c r="G35" s="65"/>
      <c r="H35" s="65"/>
      <c r="I35" s="68"/>
      <c r="J35" s="68"/>
      <c r="K35" s="68"/>
      <c r="L35" s="68"/>
      <c r="M35" s="68"/>
      <c r="N35" s="69"/>
    </row>
    <row r="36" spans="1:14" x14ac:dyDescent="0.25">
      <c r="A36" s="60"/>
      <c r="B36" s="65"/>
      <c r="C36" s="65"/>
      <c r="D36" s="65"/>
      <c r="E36" s="65"/>
      <c r="F36" s="65"/>
      <c r="G36" s="65"/>
      <c r="H36" s="65"/>
      <c r="I36" s="68"/>
      <c r="J36" s="68"/>
      <c r="K36" s="68"/>
      <c r="L36" s="68"/>
      <c r="M36" s="68"/>
      <c r="N36" s="69"/>
    </row>
    <row r="37" spans="1:14" x14ac:dyDescent="0.25">
      <c r="A37" s="60"/>
      <c r="B37" s="81" t="s">
        <v>102</v>
      </c>
      <c r="C37" s="65"/>
      <c r="D37" s="65"/>
      <c r="E37" s="65"/>
      <c r="F37" s="65"/>
      <c r="G37" s="65"/>
      <c r="H37" s="65"/>
      <c r="I37" s="68"/>
      <c r="J37" s="68"/>
      <c r="K37" s="68"/>
      <c r="L37" s="68"/>
      <c r="M37" s="68"/>
      <c r="N37" s="69"/>
    </row>
    <row r="38" spans="1:14" x14ac:dyDescent="0.25">
      <c r="A38" s="60"/>
      <c r="B38" s="65"/>
      <c r="C38" s="65"/>
      <c r="D38" s="65"/>
      <c r="E38" s="65"/>
      <c r="F38" s="65"/>
      <c r="G38" s="65"/>
      <c r="H38" s="65"/>
      <c r="I38" s="68"/>
      <c r="J38" s="68"/>
      <c r="K38" s="68"/>
      <c r="L38" s="68"/>
      <c r="M38" s="68"/>
      <c r="N38" s="69"/>
    </row>
    <row r="39" spans="1:14" x14ac:dyDescent="0.25">
      <c r="A39" s="60"/>
      <c r="B39" s="65"/>
      <c r="C39" s="65"/>
      <c r="D39" s="65"/>
      <c r="E39" s="65"/>
      <c r="F39" s="65"/>
      <c r="G39" s="65"/>
      <c r="H39" s="65"/>
      <c r="I39" s="68"/>
      <c r="J39" s="68"/>
      <c r="K39" s="68"/>
      <c r="L39" s="68"/>
      <c r="M39" s="68"/>
      <c r="N39" s="69"/>
    </row>
    <row r="40" spans="1:14" x14ac:dyDescent="0.25">
      <c r="A40" s="60"/>
      <c r="B40" s="83" t="s">
        <v>32</v>
      </c>
      <c r="C40" s="83" t="s">
        <v>57</v>
      </c>
      <c r="D40" s="82" t="s">
        <v>50</v>
      </c>
      <c r="E40" s="82" t="s">
        <v>16</v>
      </c>
      <c r="F40" s="65"/>
      <c r="G40" s="65"/>
      <c r="H40" s="65"/>
      <c r="I40" s="68"/>
      <c r="J40" s="68"/>
      <c r="K40" s="68"/>
      <c r="L40" s="68"/>
      <c r="M40" s="68"/>
      <c r="N40" s="69"/>
    </row>
    <row r="41" spans="1:14" ht="42.75" x14ac:dyDescent="0.25">
      <c r="A41" s="60"/>
      <c r="B41" s="66" t="s">
        <v>103</v>
      </c>
      <c r="C41" s="67">
        <v>40</v>
      </c>
      <c r="D41" s="105">
        <v>20</v>
      </c>
      <c r="E41" s="167">
        <f>+D41+D42</f>
        <v>55</v>
      </c>
      <c r="F41" s="65"/>
      <c r="G41" s="65"/>
      <c r="H41" s="65"/>
      <c r="I41" s="68"/>
      <c r="J41" s="68"/>
      <c r="K41" s="68"/>
      <c r="L41" s="68"/>
      <c r="M41" s="68"/>
      <c r="N41" s="69"/>
    </row>
    <row r="42" spans="1:14" ht="71.25" x14ac:dyDescent="0.25">
      <c r="A42" s="60"/>
      <c r="B42" s="66" t="s">
        <v>104</v>
      </c>
      <c r="C42" s="67">
        <v>60</v>
      </c>
      <c r="D42" s="105">
        <v>35</v>
      </c>
      <c r="E42" s="168"/>
      <c r="F42" s="65"/>
      <c r="G42" s="65"/>
      <c r="H42" s="65"/>
      <c r="I42" s="68"/>
      <c r="J42" s="68"/>
      <c r="K42" s="68"/>
      <c r="L42" s="68"/>
      <c r="M42" s="68"/>
      <c r="N42" s="69"/>
    </row>
    <row r="43" spans="1:14" x14ac:dyDescent="0.25">
      <c r="A43" s="60"/>
      <c r="C43" s="61"/>
      <c r="D43" s="27"/>
      <c r="E43" s="62"/>
      <c r="F43" s="28"/>
      <c r="G43" s="28"/>
      <c r="H43" s="28"/>
      <c r="I43" s="18"/>
      <c r="J43" s="18"/>
      <c r="K43" s="18"/>
      <c r="L43" s="18"/>
      <c r="M43" s="18"/>
    </row>
    <row r="44" spans="1:14" x14ac:dyDescent="0.25">
      <c r="A44" s="60"/>
      <c r="C44" s="61"/>
      <c r="D44" s="27"/>
      <c r="E44" s="62"/>
      <c r="F44" s="28"/>
      <c r="G44" s="28"/>
      <c r="H44" s="28"/>
      <c r="I44" s="18"/>
      <c r="J44" s="18"/>
      <c r="K44" s="18"/>
      <c r="L44" s="18"/>
      <c r="M44" s="18"/>
    </row>
    <row r="45" spans="1:14" x14ac:dyDescent="0.25">
      <c r="A45" s="60"/>
      <c r="C45" s="61"/>
      <c r="D45" s="27"/>
      <c r="E45" s="62"/>
      <c r="F45" s="28"/>
      <c r="G45" s="28"/>
      <c r="H45" s="28"/>
      <c r="I45" s="18"/>
      <c r="J45" s="18"/>
      <c r="K45" s="18"/>
      <c r="L45" s="18"/>
      <c r="M45" s="18"/>
    </row>
    <row r="46" spans="1:14" ht="15.75" thickBot="1" x14ac:dyDescent="0.3">
      <c r="M46" s="155" t="s">
        <v>34</v>
      </c>
      <c r="N46" s="155"/>
    </row>
    <row r="47" spans="1:14" x14ac:dyDescent="0.25">
      <c r="B47" s="91" t="s">
        <v>29</v>
      </c>
      <c r="M47" s="43"/>
      <c r="N47" s="43"/>
    </row>
    <row r="48" spans="1:14" ht="15.75" thickBot="1" x14ac:dyDescent="0.3">
      <c r="M48" s="43"/>
      <c r="N48" s="43"/>
    </row>
    <row r="49" spans="1:26" s="68" customFormat="1" ht="60" x14ac:dyDescent="0.25">
      <c r="B49" s="79" t="s">
        <v>105</v>
      </c>
      <c r="C49" s="79" t="s">
        <v>106</v>
      </c>
      <c r="D49" s="79" t="s">
        <v>107</v>
      </c>
      <c r="E49" s="79" t="s">
        <v>44</v>
      </c>
      <c r="F49" s="79" t="s">
        <v>22</v>
      </c>
      <c r="G49" s="79" t="s">
        <v>65</v>
      </c>
      <c r="H49" s="79" t="s">
        <v>17</v>
      </c>
      <c r="I49" s="79" t="s">
        <v>10</v>
      </c>
      <c r="J49" s="79" t="s">
        <v>30</v>
      </c>
      <c r="K49" s="79" t="s">
        <v>60</v>
      </c>
      <c r="L49" s="79" t="s">
        <v>20</v>
      </c>
      <c r="M49" s="64" t="s">
        <v>26</v>
      </c>
      <c r="N49" s="110" t="s">
        <v>108</v>
      </c>
      <c r="O49" s="112" t="s">
        <v>123</v>
      </c>
      <c r="P49" s="111" t="s">
        <v>35</v>
      </c>
      <c r="Q49" s="101" t="s">
        <v>11</v>
      </c>
      <c r="R49" s="101" t="s">
        <v>19</v>
      </c>
    </row>
    <row r="50" spans="1:26" s="74" customFormat="1" ht="90" x14ac:dyDescent="0.25">
      <c r="A50" s="35">
        <v>1</v>
      </c>
      <c r="B50" s="75" t="s">
        <v>118</v>
      </c>
      <c r="C50" s="75" t="s">
        <v>118</v>
      </c>
      <c r="D50" s="75" t="s">
        <v>119</v>
      </c>
      <c r="E50" s="75" t="s">
        <v>122</v>
      </c>
      <c r="F50" s="71" t="s">
        <v>96</v>
      </c>
      <c r="G50" s="85" t="s">
        <v>121</v>
      </c>
      <c r="H50" s="92">
        <v>41246</v>
      </c>
      <c r="I50" s="92">
        <v>41912</v>
      </c>
      <c r="J50" s="72" t="s">
        <v>97</v>
      </c>
      <c r="K50" s="109">
        <f>(I50-H50)/30-L50</f>
        <v>19.2</v>
      </c>
      <c r="L50" s="117">
        <v>3</v>
      </c>
      <c r="M50" s="94">
        <v>398</v>
      </c>
      <c r="N50" s="113" t="s">
        <v>121</v>
      </c>
      <c r="O50" s="35">
        <v>338</v>
      </c>
      <c r="P50" s="115">
        <v>2023011935</v>
      </c>
      <c r="Q50" s="119">
        <v>60</v>
      </c>
      <c r="R50" s="86" t="s">
        <v>126</v>
      </c>
      <c r="S50" s="73"/>
      <c r="T50" s="73"/>
      <c r="U50" s="73"/>
      <c r="V50" s="73"/>
      <c r="W50" s="73"/>
      <c r="X50" s="73"/>
      <c r="Y50" s="73"/>
      <c r="Z50" s="73"/>
    </row>
    <row r="51" spans="1:26" s="74" customFormat="1" ht="60" x14ac:dyDescent="0.25">
      <c r="A51" s="35">
        <f>+A50+1</f>
        <v>2</v>
      </c>
      <c r="B51" s="75" t="s">
        <v>118</v>
      </c>
      <c r="C51" s="75" t="s">
        <v>118</v>
      </c>
      <c r="D51" s="75" t="s">
        <v>119</v>
      </c>
      <c r="E51" s="75" t="s">
        <v>215</v>
      </c>
      <c r="F51" s="71" t="s">
        <v>96</v>
      </c>
      <c r="G51" s="85" t="s">
        <v>121</v>
      </c>
      <c r="H51" s="92">
        <v>41087</v>
      </c>
      <c r="I51" s="92">
        <v>41273</v>
      </c>
      <c r="J51" s="72" t="s">
        <v>97</v>
      </c>
      <c r="K51" s="109">
        <f>(I51-H51)/30</f>
        <v>6.2</v>
      </c>
      <c r="L51" s="72"/>
      <c r="M51" s="94">
        <v>300</v>
      </c>
      <c r="N51" s="113" t="s">
        <v>121</v>
      </c>
      <c r="O51" s="35">
        <v>0</v>
      </c>
      <c r="P51" s="115">
        <v>1425970154</v>
      </c>
      <c r="Q51" s="19"/>
      <c r="R51" s="86" t="s">
        <v>216</v>
      </c>
      <c r="S51" s="73"/>
      <c r="T51" s="73"/>
      <c r="U51" s="73"/>
      <c r="V51" s="73"/>
      <c r="W51" s="73"/>
      <c r="X51" s="73"/>
      <c r="Y51" s="73"/>
      <c r="Z51" s="73"/>
    </row>
    <row r="52" spans="1:26" s="74" customFormat="1" x14ac:dyDescent="0.25">
      <c r="A52" s="35">
        <f t="shared" ref="A52:A57" si="0">+A51+1</f>
        <v>3</v>
      </c>
      <c r="B52" s="75"/>
      <c r="C52" s="76"/>
      <c r="D52" s="75"/>
      <c r="E52" s="70"/>
      <c r="F52" s="71"/>
      <c r="G52" s="71"/>
      <c r="H52" s="92"/>
      <c r="I52" s="92"/>
      <c r="J52" s="72"/>
      <c r="K52" s="72"/>
      <c r="L52" s="72"/>
      <c r="M52" s="63"/>
      <c r="N52" s="113"/>
      <c r="O52" s="87"/>
      <c r="P52" s="115"/>
      <c r="Q52" s="19"/>
      <c r="R52" s="86"/>
      <c r="S52" s="73"/>
      <c r="T52" s="73"/>
      <c r="U52" s="73"/>
      <c r="V52" s="73"/>
      <c r="W52" s="73"/>
      <c r="X52" s="73"/>
      <c r="Y52" s="73"/>
      <c r="Z52" s="73"/>
    </row>
    <row r="53" spans="1:26" s="74" customFormat="1" x14ac:dyDescent="0.25">
      <c r="A53" s="35">
        <f t="shared" si="0"/>
        <v>4</v>
      </c>
      <c r="B53" s="75"/>
      <c r="C53" s="76"/>
      <c r="D53" s="75"/>
      <c r="E53" s="70"/>
      <c r="F53" s="71"/>
      <c r="G53" s="71"/>
      <c r="H53" s="92"/>
      <c r="I53" s="92"/>
      <c r="J53" s="72"/>
      <c r="K53" s="72"/>
      <c r="L53" s="72"/>
      <c r="M53" s="63"/>
      <c r="N53" s="113"/>
      <c r="O53" s="87"/>
      <c r="P53" s="115"/>
      <c r="Q53" s="19"/>
      <c r="R53" s="86"/>
      <c r="S53" s="73"/>
      <c r="T53" s="73"/>
      <c r="U53" s="73"/>
      <c r="V53" s="73"/>
      <c r="W53" s="73"/>
      <c r="X53" s="73"/>
      <c r="Y53" s="73"/>
      <c r="Z53" s="73"/>
    </row>
    <row r="54" spans="1:26" s="74" customFormat="1" x14ac:dyDescent="0.25">
      <c r="A54" s="35">
        <f t="shared" si="0"/>
        <v>5</v>
      </c>
      <c r="B54" s="75"/>
      <c r="C54" s="76"/>
      <c r="D54" s="75"/>
      <c r="E54" s="70"/>
      <c r="F54" s="71"/>
      <c r="G54" s="71"/>
      <c r="H54" s="92"/>
      <c r="I54" s="92"/>
      <c r="J54" s="72"/>
      <c r="K54" s="72"/>
      <c r="L54" s="72"/>
      <c r="M54" s="63"/>
      <c r="N54" s="113"/>
      <c r="O54" s="87"/>
      <c r="P54" s="115"/>
      <c r="Q54" s="19"/>
      <c r="R54" s="86"/>
      <c r="S54" s="73"/>
      <c r="T54" s="73"/>
      <c r="U54" s="73"/>
      <c r="V54" s="73"/>
      <c r="W54" s="73"/>
      <c r="X54" s="73"/>
      <c r="Y54" s="73"/>
      <c r="Z54" s="73"/>
    </row>
    <row r="55" spans="1:26" s="74" customFormat="1" x14ac:dyDescent="0.25">
      <c r="A55" s="35">
        <f t="shared" si="0"/>
        <v>6</v>
      </c>
      <c r="B55" s="75"/>
      <c r="C55" s="76"/>
      <c r="D55" s="75"/>
      <c r="E55" s="70"/>
      <c r="F55" s="71"/>
      <c r="G55" s="71"/>
      <c r="H55" s="92"/>
      <c r="I55" s="92"/>
      <c r="J55" s="72"/>
      <c r="K55" s="72"/>
      <c r="L55" s="72"/>
      <c r="M55" s="63"/>
      <c r="N55" s="113"/>
      <c r="O55" s="87"/>
      <c r="P55" s="115"/>
      <c r="Q55" s="19"/>
      <c r="R55" s="86"/>
      <c r="S55" s="73"/>
      <c r="T55" s="73"/>
      <c r="U55" s="73"/>
      <c r="V55" s="73"/>
      <c r="W55" s="73"/>
      <c r="X55" s="73"/>
      <c r="Y55" s="73"/>
      <c r="Z55" s="73"/>
    </row>
    <row r="56" spans="1:26" s="74" customFormat="1" x14ac:dyDescent="0.25">
      <c r="A56" s="35">
        <f t="shared" si="0"/>
        <v>7</v>
      </c>
      <c r="B56" s="75"/>
      <c r="C56" s="76"/>
      <c r="D56" s="75"/>
      <c r="E56" s="70"/>
      <c r="F56" s="71"/>
      <c r="G56" s="71"/>
      <c r="H56" s="92"/>
      <c r="I56" s="92"/>
      <c r="J56" s="72"/>
      <c r="K56" s="72"/>
      <c r="L56" s="72"/>
      <c r="M56" s="63"/>
      <c r="N56" s="113"/>
      <c r="O56" s="87"/>
      <c r="P56" s="115"/>
      <c r="Q56" s="19"/>
      <c r="R56" s="86"/>
      <c r="S56" s="73"/>
      <c r="T56" s="73"/>
      <c r="U56" s="73"/>
      <c r="V56" s="73"/>
      <c r="W56" s="73"/>
      <c r="X56" s="73"/>
      <c r="Y56" s="73"/>
      <c r="Z56" s="73"/>
    </row>
    <row r="57" spans="1:26" s="74" customFormat="1" x14ac:dyDescent="0.25">
      <c r="A57" s="35">
        <f t="shared" si="0"/>
        <v>8</v>
      </c>
      <c r="B57" s="75"/>
      <c r="C57" s="76"/>
      <c r="D57" s="75"/>
      <c r="E57" s="70"/>
      <c r="F57" s="71"/>
      <c r="G57" s="71"/>
      <c r="H57" s="92"/>
      <c r="I57" s="92"/>
      <c r="J57" s="72"/>
      <c r="K57" s="72"/>
      <c r="L57" s="72"/>
      <c r="M57" s="63"/>
      <c r="N57" s="113"/>
      <c r="O57" s="87"/>
      <c r="P57" s="115"/>
      <c r="Q57" s="19"/>
      <c r="R57" s="86"/>
      <c r="S57" s="73"/>
      <c r="T57" s="73"/>
      <c r="U57" s="73"/>
      <c r="V57" s="73"/>
      <c r="W57" s="73"/>
      <c r="X57" s="73"/>
      <c r="Y57" s="73"/>
      <c r="Z57" s="73"/>
    </row>
    <row r="58" spans="1:26" s="74" customFormat="1" x14ac:dyDescent="0.25">
      <c r="A58" s="35"/>
      <c r="B58" s="36" t="s">
        <v>16</v>
      </c>
      <c r="C58" s="76"/>
      <c r="D58" s="75"/>
      <c r="E58" s="70"/>
      <c r="F58" s="71"/>
      <c r="G58" s="71"/>
      <c r="H58" s="71"/>
      <c r="I58" s="72"/>
      <c r="J58" s="72"/>
      <c r="K58" s="125">
        <f>+K50+K51</f>
        <v>25.4</v>
      </c>
      <c r="L58" s="77" t="s">
        <v>127</v>
      </c>
      <c r="M58" s="84">
        <f>SUM(M50:M57)</f>
        <v>698</v>
      </c>
      <c r="N58" s="114">
        <f t="shared" ref="N58" si="1">SUM(N50:N57)</f>
        <v>0</v>
      </c>
      <c r="O58" s="87"/>
      <c r="P58" s="115"/>
      <c r="Q58" s="19"/>
      <c r="R58" s="87"/>
    </row>
    <row r="59" spans="1:26" s="20" customFormat="1" x14ac:dyDescent="0.25">
      <c r="E59" s="21"/>
      <c r="K59" s="93"/>
    </row>
    <row r="60" spans="1:26" s="20" customFormat="1" x14ac:dyDescent="0.25">
      <c r="B60" s="171" t="s">
        <v>27</v>
      </c>
      <c r="C60" s="171" t="s">
        <v>110</v>
      </c>
      <c r="D60" s="173" t="s">
        <v>33</v>
      </c>
      <c r="E60" s="173"/>
    </row>
    <row r="61" spans="1:26" s="20" customFormat="1" x14ac:dyDescent="0.25">
      <c r="B61" s="172"/>
      <c r="C61" s="172"/>
      <c r="D61" s="104" t="s">
        <v>23</v>
      </c>
      <c r="E61" s="42" t="s">
        <v>24</v>
      </c>
    </row>
    <row r="62" spans="1:26" s="20" customFormat="1" ht="18.75" x14ac:dyDescent="0.25">
      <c r="B62" s="40" t="s">
        <v>21</v>
      </c>
      <c r="C62" s="41">
        <f>+K58</f>
        <v>25.4</v>
      </c>
      <c r="D62" s="140" t="s">
        <v>125</v>
      </c>
      <c r="E62" s="108"/>
      <c r="F62" s="22"/>
      <c r="G62" s="22"/>
      <c r="H62" s="22"/>
      <c r="I62" s="22"/>
      <c r="J62" s="22"/>
      <c r="K62" s="22"/>
      <c r="L62" s="22"/>
      <c r="M62" s="22"/>
    </row>
    <row r="63" spans="1:26" s="20" customFormat="1" x14ac:dyDescent="0.25">
      <c r="B63" s="40" t="s">
        <v>25</v>
      </c>
      <c r="C63" s="41">
        <f>+M58</f>
        <v>698</v>
      </c>
      <c r="D63" s="108" t="s">
        <v>125</v>
      </c>
      <c r="E63" s="39"/>
    </row>
    <row r="64" spans="1:26" s="20" customFormat="1" x14ac:dyDescent="0.25">
      <c r="B64" s="23"/>
      <c r="C64" s="174"/>
      <c r="D64" s="174"/>
      <c r="E64" s="174"/>
      <c r="F64" s="174"/>
      <c r="G64" s="174"/>
      <c r="H64" s="174"/>
      <c r="I64" s="174"/>
      <c r="J64" s="174"/>
      <c r="K64" s="174"/>
      <c r="L64" s="174"/>
      <c r="M64" s="174"/>
      <c r="N64" s="174"/>
    </row>
    <row r="65" spans="2:18" ht="15.75" thickBot="1" x14ac:dyDescent="0.3"/>
    <row r="66" spans="2:18" ht="27" thickBot="1" x14ac:dyDescent="0.3">
      <c r="B66" s="175" t="s">
        <v>66</v>
      </c>
      <c r="C66" s="175"/>
      <c r="D66" s="175"/>
      <c r="E66" s="175"/>
      <c r="F66" s="175"/>
      <c r="G66" s="175"/>
      <c r="H66" s="175"/>
      <c r="I66" s="175"/>
      <c r="J66" s="175"/>
      <c r="K66" s="175"/>
      <c r="L66" s="175"/>
      <c r="M66" s="175"/>
      <c r="N66" s="175"/>
    </row>
    <row r="69" spans="2:18" ht="90" x14ac:dyDescent="0.25">
      <c r="B69" s="102" t="s">
        <v>109</v>
      </c>
      <c r="C69" s="45" t="s">
        <v>2</v>
      </c>
      <c r="D69" s="45" t="s">
        <v>68</v>
      </c>
      <c r="E69" s="45" t="s">
        <v>67</v>
      </c>
      <c r="F69" s="45" t="s">
        <v>69</v>
      </c>
      <c r="G69" s="45" t="s">
        <v>70</v>
      </c>
      <c r="H69" s="45" t="s">
        <v>71</v>
      </c>
      <c r="I69" s="102" t="s">
        <v>112</v>
      </c>
      <c r="J69" s="45" t="s">
        <v>72</v>
      </c>
      <c r="K69" s="45" t="s">
        <v>73</v>
      </c>
      <c r="L69" s="45" t="s">
        <v>74</v>
      </c>
      <c r="M69" s="45" t="s">
        <v>75</v>
      </c>
      <c r="N69" s="57" t="s">
        <v>76</v>
      </c>
      <c r="O69" s="57" t="s">
        <v>77</v>
      </c>
      <c r="P69" s="176" t="s">
        <v>3</v>
      </c>
      <c r="Q69" s="177"/>
      <c r="R69" s="45" t="s">
        <v>18</v>
      </c>
    </row>
    <row r="70" spans="2:18" ht="30" x14ac:dyDescent="0.25">
      <c r="B70" s="120" t="s">
        <v>111</v>
      </c>
      <c r="C70" s="122" t="s">
        <v>111</v>
      </c>
      <c r="D70" s="121" t="s">
        <v>158</v>
      </c>
      <c r="E70" s="121">
        <v>72</v>
      </c>
      <c r="F70" s="35" t="s">
        <v>121</v>
      </c>
      <c r="G70" s="129" t="s">
        <v>96</v>
      </c>
      <c r="H70" s="35" t="s">
        <v>121</v>
      </c>
      <c r="I70" s="35" t="s">
        <v>121</v>
      </c>
      <c r="J70" s="35" t="s">
        <v>121</v>
      </c>
      <c r="K70" s="121" t="s">
        <v>96</v>
      </c>
      <c r="L70" s="121" t="s">
        <v>96</v>
      </c>
      <c r="M70" s="121" t="s">
        <v>96</v>
      </c>
      <c r="N70" s="121" t="s">
        <v>96</v>
      </c>
      <c r="O70" s="35" t="s">
        <v>121</v>
      </c>
      <c r="P70" s="178"/>
      <c r="Q70" s="179"/>
      <c r="R70" s="86" t="s">
        <v>96</v>
      </c>
    </row>
    <row r="71" spans="2:18" ht="30" x14ac:dyDescent="0.25">
      <c r="B71" s="120" t="s">
        <v>111</v>
      </c>
      <c r="C71" s="122" t="s">
        <v>111</v>
      </c>
      <c r="D71" s="59" t="s">
        <v>159</v>
      </c>
      <c r="E71" s="3">
        <v>58</v>
      </c>
      <c r="F71" s="35" t="s">
        <v>121</v>
      </c>
      <c r="G71" s="95" t="s">
        <v>96</v>
      </c>
      <c r="H71" s="35" t="s">
        <v>121</v>
      </c>
      <c r="I71" s="35" t="s">
        <v>121</v>
      </c>
      <c r="J71" s="35" t="s">
        <v>121</v>
      </c>
      <c r="K71" s="121" t="s">
        <v>96</v>
      </c>
      <c r="L71" s="121" t="s">
        <v>96</v>
      </c>
      <c r="M71" s="121" t="s">
        <v>96</v>
      </c>
      <c r="N71" s="121" t="s">
        <v>96</v>
      </c>
      <c r="O71" s="35" t="s">
        <v>121</v>
      </c>
      <c r="P71" s="169"/>
      <c r="Q71" s="170"/>
      <c r="R71" s="80" t="s">
        <v>96</v>
      </c>
    </row>
    <row r="72" spans="2:18" ht="30" x14ac:dyDescent="0.25">
      <c r="B72" s="120" t="s">
        <v>111</v>
      </c>
      <c r="C72" s="122" t="s">
        <v>111</v>
      </c>
      <c r="D72" s="59" t="s">
        <v>160</v>
      </c>
      <c r="E72" s="3">
        <v>40</v>
      </c>
      <c r="F72" s="35" t="s">
        <v>121</v>
      </c>
      <c r="G72" s="95" t="s">
        <v>96</v>
      </c>
      <c r="H72" s="35" t="s">
        <v>121</v>
      </c>
      <c r="I72" s="35" t="s">
        <v>121</v>
      </c>
      <c r="J72" s="35" t="s">
        <v>121</v>
      </c>
      <c r="K72" s="121" t="s">
        <v>96</v>
      </c>
      <c r="L72" s="121" t="s">
        <v>96</v>
      </c>
      <c r="M72" s="121" t="s">
        <v>96</v>
      </c>
      <c r="N72" s="121" t="s">
        <v>96</v>
      </c>
      <c r="O72" s="35" t="s">
        <v>121</v>
      </c>
      <c r="P72" s="169"/>
      <c r="Q72" s="170"/>
      <c r="R72" s="80" t="s">
        <v>96</v>
      </c>
    </row>
    <row r="73" spans="2:18" ht="30" x14ac:dyDescent="0.25">
      <c r="B73" s="120" t="s">
        <v>111</v>
      </c>
      <c r="C73" s="122" t="s">
        <v>111</v>
      </c>
      <c r="D73" s="59" t="s">
        <v>161</v>
      </c>
      <c r="E73" s="3">
        <v>40</v>
      </c>
      <c r="F73" s="35" t="s">
        <v>121</v>
      </c>
      <c r="G73" s="95" t="s">
        <v>96</v>
      </c>
      <c r="H73" s="35" t="s">
        <v>121</v>
      </c>
      <c r="I73" s="35" t="s">
        <v>121</v>
      </c>
      <c r="J73" s="35" t="s">
        <v>121</v>
      </c>
      <c r="K73" s="121" t="s">
        <v>96</v>
      </c>
      <c r="L73" s="121" t="s">
        <v>96</v>
      </c>
      <c r="M73" s="121" t="s">
        <v>96</v>
      </c>
      <c r="N73" s="121" t="s">
        <v>96</v>
      </c>
      <c r="O73" s="35" t="s">
        <v>121</v>
      </c>
      <c r="P73" s="169"/>
      <c r="Q73" s="170"/>
      <c r="R73" s="80" t="s">
        <v>96</v>
      </c>
    </row>
    <row r="74" spans="2:18" ht="30" x14ac:dyDescent="0.25">
      <c r="B74" s="120" t="s">
        <v>111</v>
      </c>
      <c r="C74" s="122" t="s">
        <v>111</v>
      </c>
      <c r="D74" s="59" t="s">
        <v>162</v>
      </c>
      <c r="E74" s="3">
        <v>48</v>
      </c>
      <c r="F74" s="35" t="s">
        <v>121</v>
      </c>
      <c r="G74" s="95" t="s">
        <v>96</v>
      </c>
      <c r="H74" s="35" t="s">
        <v>121</v>
      </c>
      <c r="I74" s="35" t="s">
        <v>121</v>
      </c>
      <c r="J74" s="35" t="s">
        <v>121</v>
      </c>
      <c r="K74" s="121" t="s">
        <v>96</v>
      </c>
      <c r="L74" s="121" t="s">
        <v>96</v>
      </c>
      <c r="M74" s="121" t="s">
        <v>96</v>
      </c>
      <c r="N74" s="121" t="s">
        <v>96</v>
      </c>
      <c r="O74" s="35" t="s">
        <v>121</v>
      </c>
      <c r="P74" s="169"/>
      <c r="Q74" s="170"/>
      <c r="R74" s="80" t="s">
        <v>96</v>
      </c>
    </row>
    <row r="75" spans="2:18" ht="30" x14ac:dyDescent="0.25">
      <c r="B75" s="120" t="s">
        <v>111</v>
      </c>
      <c r="C75" s="122" t="s">
        <v>111</v>
      </c>
      <c r="D75" s="59" t="s">
        <v>163</v>
      </c>
      <c r="E75" s="3">
        <v>40</v>
      </c>
      <c r="F75" s="35" t="s">
        <v>121</v>
      </c>
      <c r="G75" s="95" t="s">
        <v>96</v>
      </c>
      <c r="H75" s="35" t="s">
        <v>121</v>
      </c>
      <c r="I75" s="35" t="s">
        <v>121</v>
      </c>
      <c r="J75" s="35" t="s">
        <v>121</v>
      </c>
      <c r="K75" s="121" t="s">
        <v>96</v>
      </c>
      <c r="L75" s="121" t="s">
        <v>96</v>
      </c>
      <c r="M75" s="121" t="s">
        <v>96</v>
      </c>
      <c r="N75" s="121" t="s">
        <v>96</v>
      </c>
      <c r="O75" s="35" t="s">
        <v>121</v>
      </c>
      <c r="P75" s="169"/>
      <c r="Q75" s="170"/>
      <c r="R75" s="80" t="s">
        <v>96</v>
      </c>
    </row>
    <row r="76" spans="2:18" s="152" customFormat="1" ht="77.25" customHeight="1" x14ac:dyDescent="0.25">
      <c r="B76" s="147" t="s">
        <v>111</v>
      </c>
      <c r="C76" s="148" t="s">
        <v>111</v>
      </c>
      <c r="D76" s="149" t="s">
        <v>217</v>
      </c>
      <c r="E76" s="149" t="s">
        <v>218</v>
      </c>
      <c r="F76" s="150" t="s">
        <v>121</v>
      </c>
      <c r="G76" s="151" t="s">
        <v>96</v>
      </c>
      <c r="H76" s="150" t="s">
        <v>121</v>
      </c>
      <c r="I76" s="150" t="s">
        <v>121</v>
      </c>
      <c r="J76" s="150" t="s">
        <v>121</v>
      </c>
      <c r="K76" s="149" t="s">
        <v>218</v>
      </c>
      <c r="L76" s="149" t="s">
        <v>218</v>
      </c>
      <c r="M76" s="149" t="s">
        <v>218</v>
      </c>
      <c r="N76" s="149" t="s">
        <v>218</v>
      </c>
      <c r="O76" s="150" t="s">
        <v>121</v>
      </c>
      <c r="P76" s="207" t="s">
        <v>219</v>
      </c>
      <c r="Q76" s="208"/>
      <c r="R76" s="149" t="s">
        <v>96</v>
      </c>
    </row>
    <row r="77" spans="2:18" x14ac:dyDescent="0.25">
      <c r="B77" s="5" t="s">
        <v>1</v>
      </c>
      <c r="H77" s="80"/>
      <c r="I77" s="80"/>
    </row>
    <row r="78" spans="2:18" x14ac:dyDescent="0.25">
      <c r="B78" s="5" t="s">
        <v>36</v>
      </c>
    </row>
    <row r="79" spans="2:18" x14ac:dyDescent="0.25">
      <c r="B79" s="5" t="s">
        <v>113</v>
      </c>
    </row>
    <row r="81" spans="2:17" ht="15.75" thickBot="1" x14ac:dyDescent="0.3"/>
    <row r="82" spans="2:17" ht="27" thickBot="1" x14ac:dyDescent="0.3">
      <c r="B82" s="182" t="s">
        <v>37</v>
      </c>
      <c r="C82" s="183"/>
      <c r="D82" s="183"/>
      <c r="E82" s="183"/>
      <c r="F82" s="183"/>
      <c r="G82" s="183"/>
      <c r="H82" s="183"/>
      <c r="I82" s="183"/>
      <c r="J82" s="183"/>
      <c r="K82" s="183"/>
      <c r="L82" s="183"/>
      <c r="M82" s="183"/>
      <c r="N82" s="184"/>
    </row>
    <row r="87" spans="2:17" x14ac:dyDescent="0.25">
      <c r="B87" s="185" t="s">
        <v>0</v>
      </c>
      <c r="C87" s="180" t="s">
        <v>38</v>
      </c>
      <c r="D87" s="180" t="s">
        <v>39</v>
      </c>
      <c r="E87" s="180" t="s">
        <v>78</v>
      </c>
      <c r="F87" s="180" t="s">
        <v>80</v>
      </c>
      <c r="G87" s="180" t="s">
        <v>81</v>
      </c>
      <c r="H87" s="180" t="s">
        <v>82</v>
      </c>
      <c r="I87" s="180" t="s">
        <v>79</v>
      </c>
      <c r="J87" s="180" t="s">
        <v>83</v>
      </c>
      <c r="K87" s="180"/>
      <c r="L87" s="180"/>
      <c r="M87" s="180" t="s">
        <v>87</v>
      </c>
      <c r="N87" s="180" t="s">
        <v>40</v>
      </c>
      <c r="O87" s="180" t="s">
        <v>41</v>
      </c>
      <c r="P87" s="180" t="s">
        <v>3</v>
      </c>
      <c r="Q87" s="180"/>
    </row>
    <row r="88" spans="2:17" ht="30" x14ac:dyDescent="0.25">
      <c r="B88" s="186"/>
      <c r="C88" s="180"/>
      <c r="D88" s="180"/>
      <c r="E88" s="180"/>
      <c r="F88" s="180"/>
      <c r="G88" s="180"/>
      <c r="H88" s="180"/>
      <c r="I88" s="180"/>
      <c r="J88" s="97" t="s">
        <v>84</v>
      </c>
      <c r="K88" s="98" t="s">
        <v>85</v>
      </c>
      <c r="L88" s="99" t="s">
        <v>86</v>
      </c>
      <c r="M88" s="180"/>
      <c r="N88" s="180"/>
      <c r="O88" s="180"/>
      <c r="P88" s="180"/>
      <c r="Q88" s="180"/>
    </row>
    <row r="89" spans="2:17" ht="112.5" x14ac:dyDescent="0.25">
      <c r="B89" s="46" t="s">
        <v>42</v>
      </c>
      <c r="C89" s="123">
        <v>169</v>
      </c>
      <c r="D89" s="122" t="s">
        <v>164</v>
      </c>
      <c r="E89" s="123">
        <v>28541670</v>
      </c>
      <c r="F89" s="122" t="s">
        <v>132</v>
      </c>
      <c r="G89" s="122" t="s">
        <v>153</v>
      </c>
      <c r="H89" s="122" t="s">
        <v>165</v>
      </c>
      <c r="I89" s="121" t="s">
        <v>121</v>
      </c>
      <c r="J89" s="131" t="s">
        <v>167</v>
      </c>
      <c r="K89" s="131" t="s">
        <v>168</v>
      </c>
      <c r="L89" s="131" t="s">
        <v>169</v>
      </c>
      <c r="M89" s="123" t="s">
        <v>96</v>
      </c>
      <c r="N89" s="123" t="s">
        <v>96</v>
      </c>
      <c r="O89" s="123" t="s">
        <v>96</v>
      </c>
      <c r="P89" s="209"/>
      <c r="Q89" s="209"/>
    </row>
    <row r="90" spans="2:17" s="130" customFormat="1" ht="45" x14ac:dyDescent="0.25">
      <c r="B90" s="122" t="s">
        <v>42</v>
      </c>
      <c r="C90" s="123">
        <v>169</v>
      </c>
      <c r="D90" s="122" t="s">
        <v>170</v>
      </c>
      <c r="E90" s="123">
        <v>310518410</v>
      </c>
      <c r="F90" s="122" t="s">
        <v>132</v>
      </c>
      <c r="G90" s="122" t="s">
        <v>171</v>
      </c>
      <c r="H90" s="122" t="s">
        <v>172</v>
      </c>
      <c r="I90" s="121" t="s">
        <v>121</v>
      </c>
      <c r="J90" s="131" t="s">
        <v>173</v>
      </c>
      <c r="K90" s="131" t="s">
        <v>220</v>
      </c>
      <c r="L90" s="131" t="s">
        <v>174</v>
      </c>
      <c r="M90" s="123" t="s">
        <v>96</v>
      </c>
      <c r="N90" s="123" t="s">
        <v>96</v>
      </c>
      <c r="O90" s="123" t="s">
        <v>96</v>
      </c>
      <c r="P90" s="210" t="s">
        <v>221</v>
      </c>
      <c r="Q90" s="210"/>
    </row>
    <row r="91" spans="2:17" ht="205.5" customHeight="1" x14ac:dyDescent="0.25">
      <c r="B91" s="46" t="s">
        <v>43</v>
      </c>
      <c r="C91" s="123">
        <v>169</v>
      </c>
      <c r="D91" s="46" t="s">
        <v>175</v>
      </c>
      <c r="E91" s="107">
        <v>38363520</v>
      </c>
      <c r="F91" s="122" t="s">
        <v>132</v>
      </c>
      <c r="G91" s="122" t="s">
        <v>153</v>
      </c>
      <c r="H91" s="80" t="s">
        <v>176</v>
      </c>
      <c r="I91" s="121" t="s">
        <v>121</v>
      </c>
      <c r="J91" s="133" t="s">
        <v>178</v>
      </c>
      <c r="K91" s="132" t="s">
        <v>179</v>
      </c>
      <c r="L91" s="132" t="s">
        <v>180</v>
      </c>
      <c r="M91" s="123" t="s">
        <v>96</v>
      </c>
      <c r="N91" s="123" t="s">
        <v>96</v>
      </c>
      <c r="O91" s="123" t="s">
        <v>96</v>
      </c>
      <c r="P91" s="205"/>
      <c r="Q91" s="206"/>
    </row>
    <row r="92" spans="2:17" ht="135" x14ac:dyDescent="0.25">
      <c r="B92" s="46" t="s">
        <v>43</v>
      </c>
      <c r="C92" s="123">
        <v>169</v>
      </c>
      <c r="D92" s="80" t="s">
        <v>177</v>
      </c>
      <c r="E92" s="107">
        <v>1110488147</v>
      </c>
      <c r="F92" s="122" t="s">
        <v>132</v>
      </c>
      <c r="G92" s="122" t="s">
        <v>171</v>
      </c>
      <c r="H92" s="80" t="s">
        <v>181</v>
      </c>
      <c r="I92" s="121" t="s">
        <v>121</v>
      </c>
      <c r="J92" s="133" t="s">
        <v>183</v>
      </c>
      <c r="K92" s="132" t="s">
        <v>184</v>
      </c>
      <c r="L92" s="132" t="s">
        <v>182</v>
      </c>
      <c r="M92" s="123" t="s">
        <v>96</v>
      </c>
      <c r="N92" s="123" t="s">
        <v>96</v>
      </c>
      <c r="O92" s="123" t="s">
        <v>96</v>
      </c>
      <c r="P92" s="205"/>
      <c r="Q92" s="206"/>
    </row>
    <row r="94" spans="2:17" ht="15.75" thickBot="1" x14ac:dyDescent="0.3"/>
    <row r="95" spans="2:17" ht="27" thickBot="1" x14ac:dyDescent="0.3">
      <c r="B95" s="182" t="s">
        <v>45</v>
      </c>
      <c r="C95" s="183"/>
      <c r="D95" s="183"/>
      <c r="E95" s="183"/>
      <c r="F95" s="183"/>
      <c r="G95" s="183"/>
      <c r="H95" s="183"/>
      <c r="I95" s="183"/>
      <c r="J95" s="183"/>
      <c r="K95" s="183"/>
      <c r="L95" s="183"/>
      <c r="M95" s="183"/>
      <c r="N95" s="184"/>
    </row>
    <row r="98" spans="1:26" ht="30" x14ac:dyDescent="0.25">
      <c r="B98" s="45" t="s">
        <v>32</v>
      </c>
      <c r="C98" s="45" t="s">
        <v>46</v>
      </c>
      <c r="D98" s="176" t="s">
        <v>3</v>
      </c>
      <c r="E98" s="177"/>
    </row>
    <row r="99" spans="1:26" ht="30" x14ac:dyDescent="0.25">
      <c r="B99" s="46" t="s">
        <v>88</v>
      </c>
      <c r="C99" s="126" t="s">
        <v>96</v>
      </c>
      <c r="D99" s="188"/>
      <c r="E99" s="188"/>
    </row>
    <row r="102" spans="1:26" ht="26.25" x14ac:dyDescent="0.25">
      <c r="B102" s="156" t="s">
        <v>62</v>
      </c>
      <c r="C102" s="157"/>
      <c r="D102" s="157"/>
      <c r="E102" s="157"/>
      <c r="F102" s="157"/>
      <c r="G102" s="157"/>
      <c r="H102" s="157"/>
      <c r="I102" s="157"/>
      <c r="J102" s="157"/>
      <c r="K102" s="157"/>
      <c r="L102" s="157"/>
      <c r="M102" s="157"/>
      <c r="N102" s="157"/>
      <c r="O102" s="157"/>
      <c r="P102" s="157"/>
    </row>
    <row r="104" spans="1:26" ht="15.75" thickBot="1" x14ac:dyDescent="0.3"/>
    <row r="105" spans="1:26" ht="27" thickBot="1" x14ac:dyDescent="0.3">
      <c r="B105" s="182" t="s">
        <v>53</v>
      </c>
      <c r="C105" s="183"/>
      <c r="D105" s="183"/>
      <c r="E105" s="183"/>
      <c r="F105" s="183"/>
      <c r="G105" s="183"/>
      <c r="H105" s="183"/>
      <c r="I105" s="183"/>
      <c r="J105" s="183"/>
      <c r="K105" s="183"/>
      <c r="L105" s="183"/>
      <c r="M105" s="183"/>
      <c r="N105" s="184"/>
    </row>
    <row r="107" spans="1:26" ht="15.75" thickBot="1" x14ac:dyDescent="0.3">
      <c r="M107" s="43"/>
      <c r="N107" s="43"/>
    </row>
    <row r="108" spans="1:26" s="68" customFormat="1" ht="60" x14ac:dyDescent="0.25">
      <c r="B108" s="79" t="s">
        <v>105</v>
      </c>
      <c r="C108" s="79" t="s">
        <v>106</v>
      </c>
      <c r="D108" s="79" t="s">
        <v>107</v>
      </c>
      <c r="E108" s="79" t="s">
        <v>44</v>
      </c>
      <c r="F108" s="79" t="s">
        <v>22</v>
      </c>
      <c r="G108" s="79" t="s">
        <v>65</v>
      </c>
      <c r="H108" s="79" t="s">
        <v>17</v>
      </c>
      <c r="I108" s="79" t="s">
        <v>10</v>
      </c>
      <c r="J108" s="79" t="s">
        <v>30</v>
      </c>
      <c r="K108" s="79" t="s">
        <v>60</v>
      </c>
      <c r="L108" s="79" t="s">
        <v>20</v>
      </c>
      <c r="M108" s="64" t="s">
        <v>26</v>
      </c>
      <c r="N108" s="79" t="s">
        <v>108</v>
      </c>
      <c r="O108" s="79" t="s">
        <v>35</v>
      </c>
      <c r="P108" s="101" t="s">
        <v>11</v>
      </c>
      <c r="Q108" s="101" t="s">
        <v>19</v>
      </c>
    </row>
    <row r="109" spans="1:26" s="74" customFormat="1" x14ac:dyDescent="0.25">
      <c r="A109" s="35">
        <v>1</v>
      </c>
      <c r="B109" s="75" t="s">
        <v>118</v>
      </c>
      <c r="C109" s="75" t="s">
        <v>118</v>
      </c>
      <c r="D109" s="75" t="s">
        <v>119</v>
      </c>
      <c r="E109" s="117">
        <v>183</v>
      </c>
      <c r="F109" s="71" t="s">
        <v>96</v>
      </c>
      <c r="G109" s="85" t="s">
        <v>121</v>
      </c>
      <c r="H109" s="78">
        <v>41302</v>
      </c>
      <c r="I109" s="78">
        <v>41639</v>
      </c>
      <c r="J109" s="72" t="s">
        <v>97</v>
      </c>
      <c r="K109" s="63">
        <f>(I109-H109)/30</f>
        <v>11.233333333333333</v>
      </c>
      <c r="L109" s="117">
        <v>0</v>
      </c>
      <c r="M109" s="117">
        <v>70</v>
      </c>
      <c r="N109" s="63" t="s">
        <v>121</v>
      </c>
      <c r="O109" s="19">
        <v>69301086</v>
      </c>
      <c r="P109" s="19">
        <v>127</v>
      </c>
      <c r="Q109" s="86"/>
      <c r="R109" s="73"/>
      <c r="S109" s="73"/>
      <c r="T109" s="73"/>
      <c r="U109" s="73"/>
      <c r="V109" s="73"/>
      <c r="W109" s="73"/>
      <c r="X109" s="73"/>
      <c r="Y109" s="73"/>
      <c r="Z109" s="73"/>
    </row>
    <row r="110" spans="1:26" s="74" customFormat="1" x14ac:dyDescent="0.25">
      <c r="A110" s="35">
        <f>+A109+1</f>
        <v>2</v>
      </c>
      <c r="B110" s="75"/>
      <c r="C110" s="76"/>
      <c r="D110" s="75"/>
      <c r="E110" s="70"/>
      <c r="F110" s="71"/>
      <c r="G110" s="71"/>
      <c r="H110" s="71"/>
      <c r="I110" s="72"/>
      <c r="J110" s="72"/>
      <c r="K110" s="72"/>
      <c r="L110" s="72"/>
      <c r="M110" s="63"/>
      <c r="N110" s="63"/>
      <c r="O110" s="19"/>
      <c r="P110" s="19"/>
      <c r="Q110" s="86"/>
      <c r="R110" s="73"/>
      <c r="S110" s="73"/>
      <c r="T110" s="73"/>
      <c r="U110" s="73"/>
      <c r="V110" s="73"/>
      <c r="W110" s="73"/>
      <c r="X110" s="73"/>
      <c r="Y110" s="73"/>
      <c r="Z110" s="73"/>
    </row>
    <row r="111" spans="1:26" s="74" customFormat="1" x14ac:dyDescent="0.25">
      <c r="A111" s="35">
        <f t="shared" ref="A111:A116" si="2">+A110+1</f>
        <v>3</v>
      </c>
      <c r="B111" s="75"/>
      <c r="C111" s="76"/>
      <c r="D111" s="75"/>
      <c r="E111" s="70"/>
      <c r="F111" s="71"/>
      <c r="G111" s="71"/>
      <c r="H111" s="71"/>
      <c r="I111" s="72"/>
      <c r="J111" s="72"/>
      <c r="K111" s="72"/>
      <c r="L111" s="72"/>
      <c r="M111" s="63"/>
      <c r="N111" s="63"/>
      <c r="O111" s="19"/>
      <c r="P111" s="19"/>
      <c r="Q111" s="86"/>
      <c r="R111" s="73"/>
      <c r="S111" s="73"/>
      <c r="T111" s="73"/>
      <c r="U111" s="73"/>
      <c r="V111" s="73"/>
      <c r="W111" s="73"/>
      <c r="X111" s="73"/>
      <c r="Y111" s="73"/>
      <c r="Z111" s="73"/>
    </row>
    <row r="112" spans="1:26" s="74" customFormat="1" x14ac:dyDescent="0.25">
      <c r="A112" s="35">
        <f t="shared" si="2"/>
        <v>4</v>
      </c>
      <c r="B112" s="75"/>
      <c r="C112" s="76"/>
      <c r="D112" s="75"/>
      <c r="E112" s="70"/>
      <c r="F112" s="71"/>
      <c r="G112" s="71"/>
      <c r="H112" s="71"/>
      <c r="I112" s="72"/>
      <c r="J112" s="72"/>
      <c r="K112" s="72"/>
      <c r="L112" s="72"/>
      <c r="M112" s="63"/>
      <c r="N112" s="63"/>
      <c r="O112" s="19"/>
      <c r="P112" s="19"/>
      <c r="Q112" s="86"/>
      <c r="R112" s="73"/>
      <c r="S112" s="73"/>
      <c r="T112" s="73"/>
      <c r="U112" s="73"/>
      <c r="V112" s="73"/>
      <c r="W112" s="73"/>
      <c r="X112" s="73"/>
      <c r="Y112" s="73"/>
      <c r="Z112" s="73"/>
    </row>
    <row r="113" spans="1:26" s="74" customFormat="1" x14ac:dyDescent="0.25">
      <c r="A113" s="35">
        <f t="shared" si="2"/>
        <v>5</v>
      </c>
      <c r="B113" s="75"/>
      <c r="C113" s="76"/>
      <c r="D113" s="75"/>
      <c r="E113" s="70"/>
      <c r="F113" s="71"/>
      <c r="G113" s="71"/>
      <c r="H113" s="71"/>
      <c r="I113" s="72"/>
      <c r="J113" s="72"/>
      <c r="K113" s="72"/>
      <c r="L113" s="72"/>
      <c r="M113" s="63"/>
      <c r="N113" s="63"/>
      <c r="O113" s="19"/>
      <c r="P113" s="19"/>
      <c r="Q113" s="86"/>
      <c r="R113" s="73"/>
      <c r="S113" s="73"/>
      <c r="T113" s="73"/>
      <c r="U113" s="73"/>
      <c r="V113" s="73"/>
      <c r="W113" s="73"/>
      <c r="X113" s="73"/>
      <c r="Y113" s="73"/>
      <c r="Z113" s="73"/>
    </row>
    <row r="114" spans="1:26" s="74" customFormat="1" x14ac:dyDescent="0.25">
      <c r="A114" s="35">
        <f t="shared" si="2"/>
        <v>6</v>
      </c>
      <c r="B114" s="75"/>
      <c r="C114" s="76"/>
      <c r="D114" s="75"/>
      <c r="E114" s="70"/>
      <c r="F114" s="71"/>
      <c r="G114" s="71"/>
      <c r="H114" s="71"/>
      <c r="I114" s="72"/>
      <c r="J114" s="72"/>
      <c r="K114" s="72"/>
      <c r="L114" s="72"/>
      <c r="M114" s="63"/>
      <c r="N114" s="63"/>
      <c r="O114" s="19"/>
      <c r="P114" s="19"/>
      <c r="Q114" s="86"/>
      <c r="R114" s="73"/>
      <c r="S114" s="73"/>
      <c r="T114" s="73"/>
      <c r="U114" s="73"/>
      <c r="V114" s="73"/>
      <c r="W114" s="73"/>
      <c r="X114" s="73"/>
      <c r="Y114" s="73"/>
      <c r="Z114" s="73"/>
    </row>
    <row r="115" spans="1:26" s="74" customFormat="1" x14ac:dyDescent="0.25">
      <c r="A115" s="35">
        <f t="shared" si="2"/>
        <v>7</v>
      </c>
      <c r="B115" s="75"/>
      <c r="C115" s="76"/>
      <c r="D115" s="75"/>
      <c r="E115" s="70"/>
      <c r="F115" s="71"/>
      <c r="G115" s="71"/>
      <c r="H115" s="71"/>
      <c r="I115" s="72"/>
      <c r="J115" s="72"/>
      <c r="K115" s="72"/>
      <c r="L115" s="72"/>
      <c r="M115" s="63"/>
      <c r="N115" s="63"/>
      <c r="O115" s="19"/>
      <c r="P115" s="19"/>
      <c r="Q115" s="86"/>
      <c r="R115" s="73"/>
      <c r="S115" s="73"/>
      <c r="T115" s="73"/>
      <c r="U115" s="73"/>
      <c r="V115" s="73"/>
      <c r="W115" s="73"/>
      <c r="X115" s="73"/>
      <c r="Y115" s="73"/>
      <c r="Z115" s="73"/>
    </row>
    <row r="116" spans="1:26" s="74" customFormat="1" x14ac:dyDescent="0.25">
      <c r="A116" s="35">
        <f t="shared" si="2"/>
        <v>8</v>
      </c>
      <c r="B116" s="75"/>
      <c r="C116" s="76"/>
      <c r="D116" s="75"/>
      <c r="E116" s="70"/>
      <c r="F116" s="71"/>
      <c r="G116" s="71"/>
      <c r="H116" s="71"/>
      <c r="I116" s="72"/>
      <c r="J116" s="72"/>
      <c r="K116" s="72"/>
      <c r="L116" s="72"/>
      <c r="M116" s="63"/>
      <c r="N116" s="63"/>
      <c r="O116" s="19"/>
      <c r="P116" s="19"/>
      <c r="Q116" s="86"/>
      <c r="R116" s="73"/>
      <c r="S116" s="73"/>
      <c r="T116" s="73"/>
      <c r="U116" s="73"/>
      <c r="V116" s="73"/>
      <c r="W116" s="73"/>
      <c r="X116" s="73"/>
      <c r="Y116" s="73"/>
      <c r="Z116" s="73"/>
    </row>
    <row r="117" spans="1:26" s="74" customFormat="1" x14ac:dyDescent="0.25">
      <c r="A117" s="35"/>
      <c r="B117" s="36" t="s">
        <v>16</v>
      </c>
      <c r="C117" s="76"/>
      <c r="D117" s="75"/>
      <c r="E117" s="70"/>
      <c r="F117" s="71"/>
      <c r="G117" s="71"/>
      <c r="H117" s="71"/>
      <c r="I117" s="72"/>
      <c r="J117" s="72"/>
      <c r="K117" s="77">
        <f t="shared" ref="K117" si="3">SUM(K109:K116)</f>
        <v>11.233333333333333</v>
      </c>
      <c r="L117" s="77">
        <f t="shared" ref="L117:N117" si="4">SUM(L109:L116)</f>
        <v>0</v>
      </c>
      <c r="M117" s="84">
        <f t="shared" si="4"/>
        <v>70</v>
      </c>
      <c r="N117" s="77">
        <f t="shared" si="4"/>
        <v>0</v>
      </c>
      <c r="O117" s="19"/>
      <c r="P117" s="19"/>
      <c r="Q117" s="87"/>
    </row>
    <row r="118" spans="1:26" x14ac:dyDescent="0.25">
      <c r="B118" s="20"/>
      <c r="C118" s="20"/>
      <c r="D118" s="20"/>
      <c r="E118" s="21"/>
      <c r="F118" s="20"/>
      <c r="G118" s="20"/>
      <c r="H118" s="20"/>
      <c r="I118" s="20"/>
      <c r="J118" s="20"/>
      <c r="K118" s="20"/>
      <c r="L118" s="20"/>
      <c r="M118" s="20"/>
      <c r="N118" s="20"/>
      <c r="O118" s="20"/>
      <c r="P118" s="20"/>
    </row>
    <row r="119" spans="1:26" ht="18.75" x14ac:dyDescent="0.25">
      <c r="B119" s="40" t="s">
        <v>31</v>
      </c>
      <c r="C119" s="49">
        <f>+K117</f>
        <v>11.233333333333333</v>
      </c>
      <c r="H119" s="22"/>
      <c r="I119" s="22"/>
      <c r="J119" s="22"/>
      <c r="K119" s="22"/>
      <c r="L119" s="22"/>
      <c r="M119" s="22"/>
      <c r="N119" s="20"/>
      <c r="O119" s="20"/>
      <c r="P119" s="20"/>
    </row>
    <row r="121" spans="1:26" ht="15.75" thickBot="1" x14ac:dyDescent="0.3"/>
    <row r="122" spans="1:26" ht="30.75" thickBot="1" x14ac:dyDescent="0.3">
      <c r="B122" s="51" t="s">
        <v>48</v>
      </c>
      <c r="C122" s="52" t="s">
        <v>49</v>
      </c>
      <c r="D122" s="51" t="s">
        <v>50</v>
      </c>
      <c r="E122" s="52" t="s">
        <v>54</v>
      </c>
    </row>
    <row r="123" spans="1:26" x14ac:dyDescent="0.25">
      <c r="B123" s="44" t="s">
        <v>89</v>
      </c>
      <c r="C123" s="47">
        <v>20</v>
      </c>
      <c r="D123" s="47">
        <v>20</v>
      </c>
      <c r="E123" s="197">
        <f>+D123+D124+D125</f>
        <v>20</v>
      </c>
    </row>
    <row r="124" spans="1:26" x14ac:dyDescent="0.25">
      <c r="B124" s="44" t="s">
        <v>90</v>
      </c>
      <c r="C124" s="38">
        <v>30</v>
      </c>
      <c r="D124" s="105">
        <v>0</v>
      </c>
      <c r="E124" s="198"/>
    </row>
    <row r="125" spans="1:26" ht="15.75" thickBot="1" x14ac:dyDescent="0.3">
      <c r="B125" s="44" t="s">
        <v>91</v>
      </c>
      <c r="C125" s="48">
        <v>40</v>
      </c>
      <c r="D125" s="48">
        <v>0</v>
      </c>
      <c r="E125" s="199"/>
    </row>
    <row r="127" spans="1:26" ht="15.75" thickBot="1" x14ac:dyDescent="0.3"/>
    <row r="128" spans="1:26" ht="27" thickBot="1" x14ac:dyDescent="0.3">
      <c r="B128" s="182" t="s">
        <v>51</v>
      </c>
      <c r="C128" s="183"/>
      <c r="D128" s="183"/>
      <c r="E128" s="183"/>
      <c r="F128" s="183"/>
      <c r="G128" s="183"/>
      <c r="H128" s="183"/>
      <c r="I128" s="183"/>
      <c r="J128" s="183"/>
      <c r="K128" s="183"/>
      <c r="L128" s="183"/>
      <c r="M128" s="183"/>
      <c r="N128" s="184"/>
    </row>
    <row r="130" spans="2:17" x14ac:dyDescent="0.25">
      <c r="B130" s="185" t="s">
        <v>0</v>
      </c>
      <c r="C130" s="185" t="s">
        <v>38</v>
      </c>
      <c r="D130" s="185" t="s">
        <v>39</v>
      </c>
      <c r="E130" s="185" t="s">
        <v>78</v>
      </c>
      <c r="F130" s="185" t="s">
        <v>80</v>
      </c>
      <c r="G130" s="185" t="s">
        <v>81</v>
      </c>
      <c r="H130" s="185" t="s">
        <v>82</v>
      </c>
      <c r="I130" s="185" t="s">
        <v>79</v>
      </c>
      <c r="J130" s="176" t="s">
        <v>83</v>
      </c>
      <c r="K130" s="204"/>
      <c r="L130" s="177"/>
      <c r="M130" s="185" t="s">
        <v>87</v>
      </c>
      <c r="N130" s="185" t="s">
        <v>40</v>
      </c>
      <c r="O130" s="185" t="s">
        <v>41</v>
      </c>
      <c r="P130" s="189" t="s">
        <v>3</v>
      </c>
      <c r="Q130" s="190"/>
    </row>
    <row r="131" spans="2:17" ht="30" x14ac:dyDescent="0.25">
      <c r="B131" s="186"/>
      <c r="C131" s="186"/>
      <c r="D131" s="186"/>
      <c r="E131" s="186"/>
      <c r="F131" s="186"/>
      <c r="G131" s="186"/>
      <c r="H131" s="186"/>
      <c r="I131" s="186"/>
      <c r="J131" s="102" t="s">
        <v>84</v>
      </c>
      <c r="K131" s="102" t="s">
        <v>85</v>
      </c>
      <c r="L131" s="102" t="s">
        <v>86</v>
      </c>
      <c r="M131" s="186"/>
      <c r="N131" s="186"/>
      <c r="O131" s="186"/>
      <c r="P131" s="191"/>
      <c r="Q131" s="192"/>
    </row>
    <row r="132" spans="2:17" ht="45" x14ac:dyDescent="0.25">
      <c r="B132" s="46" t="s">
        <v>115</v>
      </c>
      <c r="C132" s="124">
        <v>338</v>
      </c>
      <c r="D132" s="122" t="s">
        <v>138</v>
      </c>
      <c r="E132" s="122">
        <v>28554851</v>
      </c>
      <c r="F132" s="122" t="s">
        <v>132</v>
      </c>
      <c r="G132" s="122" t="s">
        <v>139</v>
      </c>
      <c r="H132" s="122" t="s">
        <v>140</v>
      </c>
      <c r="I132" s="121" t="s">
        <v>121</v>
      </c>
      <c r="J132" s="133" t="s">
        <v>141</v>
      </c>
      <c r="K132" s="133" t="s">
        <v>142</v>
      </c>
      <c r="L132" s="133" t="s">
        <v>143</v>
      </c>
      <c r="M132" s="107" t="s">
        <v>96</v>
      </c>
      <c r="N132" s="107" t="s">
        <v>96</v>
      </c>
      <c r="O132" s="107" t="s">
        <v>96</v>
      </c>
      <c r="P132" s="200" t="s">
        <v>186</v>
      </c>
      <c r="Q132" s="201"/>
    </row>
    <row r="133" spans="2:17" ht="101.25" x14ac:dyDescent="0.2">
      <c r="B133" s="46" t="s">
        <v>114</v>
      </c>
      <c r="C133" s="124">
        <v>338</v>
      </c>
      <c r="D133" s="80" t="s">
        <v>152</v>
      </c>
      <c r="E133" s="80">
        <v>65631025</v>
      </c>
      <c r="F133" s="80" t="s">
        <v>132</v>
      </c>
      <c r="G133" s="46" t="s">
        <v>153</v>
      </c>
      <c r="H133" s="46" t="s">
        <v>154</v>
      </c>
      <c r="I133" s="135">
        <v>120235</v>
      </c>
      <c r="J133" s="133" t="s">
        <v>155</v>
      </c>
      <c r="K133" s="132" t="s">
        <v>156</v>
      </c>
      <c r="L133" s="134" t="s">
        <v>157</v>
      </c>
      <c r="M133" s="107" t="s">
        <v>96</v>
      </c>
      <c r="N133" s="107" t="s">
        <v>97</v>
      </c>
      <c r="O133" s="107" t="s">
        <v>96</v>
      </c>
      <c r="P133" s="200" t="s">
        <v>185</v>
      </c>
      <c r="Q133" s="201"/>
    </row>
    <row r="134" spans="2:17" ht="33.75" x14ac:dyDescent="0.25">
      <c r="B134" s="46" t="s">
        <v>116</v>
      </c>
      <c r="C134" s="124">
        <v>338</v>
      </c>
      <c r="D134" s="80" t="s">
        <v>144</v>
      </c>
      <c r="E134" s="80">
        <v>285422995</v>
      </c>
      <c r="F134" s="80" t="s">
        <v>145</v>
      </c>
      <c r="G134" s="46" t="s">
        <v>146</v>
      </c>
      <c r="H134" s="46" t="s">
        <v>147</v>
      </c>
      <c r="I134" s="39" t="s">
        <v>148</v>
      </c>
      <c r="J134" s="133" t="s">
        <v>187</v>
      </c>
      <c r="K134" s="132" t="s">
        <v>151</v>
      </c>
      <c r="L134" s="132" t="s">
        <v>150</v>
      </c>
      <c r="M134" s="107" t="s">
        <v>96</v>
      </c>
      <c r="N134" s="107" t="s">
        <v>96</v>
      </c>
      <c r="O134" s="107" t="s">
        <v>96</v>
      </c>
      <c r="P134" s="202"/>
      <c r="Q134" s="203"/>
    </row>
    <row r="137" spans="2:17" ht="15.75" thickBot="1" x14ac:dyDescent="0.3"/>
    <row r="138" spans="2:17" ht="30" x14ac:dyDescent="0.25">
      <c r="B138" s="82" t="s">
        <v>32</v>
      </c>
      <c r="C138" s="82" t="s">
        <v>48</v>
      </c>
      <c r="D138" s="102" t="s">
        <v>49</v>
      </c>
      <c r="E138" s="82" t="s">
        <v>50</v>
      </c>
      <c r="F138" s="52" t="s">
        <v>55</v>
      </c>
      <c r="G138" s="55"/>
    </row>
    <row r="139" spans="2:17" ht="108" x14ac:dyDescent="0.2">
      <c r="B139" s="193" t="s">
        <v>52</v>
      </c>
      <c r="C139" s="4" t="s">
        <v>92</v>
      </c>
      <c r="D139" s="105">
        <v>25</v>
      </c>
      <c r="E139" s="105">
        <v>25</v>
      </c>
      <c r="F139" s="194">
        <f>+E139+E140+E141</f>
        <v>35</v>
      </c>
      <c r="G139" s="56"/>
    </row>
    <row r="140" spans="2:17" ht="96" x14ac:dyDescent="0.2">
      <c r="B140" s="193"/>
      <c r="C140" s="4" t="s">
        <v>93</v>
      </c>
      <c r="D140" s="50">
        <v>25</v>
      </c>
      <c r="E140" s="105">
        <v>0</v>
      </c>
      <c r="F140" s="195"/>
      <c r="G140" s="56"/>
    </row>
    <row r="141" spans="2:17" ht="60" x14ac:dyDescent="0.2">
      <c r="B141" s="193"/>
      <c r="C141" s="4" t="s">
        <v>94</v>
      </c>
      <c r="D141" s="105">
        <v>10</v>
      </c>
      <c r="E141" s="105">
        <v>10</v>
      </c>
      <c r="F141" s="196"/>
      <c r="G141" s="56"/>
    </row>
    <row r="142" spans="2:17" x14ac:dyDescent="0.25">
      <c r="C142" s="65"/>
    </row>
    <row r="145" spans="2:5" x14ac:dyDescent="0.25">
      <c r="B145" s="81" t="s">
        <v>56</v>
      </c>
    </row>
    <row r="148" spans="2:5" x14ac:dyDescent="0.25">
      <c r="B148" s="83" t="s">
        <v>32</v>
      </c>
      <c r="C148" s="83" t="s">
        <v>57</v>
      </c>
      <c r="D148" s="82" t="s">
        <v>50</v>
      </c>
      <c r="E148" s="82" t="s">
        <v>16</v>
      </c>
    </row>
    <row r="149" spans="2:5" ht="42.75" x14ac:dyDescent="0.25">
      <c r="B149" s="66" t="s">
        <v>58</v>
      </c>
      <c r="C149" s="67">
        <v>40</v>
      </c>
      <c r="D149" s="105">
        <f>+E123</f>
        <v>20</v>
      </c>
      <c r="E149" s="167">
        <f>+D149+D150</f>
        <v>55</v>
      </c>
    </row>
    <row r="150" spans="2:5" ht="71.25" x14ac:dyDescent="0.25">
      <c r="B150" s="66" t="s">
        <v>59</v>
      </c>
      <c r="C150" s="67">
        <v>60</v>
      </c>
      <c r="D150" s="105">
        <f>+F139</f>
        <v>35</v>
      </c>
      <c r="E150" s="168"/>
    </row>
  </sheetData>
  <mergeCells count="69">
    <mergeCell ref="E149:E150"/>
    <mergeCell ref="J130:L130"/>
    <mergeCell ref="M130:M131"/>
    <mergeCell ref="N130:N131"/>
    <mergeCell ref="O130:O131"/>
    <mergeCell ref="B139:B141"/>
    <mergeCell ref="F139:F141"/>
    <mergeCell ref="E123:E125"/>
    <mergeCell ref="B128:N128"/>
    <mergeCell ref="B130:B131"/>
    <mergeCell ref="C130:C131"/>
    <mergeCell ref="D130:D131"/>
    <mergeCell ref="E130:E131"/>
    <mergeCell ref="F130:F131"/>
    <mergeCell ref="G130:G131"/>
    <mergeCell ref="H130:H131"/>
    <mergeCell ref="I130:I131"/>
    <mergeCell ref="B105:N105"/>
    <mergeCell ref="J87:L87"/>
    <mergeCell ref="M87:M88"/>
    <mergeCell ref="N87:N88"/>
    <mergeCell ref="O87:O88"/>
    <mergeCell ref="B95:N95"/>
    <mergeCell ref="D98:E98"/>
    <mergeCell ref="D99:E99"/>
    <mergeCell ref="B102:P102"/>
    <mergeCell ref="P87:Q88"/>
    <mergeCell ref="P89:Q89"/>
    <mergeCell ref="P90:Q90"/>
    <mergeCell ref="P92:Q92"/>
    <mergeCell ref="P76:Q76"/>
    <mergeCell ref="B82:N82"/>
    <mergeCell ref="B87:B88"/>
    <mergeCell ref="C87:C88"/>
    <mergeCell ref="D87:D88"/>
    <mergeCell ref="E87:E88"/>
    <mergeCell ref="F87:F88"/>
    <mergeCell ref="G87:G88"/>
    <mergeCell ref="H87:H88"/>
    <mergeCell ref="I87:I88"/>
    <mergeCell ref="P75:Q75"/>
    <mergeCell ref="B60:B61"/>
    <mergeCell ref="C60:C61"/>
    <mergeCell ref="D60:E60"/>
    <mergeCell ref="C64:N64"/>
    <mergeCell ref="B66:N66"/>
    <mergeCell ref="P69:Q69"/>
    <mergeCell ref="P70:Q70"/>
    <mergeCell ref="P71:Q71"/>
    <mergeCell ref="P72:Q72"/>
    <mergeCell ref="P73:Q73"/>
    <mergeCell ref="P74:Q74"/>
    <mergeCell ref="M46:N46"/>
    <mergeCell ref="B2:P2"/>
    <mergeCell ref="B4:P4"/>
    <mergeCell ref="A5:L5"/>
    <mergeCell ref="C7:N7"/>
    <mergeCell ref="C8:N8"/>
    <mergeCell ref="C9:N9"/>
    <mergeCell ref="C10:N10"/>
    <mergeCell ref="C11:E11"/>
    <mergeCell ref="B15:C22"/>
    <mergeCell ref="B23:C23"/>
    <mergeCell ref="E41:E42"/>
    <mergeCell ref="P132:Q132"/>
    <mergeCell ref="P133:Q133"/>
    <mergeCell ref="P134:Q134"/>
    <mergeCell ref="P91:Q91"/>
    <mergeCell ref="P130:Q131"/>
  </mergeCells>
  <dataValidations count="2">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opLeftCell="A93" zoomScale="70" zoomScaleNormal="70" workbookViewId="0">
      <selection activeCell="A110" sqref="A110"/>
    </sheetView>
  </sheetViews>
  <sheetFormatPr baseColWidth="10" defaultRowHeight="15" x14ac:dyDescent="0.25"/>
  <cols>
    <col min="1" max="1" width="3.140625" style="5" bestFit="1" customWidth="1"/>
    <col min="2" max="2" width="58.85546875" style="5" customWidth="1"/>
    <col min="3" max="3" width="31.140625" style="5" customWidth="1"/>
    <col min="4" max="4" width="26.7109375" style="5" customWidth="1"/>
    <col min="5" max="5" width="25" style="5" customWidth="1"/>
    <col min="6" max="7" width="29.7109375" style="5" customWidth="1"/>
    <col min="8" max="8" width="23" style="5" customWidth="1"/>
    <col min="9" max="9" width="27.28515625" style="5" customWidth="1"/>
    <col min="10" max="10" width="17.5703125" style="5" customWidth="1"/>
    <col min="11" max="11" width="14.7109375" style="5" customWidth="1"/>
    <col min="12" max="12" width="17.7109375" style="5" customWidth="1"/>
    <col min="13" max="13" width="26.28515625" style="5" customWidth="1"/>
    <col min="14" max="14" width="22.140625" style="5" customWidth="1"/>
    <col min="15" max="15" width="26.140625" style="5" customWidth="1"/>
    <col min="16" max="16" width="19.5703125" style="5" bestFit="1" customWidth="1"/>
    <col min="17" max="17" width="21.85546875" style="5" customWidth="1"/>
    <col min="18" max="18" width="31.140625" style="5" customWidth="1"/>
    <col min="19"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3" width="11.42578125" style="5" customWidth="1"/>
    <col min="16384" max="16384" width="11.42578125" style="5"/>
  </cols>
  <sheetData>
    <row r="2" spans="1:16" ht="26.25" x14ac:dyDescent="0.25">
      <c r="B2" s="156" t="s">
        <v>61</v>
      </c>
      <c r="C2" s="157"/>
      <c r="D2" s="157"/>
      <c r="E2" s="157"/>
      <c r="F2" s="157"/>
      <c r="G2" s="157"/>
      <c r="H2" s="157"/>
      <c r="I2" s="157"/>
      <c r="J2" s="157"/>
      <c r="K2" s="157"/>
      <c r="L2" s="157"/>
      <c r="M2" s="157"/>
      <c r="N2" s="157"/>
      <c r="O2" s="157"/>
      <c r="P2" s="157"/>
    </row>
    <row r="4" spans="1:16" ht="26.25" x14ac:dyDescent="0.25">
      <c r="B4" s="158" t="s">
        <v>47</v>
      </c>
      <c r="C4" s="158"/>
      <c r="D4" s="158"/>
      <c r="E4" s="158"/>
      <c r="F4" s="158"/>
      <c r="G4" s="158"/>
      <c r="H4" s="158"/>
      <c r="I4" s="158"/>
      <c r="J4" s="158"/>
      <c r="K4" s="158"/>
      <c r="L4" s="158"/>
      <c r="M4" s="158"/>
      <c r="N4" s="158"/>
      <c r="O4" s="158"/>
      <c r="P4" s="158"/>
    </row>
    <row r="5" spans="1:16" s="65" customFormat="1" ht="21" x14ac:dyDescent="0.35">
      <c r="A5" s="159"/>
      <c r="B5" s="159"/>
      <c r="C5" s="159"/>
      <c r="D5" s="159"/>
      <c r="E5" s="159"/>
      <c r="F5" s="159"/>
      <c r="G5" s="159"/>
      <c r="H5" s="159"/>
      <c r="I5" s="159"/>
      <c r="J5" s="159"/>
      <c r="K5" s="159"/>
      <c r="L5" s="159"/>
    </row>
    <row r="6" spans="1:16" ht="15.75" thickBot="1" x14ac:dyDescent="0.3"/>
    <row r="7" spans="1:16" ht="21.75" thickBot="1" x14ac:dyDescent="0.3">
      <c r="B7" s="7" t="s">
        <v>4</v>
      </c>
      <c r="C7" s="160" t="s">
        <v>117</v>
      </c>
      <c r="D7" s="160"/>
      <c r="E7" s="160"/>
      <c r="F7" s="160"/>
      <c r="G7" s="160"/>
      <c r="H7" s="160"/>
      <c r="I7" s="160"/>
      <c r="J7" s="160"/>
      <c r="K7" s="160"/>
      <c r="L7" s="160"/>
      <c r="M7" s="160"/>
      <c r="N7" s="161"/>
    </row>
    <row r="8" spans="1:16" ht="16.5" thickBot="1" x14ac:dyDescent="0.3">
      <c r="B8" s="8" t="s">
        <v>5</v>
      </c>
      <c r="C8" s="160"/>
      <c r="D8" s="160"/>
      <c r="E8" s="160"/>
      <c r="F8" s="160"/>
      <c r="G8" s="160"/>
      <c r="H8" s="160"/>
      <c r="I8" s="160"/>
      <c r="J8" s="160"/>
      <c r="K8" s="160"/>
      <c r="L8" s="160"/>
      <c r="M8" s="160"/>
      <c r="N8" s="161"/>
    </row>
    <row r="9" spans="1:16" ht="16.5" thickBot="1" x14ac:dyDescent="0.3">
      <c r="B9" s="8" t="s">
        <v>6</v>
      </c>
      <c r="C9" s="160"/>
      <c r="D9" s="160"/>
      <c r="E9" s="160"/>
      <c r="F9" s="160"/>
      <c r="G9" s="160"/>
      <c r="H9" s="160"/>
      <c r="I9" s="160"/>
      <c r="J9" s="160"/>
      <c r="K9" s="160"/>
      <c r="L9" s="160"/>
      <c r="M9" s="160"/>
      <c r="N9" s="161"/>
      <c r="P9" s="5" t="s">
        <v>124</v>
      </c>
    </row>
    <row r="10" spans="1:16" ht="16.5" thickBot="1" x14ac:dyDescent="0.3">
      <c r="B10" s="8" t="s">
        <v>7</v>
      </c>
      <c r="C10" s="160"/>
      <c r="D10" s="160"/>
      <c r="E10" s="160"/>
      <c r="F10" s="160"/>
      <c r="G10" s="160"/>
      <c r="H10" s="160"/>
      <c r="I10" s="160"/>
      <c r="J10" s="160"/>
      <c r="K10" s="160"/>
      <c r="L10" s="160"/>
      <c r="M10" s="160"/>
      <c r="N10" s="161"/>
    </row>
    <row r="11" spans="1:16" ht="16.5" thickBot="1" x14ac:dyDescent="0.3">
      <c r="B11" s="8" t="s">
        <v>8</v>
      </c>
      <c r="C11" s="162">
        <v>11</v>
      </c>
      <c r="D11" s="162"/>
      <c r="E11" s="163"/>
      <c r="F11" s="24"/>
      <c r="G11" s="24"/>
      <c r="H11" s="24"/>
      <c r="I11" s="24"/>
      <c r="J11" s="24"/>
      <c r="K11" s="24"/>
      <c r="L11" s="24"/>
      <c r="M11" s="24"/>
      <c r="N11" s="25"/>
    </row>
    <row r="12" spans="1:16" ht="16.5" thickBot="1" x14ac:dyDescent="0.3">
      <c r="B12" s="10" t="s">
        <v>9</v>
      </c>
      <c r="C12" s="11">
        <v>41979</v>
      </c>
      <c r="D12" s="12"/>
      <c r="E12" s="12"/>
      <c r="F12" s="12"/>
      <c r="G12" s="12"/>
      <c r="H12" s="12"/>
      <c r="I12" s="12"/>
      <c r="J12" s="12"/>
      <c r="K12" s="12"/>
      <c r="L12" s="12"/>
      <c r="M12" s="12"/>
      <c r="N12" s="13"/>
    </row>
    <row r="13" spans="1:16" ht="15.75" x14ac:dyDescent="0.25">
      <c r="B13" s="9"/>
      <c r="C13" s="14"/>
      <c r="D13" s="15"/>
      <c r="E13" s="15"/>
      <c r="F13" s="15"/>
      <c r="G13" s="15"/>
      <c r="H13" s="15"/>
      <c r="I13" s="68"/>
      <c r="J13" s="68"/>
      <c r="K13" s="68"/>
      <c r="L13" s="68"/>
      <c r="M13" s="68"/>
      <c r="N13" s="15"/>
    </row>
    <row r="14" spans="1:16" x14ac:dyDescent="0.25">
      <c r="I14" s="68"/>
      <c r="J14" s="68"/>
      <c r="K14" s="68"/>
      <c r="L14" s="68"/>
      <c r="M14" s="68"/>
      <c r="N14" s="69"/>
    </row>
    <row r="15" spans="1:16" ht="15" customHeight="1" x14ac:dyDescent="0.25">
      <c r="B15" s="164" t="s">
        <v>63</v>
      </c>
      <c r="C15" s="164"/>
      <c r="D15" s="103" t="s">
        <v>12</v>
      </c>
      <c r="E15" s="103" t="s">
        <v>13</v>
      </c>
      <c r="F15" s="103" t="s">
        <v>28</v>
      </c>
      <c r="G15" s="53"/>
      <c r="I15" s="26"/>
      <c r="J15" s="26"/>
      <c r="K15" s="26"/>
      <c r="L15" s="26"/>
      <c r="M15" s="26"/>
      <c r="N15" s="69"/>
    </row>
    <row r="16" spans="1:16" x14ac:dyDescent="0.25">
      <c r="B16" s="164"/>
      <c r="C16" s="164"/>
      <c r="D16" s="103">
        <v>11</v>
      </c>
      <c r="E16" s="88">
        <v>910500240</v>
      </c>
      <c r="F16" s="88">
        <v>312</v>
      </c>
      <c r="G16" s="54"/>
      <c r="I16" s="27"/>
      <c r="J16" s="27"/>
      <c r="K16" s="27"/>
      <c r="L16" s="27"/>
      <c r="M16" s="27"/>
      <c r="N16" s="69"/>
    </row>
    <row r="17" spans="1:14" x14ac:dyDescent="0.25">
      <c r="B17" s="164"/>
      <c r="C17" s="164"/>
      <c r="D17" s="103"/>
      <c r="E17" s="88"/>
      <c r="F17" s="88"/>
      <c r="G17" s="54"/>
      <c r="I17" s="27"/>
      <c r="J17" s="27"/>
      <c r="K17" s="27"/>
      <c r="L17" s="27"/>
      <c r="M17" s="27"/>
      <c r="N17" s="69"/>
    </row>
    <row r="18" spans="1:14" x14ac:dyDescent="0.25">
      <c r="B18" s="164"/>
      <c r="C18" s="164"/>
      <c r="D18" s="103"/>
      <c r="E18" s="88"/>
      <c r="F18" s="88"/>
      <c r="G18" s="54"/>
      <c r="I18" s="27"/>
      <c r="J18" s="27"/>
      <c r="K18" s="27"/>
      <c r="L18" s="27"/>
      <c r="M18" s="27"/>
      <c r="N18" s="69"/>
    </row>
    <row r="19" spans="1:14" x14ac:dyDescent="0.25">
      <c r="B19" s="164"/>
      <c r="C19" s="164"/>
      <c r="D19" s="103"/>
      <c r="E19" s="89"/>
      <c r="F19" s="88"/>
      <c r="G19" s="54"/>
      <c r="H19" s="17"/>
      <c r="I19" s="27"/>
      <c r="J19" s="27"/>
      <c r="K19" s="27"/>
      <c r="L19" s="27"/>
      <c r="M19" s="27"/>
      <c r="N19" s="16"/>
    </row>
    <row r="20" spans="1:14" x14ac:dyDescent="0.25">
      <c r="B20" s="164"/>
      <c r="C20" s="164"/>
      <c r="D20" s="103"/>
      <c r="E20" s="89"/>
      <c r="F20" s="88"/>
      <c r="G20" s="54"/>
      <c r="H20" s="17"/>
      <c r="I20" s="29"/>
      <c r="J20" s="29"/>
      <c r="K20" s="29"/>
      <c r="L20" s="29"/>
      <c r="M20" s="29"/>
      <c r="N20" s="16"/>
    </row>
    <row r="21" spans="1:14" x14ac:dyDescent="0.25">
      <c r="B21" s="164"/>
      <c r="C21" s="164"/>
      <c r="D21" s="103"/>
      <c r="E21" s="89"/>
      <c r="F21" s="88"/>
      <c r="G21" s="54"/>
      <c r="H21" s="17"/>
      <c r="I21" s="68"/>
      <c r="J21" s="68"/>
      <c r="K21" s="68"/>
      <c r="L21" s="68"/>
      <c r="M21" s="68"/>
      <c r="N21" s="16"/>
    </row>
    <row r="22" spans="1:14" x14ac:dyDescent="0.25">
      <c r="B22" s="164"/>
      <c r="C22" s="164"/>
      <c r="D22" s="103"/>
      <c r="E22" s="89"/>
      <c r="F22" s="88"/>
      <c r="G22" s="54"/>
      <c r="H22" s="17"/>
      <c r="I22" s="68"/>
      <c r="J22" s="68"/>
      <c r="K22" s="68"/>
      <c r="L22" s="68"/>
      <c r="M22" s="68"/>
      <c r="N22" s="16"/>
    </row>
    <row r="23" spans="1:14" ht="15.75" thickBot="1" x14ac:dyDescent="0.3">
      <c r="B23" s="165" t="s">
        <v>14</v>
      </c>
      <c r="C23" s="166"/>
      <c r="D23" s="103"/>
      <c r="E23" s="90">
        <f>SUM(E16:E22)</f>
        <v>910500240</v>
      </c>
      <c r="F23" s="88">
        <f>SUM(F16:F22)</f>
        <v>312</v>
      </c>
      <c r="G23" s="54"/>
      <c r="H23" s="17"/>
      <c r="I23" s="68"/>
      <c r="J23" s="68"/>
      <c r="K23" s="68"/>
      <c r="L23" s="68"/>
      <c r="M23" s="68"/>
      <c r="N23" s="16"/>
    </row>
    <row r="24" spans="1:14" ht="45.75" thickBot="1" x14ac:dyDescent="0.3">
      <c r="A24" s="31"/>
      <c r="B24" s="37" t="s">
        <v>15</v>
      </c>
      <c r="C24" s="37" t="s">
        <v>64</v>
      </c>
      <c r="E24" s="26"/>
      <c r="F24" s="26"/>
      <c r="G24" s="26"/>
      <c r="H24" s="26"/>
      <c r="I24" s="6"/>
      <c r="J24" s="6"/>
      <c r="K24" s="6"/>
      <c r="L24" s="6"/>
      <c r="M24" s="6"/>
    </row>
    <row r="25" spans="1:14" ht="15.75" thickBot="1" x14ac:dyDescent="0.3">
      <c r="A25" s="32">
        <v>1</v>
      </c>
      <c r="C25" s="34">
        <f>+F23*80%</f>
        <v>249.60000000000002</v>
      </c>
      <c r="D25" s="30"/>
      <c r="E25" s="33">
        <f>E23</f>
        <v>910500240</v>
      </c>
      <c r="F25" s="28"/>
      <c r="G25" s="28"/>
      <c r="H25" s="28"/>
      <c r="I25" s="18"/>
      <c r="J25" s="18"/>
      <c r="K25" s="18"/>
      <c r="L25" s="18"/>
      <c r="M25" s="18"/>
    </row>
    <row r="26" spans="1:14" x14ac:dyDescent="0.25">
      <c r="A26" s="60"/>
      <c r="C26" s="61"/>
      <c r="D26" s="27"/>
      <c r="E26" s="62"/>
      <c r="F26" s="28"/>
      <c r="G26" s="28"/>
      <c r="H26" s="28"/>
      <c r="I26" s="18"/>
      <c r="J26" s="18"/>
      <c r="K26" s="18"/>
      <c r="L26" s="18"/>
      <c r="M26" s="18"/>
    </row>
    <row r="27" spans="1:14" x14ac:dyDescent="0.25">
      <c r="A27" s="60"/>
      <c r="C27" s="61"/>
      <c r="D27" s="27"/>
      <c r="E27" s="62"/>
      <c r="F27" s="28"/>
      <c r="G27" s="28"/>
      <c r="H27" s="28"/>
      <c r="I27" s="18"/>
      <c r="J27" s="18"/>
      <c r="K27" s="18"/>
      <c r="L27" s="18"/>
      <c r="M27" s="18"/>
    </row>
    <row r="28" spans="1:14" x14ac:dyDescent="0.25">
      <c r="A28" s="60"/>
      <c r="B28" s="81" t="s">
        <v>95</v>
      </c>
      <c r="C28" s="65"/>
      <c r="D28" s="65"/>
      <c r="E28" s="65"/>
      <c r="F28" s="65"/>
      <c r="G28" s="65"/>
      <c r="H28" s="65"/>
      <c r="I28" s="68"/>
      <c r="J28" s="68"/>
      <c r="K28" s="68"/>
      <c r="L28" s="68"/>
      <c r="M28" s="68"/>
      <c r="N28" s="69"/>
    </row>
    <row r="29" spans="1:14" x14ac:dyDescent="0.25">
      <c r="A29" s="60"/>
      <c r="B29" s="65"/>
      <c r="C29" s="65"/>
      <c r="D29" s="65"/>
      <c r="E29" s="65"/>
      <c r="F29" s="65"/>
      <c r="G29" s="65"/>
      <c r="H29" s="65"/>
      <c r="I29" s="68"/>
      <c r="J29" s="68"/>
      <c r="K29" s="68"/>
      <c r="L29" s="68"/>
      <c r="M29" s="68"/>
      <c r="N29" s="69"/>
    </row>
    <row r="30" spans="1:14" x14ac:dyDescent="0.25">
      <c r="A30" s="60"/>
      <c r="B30" s="83" t="s">
        <v>32</v>
      </c>
      <c r="C30" s="83" t="s">
        <v>96</v>
      </c>
      <c r="D30" s="83" t="s">
        <v>97</v>
      </c>
      <c r="E30" s="65"/>
      <c r="F30" s="65"/>
      <c r="G30" s="65"/>
      <c r="H30" s="65"/>
      <c r="I30" s="68"/>
      <c r="J30" s="68"/>
      <c r="K30" s="68"/>
      <c r="L30" s="68"/>
      <c r="M30" s="68"/>
      <c r="N30" s="69"/>
    </row>
    <row r="31" spans="1:14" x14ac:dyDescent="0.25">
      <c r="A31" s="60"/>
      <c r="B31" s="80" t="s">
        <v>98</v>
      </c>
      <c r="C31" s="146"/>
      <c r="D31" s="146" t="s">
        <v>125</v>
      </c>
      <c r="E31" s="65"/>
      <c r="F31" s="65"/>
      <c r="G31" s="65"/>
      <c r="H31" s="65"/>
      <c r="I31" s="68"/>
      <c r="J31" s="68"/>
      <c r="K31" s="68"/>
      <c r="L31" s="68"/>
      <c r="M31" s="68"/>
      <c r="N31" s="69"/>
    </row>
    <row r="32" spans="1:14" x14ac:dyDescent="0.25">
      <c r="A32" s="60"/>
      <c r="B32" s="80" t="s">
        <v>99</v>
      </c>
      <c r="C32" s="146" t="s">
        <v>125</v>
      </c>
      <c r="D32" s="80"/>
      <c r="E32" s="65"/>
      <c r="F32" s="65"/>
      <c r="G32" s="65"/>
      <c r="H32" s="65"/>
      <c r="I32" s="68"/>
      <c r="J32" s="68"/>
      <c r="K32" s="68"/>
      <c r="L32" s="68"/>
      <c r="M32" s="68"/>
      <c r="N32" s="69"/>
    </row>
    <row r="33" spans="1:14" x14ac:dyDescent="0.25">
      <c r="A33" s="60"/>
      <c r="B33" s="80" t="s">
        <v>100</v>
      </c>
      <c r="C33" s="146" t="s">
        <v>125</v>
      </c>
      <c r="D33" s="80"/>
      <c r="E33" s="65"/>
      <c r="F33" s="65"/>
      <c r="G33" s="65"/>
      <c r="H33" s="65"/>
      <c r="I33" s="68"/>
      <c r="J33" s="68"/>
      <c r="K33" s="68"/>
      <c r="L33" s="68"/>
      <c r="M33" s="68"/>
      <c r="N33" s="69"/>
    </row>
    <row r="34" spans="1:14" x14ac:dyDescent="0.25">
      <c r="A34" s="60"/>
      <c r="B34" s="80" t="s">
        <v>101</v>
      </c>
      <c r="C34" s="146" t="s">
        <v>125</v>
      </c>
      <c r="D34" s="80"/>
      <c r="E34" s="65"/>
      <c r="F34" s="65"/>
      <c r="G34" s="65"/>
      <c r="H34" s="65"/>
      <c r="I34" s="68"/>
      <c r="J34" s="68"/>
      <c r="K34" s="68"/>
      <c r="L34" s="68"/>
      <c r="M34" s="68"/>
      <c r="N34" s="69"/>
    </row>
    <row r="35" spans="1:14" x14ac:dyDescent="0.25">
      <c r="A35" s="60"/>
      <c r="B35" s="65"/>
      <c r="C35" s="65"/>
      <c r="D35" s="65"/>
      <c r="E35" s="65"/>
      <c r="F35" s="65"/>
      <c r="G35" s="65"/>
      <c r="H35" s="65"/>
      <c r="I35" s="68"/>
      <c r="J35" s="68"/>
      <c r="K35" s="68"/>
      <c r="L35" s="68"/>
      <c r="M35" s="68"/>
      <c r="N35" s="69"/>
    </row>
    <row r="36" spans="1:14" x14ac:dyDescent="0.25">
      <c r="A36" s="60"/>
      <c r="B36" s="65"/>
      <c r="C36" s="65"/>
      <c r="D36" s="65"/>
      <c r="E36" s="65"/>
      <c r="F36" s="65"/>
      <c r="G36" s="65"/>
      <c r="H36" s="65"/>
      <c r="I36" s="68"/>
      <c r="J36" s="68"/>
      <c r="K36" s="68"/>
      <c r="L36" s="68"/>
      <c r="M36" s="68"/>
      <c r="N36" s="69"/>
    </row>
    <row r="37" spans="1:14" x14ac:dyDescent="0.25">
      <c r="A37" s="60"/>
      <c r="B37" s="81" t="s">
        <v>102</v>
      </c>
      <c r="C37" s="65"/>
      <c r="D37" s="65"/>
      <c r="E37" s="65"/>
      <c r="F37" s="65"/>
      <c r="G37" s="65"/>
      <c r="H37" s="65"/>
      <c r="I37" s="68"/>
      <c r="J37" s="68"/>
      <c r="K37" s="68"/>
      <c r="L37" s="68"/>
      <c r="M37" s="68"/>
      <c r="N37" s="69"/>
    </row>
    <row r="38" spans="1:14" x14ac:dyDescent="0.25">
      <c r="A38" s="60"/>
      <c r="B38" s="65"/>
      <c r="C38" s="65"/>
      <c r="D38" s="65"/>
      <c r="E38" s="65"/>
      <c r="F38" s="65"/>
      <c r="G38" s="65"/>
      <c r="H38" s="65"/>
      <c r="I38" s="68"/>
      <c r="J38" s="68"/>
      <c r="K38" s="68"/>
      <c r="L38" s="68"/>
      <c r="M38" s="68"/>
      <c r="N38" s="69"/>
    </row>
    <row r="39" spans="1:14" x14ac:dyDescent="0.25">
      <c r="A39" s="60"/>
      <c r="B39" s="65"/>
      <c r="C39" s="65"/>
      <c r="D39" s="65"/>
      <c r="E39" s="65"/>
      <c r="F39" s="65"/>
      <c r="G39" s="65"/>
      <c r="H39" s="65"/>
      <c r="I39" s="68"/>
      <c r="J39" s="68"/>
      <c r="K39" s="68"/>
      <c r="L39" s="68"/>
      <c r="M39" s="68"/>
      <c r="N39" s="69"/>
    </row>
    <row r="40" spans="1:14" x14ac:dyDescent="0.25">
      <c r="A40" s="60"/>
      <c r="B40" s="83" t="s">
        <v>32</v>
      </c>
      <c r="C40" s="83" t="s">
        <v>57</v>
      </c>
      <c r="D40" s="82" t="s">
        <v>50</v>
      </c>
      <c r="E40" s="82" t="s">
        <v>16</v>
      </c>
      <c r="F40" s="65"/>
      <c r="G40" s="65"/>
      <c r="H40" s="65"/>
      <c r="I40" s="68"/>
      <c r="J40" s="68"/>
      <c r="K40" s="68"/>
      <c r="L40" s="68"/>
      <c r="M40" s="68"/>
      <c r="N40" s="69"/>
    </row>
    <row r="41" spans="1:14" ht="42.75" x14ac:dyDescent="0.25">
      <c r="A41" s="60"/>
      <c r="B41" s="66" t="s">
        <v>103</v>
      </c>
      <c r="C41" s="67">
        <v>40</v>
      </c>
      <c r="D41" s="105">
        <v>0</v>
      </c>
      <c r="E41" s="167">
        <f>+D41+D42</f>
        <v>10</v>
      </c>
      <c r="F41" s="65"/>
      <c r="G41" s="65"/>
      <c r="H41" s="65"/>
      <c r="I41" s="68"/>
      <c r="J41" s="68"/>
      <c r="K41" s="68"/>
      <c r="L41" s="68"/>
      <c r="M41" s="68"/>
      <c r="N41" s="69"/>
    </row>
    <row r="42" spans="1:14" ht="71.25" x14ac:dyDescent="0.25">
      <c r="A42" s="60"/>
      <c r="B42" s="66" t="s">
        <v>104</v>
      </c>
      <c r="C42" s="67">
        <v>60</v>
      </c>
      <c r="D42" s="105">
        <v>10</v>
      </c>
      <c r="E42" s="168"/>
      <c r="F42" s="65"/>
      <c r="G42" s="65"/>
      <c r="H42" s="65"/>
      <c r="I42" s="68"/>
      <c r="J42" s="68"/>
      <c r="K42" s="68"/>
      <c r="L42" s="68"/>
      <c r="M42" s="68"/>
      <c r="N42" s="69"/>
    </row>
    <row r="43" spans="1:14" x14ac:dyDescent="0.25">
      <c r="A43" s="60"/>
      <c r="C43" s="61"/>
      <c r="D43" s="27"/>
      <c r="E43" s="62"/>
      <c r="F43" s="28"/>
      <c r="G43" s="28"/>
      <c r="H43" s="28"/>
      <c r="I43" s="18"/>
      <c r="J43" s="18"/>
      <c r="K43" s="18"/>
      <c r="L43" s="18"/>
      <c r="M43" s="18"/>
    </row>
    <row r="44" spans="1:14" x14ac:dyDescent="0.25">
      <c r="A44" s="60"/>
      <c r="C44" s="61"/>
      <c r="D44" s="27"/>
      <c r="E44" s="62"/>
      <c r="F44" s="28"/>
      <c r="G44" s="28"/>
      <c r="H44" s="28"/>
      <c r="I44" s="18"/>
      <c r="J44" s="18"/>
      <c r="K44" s="18"/>
      <c r="L44" s="18"/>
      <c r="M44" s="18"/>
    </row>
    <row r="45" spans="1:14" x14ac:dyDescent="0.25">
      <c r="A45" s="60"/>
      <c r="C45" s="61"/>
      <c r="D45" s="27"/>
      <c r="E45" s="62"/>
      <c r="F45" s="28"/>
      <c r="G45" s="28"/>
      <c r="H45" s="28"/>
      <c r="I45" s="18"/>
      <c r="J45" s="18"/>
      <c r="K45" s="18"/>
      <c r="L45" s="18"/>
      <c r="M45" s="18"/>
    </row>
    <row r="46" spans="1:14" ht="15.75" customHeight="1" thickBot="1" x14ac:dyDescent="0.3">
      <c r="M46" s="155" t="s">
        <v>34</v>
      </c>
      <c r="N46" s="155"/>
    </row>
    <row r="47" spans="1:14" x14ac:dyDescent="0.25">
      <c r="B47" s="91" t="s">
        <v>29</v>
      </c>
      <c r="M47" s="43"/>
      <c r="N47" s="43"/>
    </row>
    <row r="48" spans="1:14" ht="15.75" thickBot="1" x14ac:dyDescent="0.3">
      <c r="M48" s="43"/>
      <c r="N48" s="43"/>
    </row>
    <row r="49" spans="1:26" s="68" customFormat="1" ht="60" x14ac:dyDescent="0.25">
      <c r="B49" s="79" t="s">
        <v>105</v>
      </c>
      <c r="C49" s="79" t="s">
        <v>106</v>
      </c>
      <c r="D49" s="79" t="s">
        <v>107</v>
      </c>
      <c r="E49" s="79" t="s">
        <v>44</v>
      </c>
      <c r="F49" s="79" t="s">
        <v>22</v>
      </c>
      <c r="G49" s="79" t="s">
        <v>65</v>
      </c>
      <c r="H49" s="79" t="s">
        <v>17</v>
      </c>
      <c r="I49" s="79" t="s">
        <v>10</v>
      </c>
      <c r="J49" s="79" t="s">
        <v>30</v>
      </c>
      <c r="K49" s="79" t="s">
        <v>60</v>
      </c>
      <c r="L49" s="79" t="s">
        <v>20</v>
      </c>
      <c r="M49" s="64" t="s">
        <v>26</v>
      </c>
      <c r="N49" s="110" t="s">
        <v>108</v>
      </c>
      <c r="O49" s="112" t="s">
        <v>123</v>
      </c>
      <c r="P49" s="111" t="s">
        <v>35</v>
      </c>
      <c r="Q49" s="101" t="s">
        <v>11</v>
      </c>
      <c r="R49" s="101" t="s">
        <v>19</v>
      </c>
    </row>
    <row r="50" spans="1:26" s="74" customFormat="1" ht="137.25" customHeight="1" x14ac:dyDescent="0.25">
      <c r="A50" s="35">
        <v>1</v>
      </c>
      <c r="B50" s="75" t="s">
        <v>118</v>
      </c>
      <c r="C50" s="75" t="s">
        <v>118</v>
      </c>
      <c r="D50" s="75" t="s">
        <v>119</v>
      </c>
      <c r="E50" s="75" t="s">
        <v>120</v>
      </c>
      <c r="F50" s="71" t="s">
        <v>96</v>
      </c>
      <c r="G50" s="85" t="s">
        <v>121</v>
      </c>
      <c r="H50" s="92">
        <v>41246</v>
      </c>
      <c r="I50" s="92">
        <v>41912</v>
      </c>
      <c r="J50" s="72" t="s">
        <v>97</v>
      </c>
      <c r="K50" s="109"/>
      <c r="L50" s="109">
        <v>22.2</v>
      </c>
      <c r="M50" s="94">
        <v>664</v>
      </c>
      <c r="N50" s="63" t="s">
        <v>121</v>
      </c>
      <c r="O50" s="118">
        <v>312</v>
      </c>
      <c r="P50" s="19">
        <v>3260343029</v>
      </c>
      <c r="Q50" s="19">
        <v>60</v>
      </c>
      <c r="R50" s="86" t="s">
        <v>209</v>
      </c>
      <c r="S50" s="73"/>
      <c r="T50" s="73"/>
      <c r="U50" s="73"/>
      <c r="V50" s="73"/>
      <c r="W50" s="73"/>
      <c r="X50" s="73"/>
      <c r="Y50" s="73"/>
      <c r="Z50" s="73"/>
    </row>
    <row r="51" spans="1:26" s="74" customFormat="1" ht="107.25" customHeight="1" x14ac:dyDescent="0.25">
      <c r="A51" s="35">
        <f>+A50+1</f>
        <v>2</v>
      </c>
      <c r="B51" s="75" t="s">
        <v>118</v>
      </c>
      <c r="C51" s="75" t="s">
        <v>118</v>
      </c>
      <c r="D51" s="75" t="s">
        <v>119</v>
      </c>
      <c r="E51" s="75" t="s">
        <v>215</v>
      </c>
      <c r="F51" s="71" t="s">
        <v>96</v>
      </c>
      <c r="G51" s="85" t="s">
        <v>121</v>
      </c>
      <c r="H51" s="92">
        <v>41087</v>
      </c>
      <c r="I51" s="92">
        <v>41273</v>
      </c>
      <c r="J51" s="72" t="s">
        <v>97</v>
      </c>
      <c r="K51" s="109"/>
      <c r="L51" s="144">
        <v>6.2</v>
      </c>
      <c r="M51" s="94"/>
      <c r="N51" s="113" t="s">
        <v>121</v>
      </c>
      <c r="O51" s="35">
        <v>0</v>
      </c>
      <c r="P51" s="115">
        <v>1425970154</v>
      </c>
      <c r="Q51" s="19"/>
      <c r="R51" s="86" t="s">
        <v>222</v>
      </c>
      <c r="S51" s="73"/>
      <c r="T51" s="73"/>
      <c r="U51" s="73"/>
      <c r="V51" s="73"/>
      <c r="W51" s="73"/>
      <c r="X51" s="73"/>
      <c r="Y51" s="73"/>
      <c r="Z51" s="73"/>
    </row>
    <row r="52" spans="1:26" s="74" customFormat="1" ht="60" x14ac:dyDescent="0.25">
      <c r="A52" s="35">
        <f t="shared" ref="A52:A57" si="0">+A51+1</f>
        <v>3</v>
      </c>
      <c r="B52" s="75" t="s">
        <v>118</v>
      </c>
      <c r="C52" s="75" t="s">
        <v>118</v>
      </c>
      <c r="D52" s="75" t="s">
        <v>119</v>
      </c>
      <c r="E52" s="75" t="s">
        <v>223</v>
      </c>
      <c r="F52" s="71" t="s">
        <v>96</v>
      </c>
      <c r="G52" s="85" t="s">
        <v>121</v>
      </c>
      <c r="H52" s="92">
        <v>40556</v>
      </c>
      <c r="I52" s="92">
        <v>40908</v>
      </c>
      <c r="J52" s="72" t="s">
        <v>97</v>
      </c>
      <c r="K52" s="109">
        <f>(I52-H52)/30</f>
        <v>11.733333333333333</v>
      </c>
      <c r="L52" s="72"/>
      <c r="M52" s="94">
        <f>70+126+70+84</f>
        <v>350</v>
      </c>
      <c r="N52" s="113" t="s">
        <v>121</v>
      </c>
      <c r="O52" s="35">
        <v>0</v>
      </c>
      <c r="P52" s="19">
        <v>263558020</v>
      </c>
      <c r="Q52" s="86"/>
      <c r="R52" s="86" t="s">
        <v>224</v>
      </c>
      <c r="S52" s="73"/>
      <c r="T52" s="73"/>
      <c r="U52" s="73"/>
      <c r="V52" s="73"/>
      <c r="W52" s="73"/>
      <c r="X52" s="73"/>
      <c r="Y52" s="73"/>
      <c r="Z52" s="73"/>
    </row>
    <row r="53" spans="1:26" s="74" customFormat="1" x14ac:dyDescent="0.25">
      <c r="A53" s="35">
        <f t="shared" si="0"/>
        <v>4</v>
      </c>
      <c r="B53" s="75"/>
      <c r="C53" s="76"/>
      <c r="D53" s="75"/>
      <c r="E53" s="70"/>
      <c r="F53" s="71"/>
      <c r="G53" s="71"/>
      <c r="H53" s="92"/>
      <c r="I53" s="92"/>
      <c r="J53" s="72"/>
      <c r="K53" s="72"/>
      <c r="L53" s="72"/>
      <c r="M53" s="63"/>
      <c r="N53" s="63"/>
      <c r="O53" s="19"/>
      <c r="P53" s="19"/>
      <c r="Q53" s="86"/>
      <c r="R53" s="86"/>
      <c r="S53" s="73"/>
      <c r="T53" s="73"/>
      <c r="U53" s="73"/>
      <c r="V53" s="73"/>
      <c r="W53" s="73"/>
      <c r="X53" s="73"/>
      <c r="Y53" s="73"/>
      <c r="Z53" s="73"/>
    </row>
    <row r="54" spans="1:26" s="74" customFormat="1" x14ac:dyDescent="0.25">
      <c r="A54" s="35">
        <f t="shared" si="0"/>
        <v>5</v>
      </c>
      <c r="B54" s="75"/>
      <c r="C54" s="76"/>
      <c r="D54" s="75"/>
      <c r="E54" s="70"/>
      <c r="F54" s="71"/>
      <c r="G54" s="71"/>
      <c r="H54" s="92"/>
      <c r="I54" s="92"/>
      <c r="J54" s="72"/>
      <c r="K54" s="72"/>
      <c r="L54" s="72"/>
      <c r="M54" s="63"/>
      <c r="N54" s="63"/>
      <c r="O54" s="19"/>
      <c r="P54" s="19"/>
      <c r="Q54" s="86"/>
      <c r="R54" s="86"/>
      <c r="S54" s="73"/>
      <c r="T54" s="73"/>
      <c r="U54" s="73"/>
      <c r="V54" s="73"/>
      <c r="W54" s="73"/>
      <c r="X54" s="73"/>
      <c r="Y54" s="73"/>
      <c r="Z54" s="73"/>
    </row>
    <row r="55" spans="1:26" s="74" customFormat="1" x14ac:dyDescent="0.25">
      <c r="A55" s="35">
        <f t="shared" si="0"/>
        <v>6</v>
      </c>
      <c r="B55" s="75"/>
      <c r="C55" s="76"/>
      <c r="D55" s="75"/>
      <c r="E55" s="70"/>
      <c r="F55" s="71"/>
      <c r="G55" s="71"/>
      <c r="H55" s="92"/>
      <c r="I55" s="92"/>
      <c r="J55" s="72"/>
      <c r="K55" s="72"/>
      <c r="L55" s="72"/>
      <c r="M55" s="63"/>
      <c r="N55" s="63"/>
      <c r="O55" s="19"/>
      <c r="P55" s="19"/>
      <c r="Q55" s="86"/>
      <c r="R55" s="86"/>
      <c r="S55" s="73"/>
      <c r="T55" s="73"/>
      <c r="U55" s="73"/>
      <c r="V55" s="73"/>
      <c r="W55" s="73"/>
      <c r="X55" s="73"/>
      <c r="Y55" s="73"/>
      <c r="Z55" s="73"/>
    </row>
    <row r="56" spans="1:26" s="74" customFormat="1" x14ac:dyDescent="0.25">
      <c r="A56" s="35">
        <f t="shared" si="0"/>
        <v>7</v>
      </c>
      <c r="B56" s="75"/>
      <c r="C56" s="76"/>
      <c r="D56" s="75"/>
      <c r="E56" s="70"/>
      <c r="F56" s="71"/>
      <c r="G56" s="71"/>
      <c r="H56" s="92"/>
      <c r="I56" s="92"/>
      <c r="J56" s="72"/>
      <c r="K56" s="72"/>
      <c r="L56" s="72"/>
      <c r="M56" s="63"/>
      <c r="N56" s="63"/>
      <c r="O56" s="19"/>
      <c r="P56" s="19"/>
      <c r="Q56" s="86"/>
      <c r="R56" s="86"/>
      <c r="S56" s="73"/>
      <c r="T56" s="73"/>
      <c r="U56" s="73"/>
      <c r="V56" s="73"/>
      <c r="W56" s="73"/>
      <c r="X56" s="73"/>
      <c r="Y56" s="73"/>
      <c r="Z56" s="73"/>
    </row>
    <row r="57" spans="1:26" s="74" customFormat="1" x14ac:dyDescent="0.25">
      <c r="A57" s="35">
        <f t="shared" si="0"/>
        <v>8</v>
      </c>
      <c r="B57" s="75"/>
      <c r="C57" s="76"/>
      <c r="D57" s="75"/>
      <c r="E57" s="70"/>
      <c r="F57" s="71"/>
      <c r="G57" s="71"/>
      <c r="H57" s="92"/>
      <c r="I57" s="92"/>
      <c r="J57" s="72"/>
      <c r="K57" s="72"/>
      <c r="L57" s="72"/>
      <c r="M57" s="63"/>
      <c r="N57" s="63"/>
      <c r="O57" s="19"/>
      <c r="P57" s="19"/>
      <c r="Q57" s="86"/>
      <c r="R57" s="86"/>
      <c r="S57" s="73"/>
      <c r="T57" s="73"/>
      <c r="U57" s="73"/>
      <c r="V57" s="73"/>
      <c r="W57" s="73"/>
      <c r="X57" s="73"/>
      <c r="Y57" s="73"/>
      <c r="Z57" s="73"/>
    </row>
    <row r="58" spans="1:26" s="74" customFormat="1" x14ac:dyDescent="0.25">
      <c r="A58" s="35"/>
      <c r="B58" s="36" t="s">
        <v>16</v>
      </c>
      <c r="C58" s="76"/>
      <c r="D58" s="75"/>
      <c r="E58" s="70"/>
      <c r="F58" s="71"/>
      <c r="G58" s="71"/>
      <c r="H58" s="71"/>
      <c r="I58" s="72"/>
      <c r="J58" s="72"/>
      <c r="K58" s="145">
        <f>+K50+K52</f>
        <v>11.733333333333333</v>
      </c>
      <c r="L58" s="125">
        <f>+L50+L51</f>
        <v>28.4</v>
      </c>
      <c r="M58" s="84">
        <f>SUM(M50:M57)</f>
        <v>1014</v>
      </c>
      <c r="N58" s="77">
        <f>SUM(N50:N57)</f>
        <v>0</v>
      </c>
      <c r="O58" s="19">
        <v>312</v>
      </c>
      <c r="P58" s="19"/>
      <c r="Q58" s="87"/>
      <c r="R58" s="87"/>
    </row>
    <row r="59" spans="1:26" s="20" customFormat="1" x14ac:dyDescent="0.25">
      <c r="E59" s="21"/>
      <c r="K59" s="93"/>
    </row>
    <row r="60" spans="1:26" s="20" customFormat="1" x14ac:dyDescent="0.25">
      <c r="B60" s="171" t="s">
        <v>27</v>
      </c>
      <c r="C60" s="171" t="s">
        <v>110</v>
      </c>
      <c r="D60" s="173" t="s">
        <v>33</v>
      </c>
      <c r="E60" s="173"/>
    </row>
    <row r="61" spans="1:26" s="20" customFormat="1" x14ac:dyDescent="0.25">
      <c r="B61" s="172"/>
      <c r="C61" s="172"/>
      <c r="D61" s="104" t="s">
        <v>23</v>
      </c>
      <c r="E61" s="42" t="s">
        <v>24</v>
      </c>
    </row>
    <row r="62" spans="1:26" s="20" customFormat="1" ht="18.75" x14ac:dyDescent="0.25">
      <c r="B62" s="40" t="s">
        <v>21</v>
      </c>
      <c r="C62" s="41">
        <f>+K58</f>
        <v>11.733333333333333</v>
      </c>
      <c r="D62" s="140"/>
      <c r="E62" s="153" t="s">
        <v>125</v>
      </c>
      <c r="F62" s="22"/>
      <c r="G62" s="22"/>
      <c r="H62" s="22"/>
      <c r="I62" s="22"/>
      <c r="J62" s="22"/>
      <c r="K62" s="22"/>
      <c r="L62" s="22"/>
      <c r="M62" s="22"/>
    </row>
    <row r="63" spans="1:26" s="20" customFormat="1" x14ac:dyDescent="0.25">
      <c r="B63" s="40" t="s">
        <v>25</v>
      </c>
      <c r="C63" s="41" t="s">
        <v>207</v>
      </c>
      <c r="D63" s="108" t="s">
        <v>125</v>
      </c>
      <c r="E63" s="39"/>
    </row>
    <row r="64" spans="1:26" s="20" customFormat="1" x14ac:dyDescent="0.25">
      <c r="B64" s="23"/>
      <c r="C64" s="174"/>
      <c r="D64" s="174"/>
      <c r="E64" s="174"/>
      <c r="F64" s="174"/>
      <c r="G64" s="174"/>
      <c r="H64" s="174"/>
      <c r="I64" s="174"/>
      <c r="J64" s="174"/>
      <c r="K64" s="174"/>
      <c r="L64" s="174"/>
      <c r="M64" s="174"/>
      <c r="N64" s="174"/>
    </row>
    <row r="65" spans="2:18" ht="15.75" thickBot="1" x14ac:dyDescent="0.3"/>
    <row r="66" spans="2:18" ht="27" thickBot="1" x14ac:dyDescent="0.3">
      <c r="B66" s="175" t="s">
        <v>66</v>
      </c>
      <c r="C66" s="175"/>
      <c r="D66" s="175"/>
      <c r="E66" s="175"/>
      <c r="F66" s="175"/>
      <c r="G66" s="175"/>
      <c r="H66" s="175"/>
      <c r="I66" s="175"/>
      <c r="J66" s="175"/>
      <c r="K66" s="175"/>
      <c r="L66" s="175"/>
      <c r="M66" s="175"/>
      <c r="N66" s="175"/>
    </row>
    <row r="69" spans="2:18" ht="105" x14ac:dyDescent="0.25">
      <c r="B69" s="102" t="s">
        <v>109</v>
      </c>
      <c r="C69" s="45" t="s">
        <v>2</v>
      </c>
      <c r="D69" s="45" t="s">
        <v>68</v>
      </c>
      <c r="E69" s="45" t="s">
        <v>67</v>
      </c>
      <c r="F69" s="45" t="s">
        <v>69</v>
      </c>
      <c r="G69" s="45" t="s">
        <v>70</v>
      </c>
      <c r="H69" s="45" t="s">
        <v>71</v>
      </c>
      <c r="I69" s="102" t="s">
        <v>112</v>
      </c>
      <c r="J69" s="45" t="s">
        <v>72</v>
      </c>
      <c r="K69" s="45" t="s">
        <v>73</v>
      </c>
      <c r="L69" s="45" t="s">
        <v>74</v>
      </c>
      <c r="M69" s="45" t="s">
        <v>75</v>
      </c>
      <c r="N69" s="57" t="s">
        <v>76</v>
      </c>
      <c r="O69" s="57" t="s">
        <v>77</v>
      </c>
      <c r="P69" s="176" t="s">
        <v>3</v>
      </c>
      <c r="Q69" s="177"/>
      <c r="R69" s="45" t="s">
        <v>18</v>
      </c>
    </row>
    <row r="70" spans="2:18" ht="30" x14ac:dyDescent="0.25">
      <c r="B70" s="120" t="s">
        <v>111</v>
      </c>
      <c r="C70" s="122" t="s">
        <v>111</v>
      </c>
      <c r="D70" s="121" t="s">
        <v>188</v>
      </c>
      <c r="E70" s="121">
        <v>100</v>
      </c>
      <c r="F70" s="35" t="s">
        <v>121</v>
      </c>
      <c r="G70" s="129" t="s">
        <v>96</v>
      </c>
      <c r="H70" s="35" t="s">
        <v>121</v>
      </c>
      <c r="I70" s="35" t="s">
        <v>121</v>
      </c>
      <c r="J70" s="35" t="s">
        <v>121</v>
      </c>
      <c r="K70" s="121" t="s">
        <v>96</v>
      </c>
      <c r="L70" s="121" t="s">
        <v>96</v>
      </c>
      <c r="M70" s="121" t="s">
        <v>96</v>
      </c>
      <c r="N70" s="121" t="s">
        <v>96</v>
      </c>
      <c r="O70" s="122" t="s">
        <v>121</v>
      </c>
      <c r="P70" s="211"/>
      <c r="Q70" s="212"/>
      <c r="R70" s="86" t="s">
        <v>96</v>
      </c>
    </row>
    <row r="71" spans="2:18" ht="30" x14ac:dyDescent="0.25">
      <c r="B71" s="120" t="s">
        <v>111</v>
      </c>
      <c r="C71" s="122" t="s">
        <v>111</v>
      </c>
      <c r="D71" s="59" t="s">
        <v>189</v>
      </c>
      <c r="E71" s="3">
        <v>112</v>
      </c>
      <c r="F71" s="35" t="s">
        <v>121</v>
      </c>
      <c r="G71" s="129" t="s">
        <v>96</v>
      </c>
      <c r="H71" s="35" t="s">
        <v>121</v>
      </c>
      <c r="I71" s="35" t="s">
        <v>121</v>
      </c>
      <c r="J71" s="35" t="s">
        <v>121</v>
      </c>
      <c r="K71" s="121" t="s">
        <v>96</v>
      </c>
      <c r="L71" s="121" t="s">
        <v>96</v>
      </c>
      <c r="M71" s="121" t="s">
        <v>96</v>
      </c>
      <c r="N71" s="121" t="s">
        <v>96</v>
      </c>
      <c r="O71" s="122" t="s">
        <v>121</v>
      </c>
      <c r="P71" s="169"/>
      <c r="Q71" s="170"/>
      <c r="R71" s="80" t="s">
        <v>96</v>
      </c>
    </row>
    <row r="72" spans="2:18" ht="30" x14ac:dyDescent="0.25">
      <c r="B72" s="120" t="s">
        <v>111</v>
      </c>
      <c r="C72" s="122" t="s">
        <v>111</v>
      </c>
      <c r="D72" s="59" t="s">
        <v>190</v>
      </c>
      <c r="E72" s="3">
        <v>100</v>
      </c>
      <c r="F72" s="35" t="s">
        <v>121</v>
      </c>
      <c r="G72" s="129" t="s">
        <v>96</v>
      </c>
      <c r="H72" s="35" t="s">
        <v>121</v>
      </c>
      <c r="I72" s="35" t="s">
        <v>121</v>
      </c>
      <c r="J72" s="35" t="s">
        <v>121</v>
      </c>
      <c r="K72" s="121" t="s">
        <v>96</v>
      </c>
      <c r="L72" s="121" t="s">
        <v>96</v>
      </c>
      <c r="M72" s="121" t="s">
        <v>96</v>
      </c>
      <c r="N72" s="121" t="s">
        <v>96</v>
      </c>
      <c r="O72" s="122" t="s">
        <v>121</v>
      </c>
      <c r="P72" s="169"/>
      <c r="Q72" s="170"/>
      <c r="R72" s="80" t="s">
        <v>96</v>
      </c>
    </row>
    <row r="73" spans="2:18" x14ac:dyDescent="0.25">
      <c r="B73" s="1"/>
      <c r="C73" s="1"/>
      <c r="D73" s="3"/>
      <c r="E73" s="3"/>
      <c r="F73" s="2"/>
      <c r="G73" s="95"/>
      <c r="H73" s="2"/>
      <c r="I73" s="80"/>
      <c r="J73" s="58"/>
      <c r="K73" s="58"/>
      <c r="L73" s="80"/>
      <c r="M73" s="80"/>
      <c r="N73" s="80"/>
      <c r="O73" s="80"/>
      <c r="P73" s="169"/>
      <c r="Q73" s="170"/>
      <c r="R73" s="80"/>
    </row>
    <row r="74" spans="2:18" x14ac:dyDescent="0.25">
      <c r="B74" s="1"/>
      <c r="C74" s="1"/>
      <c r="D74" s="3"/>
      <c r="E74" s="3"/>
      <c r="F74" s="2"/>
      <c r="G74" s="95"/>
      <c r="H74" s="2"/>
      <c r="I74" s="80"/>
      <c r="J74" s="58"/>
      <c r="K74" s="58"/>
      <c r="L74" s="80"/>
      <c r="M74" s="80"/>
      <c r="N74" s="80"/>
      <c r="O74" s="80"/>
      <c r="P74" s="169"/>
      <c r="Q74" s="170"/>
      <c r="R74" s="80"/>
    </row>
    <row r="75" spans="2:18" x14ac:dyDescent="0.25">
      <c r="B75" s="1"/>
      <c r="C75" s="1"/>
      <c r="D75" s="3"/>
      <c r="E75" s="3"/>
      <c r="F75" s="2"/>
      <c r="G75" s="95"/>
      <c r="H75" s="2"/>
      <c r="I75" s="80"/>
      <c r="J75" s="58"/>
      <c r="K75" s="58"/>
      <c r="L75" s="80"/>
      <c r="M75" s="80"/>
      <c r="N75" s="80"/>
      <c r="O75" s="80"/>
      <c r="P75" s="169"/>
      <c r="Q75" s="170"/>
      <c r="R75" s="80"/>
    </row>
    <row r="76" spans="2:18" x14ac:dyDescent="0.25">
      <c r="B76" s="80"/>
      <c r="C76" s="80"/>
      <c r="D76" s="80"/>
      <c r="E76" s="80"/>
      <c r="F76" s="80"/>
      <c r="G76" s="96"/>
      <c r="H76" s="80"/>
      <c r="I76" s="80"/>
      <c r="J76" s="80"/>
      <c r="K76" s="80"/>
      <c r="L76" s="80"/>
      <c r="M76" s="80"/>
      <c r="N76" s="80"/>
      <c r="O76" s="80"/>
      <c r="P76" s="169"/>
      <c r="Q76" s="170"/>
      <c r="R76" s="80"/>
    </row>
    <row r="77" spans="2:18" x14ac:dyDescent="0.25">
      <c r="B77" s="5" t="s">
        <v>1</v>
      </c>
      <c r="H77" s="80"/>
      <c r="I77" s="80"/>
    </row>
    <row r="78" spans="2:18" x14ac:dyDescent="0.25">
      <c r="B78" s="5" t="s">
        <v>36</v>
      </c>
    </row>
    <row r="79" spans="2:18" x14ac:dyDescent="0.25">
      <c r="B79" s="5" t="s">
        <v>113</v>
      </c>
    </row>
    <row r="81" spans="2:17" ht="15.75" thickBot="1" x14ac:dyDescent="0.3"/>
    <row r="82" spans="2:17" ht="27" thickBot="1" x14ac:dyDescent="0.3">
      <c r="B82" s="182" t="s">
        <v>37</v>
      </c>
      <c r="C82" s="183"/>
      <c r="D82" s="183"/>
      <c r="E82" s="183"/>
      <c r="F82" s="183"/>
      <c r="G82" s="183"/>
      <c r="H82" s="183"/>
      <c r="I82" s="183"/>
      <c r="J82" s="183"/>
      <c r="K82" s="183"/>
      <c r="L82" s="183"/>
      <c r="M82" s="183"/>
      <c r="N82" s="184"/>
    </row>
    <row r="87" spans="2:17" ht="15" customHeight="1" x14ac:dyDescent="0.25">
      <c r="B87" s="185" t="s">
        <v>0</v>
      </c>
      <c r="C87" s="180" t="s">
        <v>38</v>
      </c>
      <c r="D87" s="180" t="s">
        <v>39</v>
      </c>
      <c r="E87" s="180" t="s">
        <v>78</v>
      </c>
      <c r="F87" s="180" t="s">
        <v>80</v>
      </c>
      <c r="G87" s="180" t="s">
        <v>81</v>
      </c>
      <c r="H87" s="180" t="s">
        <v>82</v>
      </c>
      <c r="I87" s="180" t="s">
        <v>79</v>
      </c>
      <c r="J87" s="180" t="s">
        <v>83</v>
      </c>
      <c r="K87" s="180"/>
      <c r="L87" s="180"/>
      <c r="M87" s="180" t="s">
        <v>87</v>
      </c>
      <c r="N87" s="180" t="s">
        <v>40</v>
      </c>
      <c r="O87" s="185" t="s">
        <v>41</v>
      </c>
      <c r="P87" s="180" t="s">
        <v>3</v>
      </c>
      <c r="Q87" s="180"/>
    </row>
    <row r="88" spans="2:17" ht="45" x14ac:dyDescent="0.25">
      <c r="B88" s="186"/>
      <c r="C88" s="180"/>
      <c r="D88" s="180"/>
      <c r="E88" s="180"/>
      <c r="F88" s="180"/>
      <c r="G88" s="180"/>
      <c r="H88" s="180"/>
      <c r="I88" s="180"/>
      <c r="J88" s="97" t="s">
        <v>84</v>
      </c>
      <c r="K88" s="98" t="s">
        <v>85</v>
      </c>
      <c r="L88" s="99" t="s">
        <v>86</v>
      </c>
      <c r="M88" s="180"/>
      <c r="N88" s="180"/>
      <c r="O88" s="186"/>
      <c r="P88" s="180"/>
      <c r="Q88" s="180"/>
    </row>
    <row r="89" spans="2:17" ht="128.25" customHeight="1" x14ac:dyDescent="0.25">
      <c r="B89" s="46" t="s">
        <v>42</v>
      </c>
      <c r="C89" s="123">
        <v>156</v>
      </c>
      <c r="D89" s="122" t="s">
        <v>191</v>
      </c>
      <c r="E89" s="122">
        <v>28541433</v>
      </c>
      <c r="F89" s="122" t="s">
        <v>132</v>
      </c>
      <c r="G89" s="122" t="s">
        <v>133</v>
      </c>
      <c r="H89" s="122" t="s">
        <v>134</v>
      </c>
      <c r="I89" s="121" t="s">
        <v>121</v>
      </c>
      <c r="J89" s="131" t="s">
        <v>226</v>
      </c>
      <c r="K89" s="131" t="s">
        <v>225</v>
      </c>
      <c r="L89" s="131" t="s">
        <v>227</v>
      </c>
      <c r="M89" s="123" t="s">
        <v>96</v>
      </c>
      <c r="N89" s="141" t="s">
        <v>96</v>
      </c>
      <c r="O89" s="122" t="s">
        <v>96</v>
      </c>
      <c r="P89" s="210" t="s">
        <v>221</v>
      </c>
      <c r="Q89" s="210"/>
    </row>
    <row r="90" spans="2:17" ht="67.5" customHeight="1" x14ac:dyDescent="0.25">
      <c r="B90" s="46" t="s">
        <v>42</v>
      </c>
      <c r="C90" s="123">
        <v>156</v>
      </c>
      <c r="D90" s="46" t="s">
        <v>193</v>
      </c>
      <c r="E90" s="80">
        <v>1110490714</v>
      </c>
      <c r="F90" s="122" t="s">
        <v>132</v>
      </c>
      <c r="G90" s="80" t="s">
        <v>153</v>
      </c>
      <c r="H90" s="80" t="s">
        <v>194</v>
      </c>
      <c r="I90" s="121" t="s">
        <v>121</v>
      </c>
      <c r="J90" s="131" t="s">
        <v>229</v>
      </c>
      <c r="K90" s="136" t="s">
        <v>228</v>
      </c>
      <c r="L90" s="136" t="s">
        <v>230</v>
      </c>
      <c r="M90" s="107" t="s">
        <v>96</v>
      </c>
      <c r="N90" s="141" t="s">
        <v>96</v>
      </c>
      <c r="O90" s="122" t="s">
        <v>96</v>
      </c>
      <c r="P90" s="210" t="s">
        <v>221</v>
      </c>
      <c r="Q90" s="210"/>
    </row>
    <row r="91" spans="2:17" ht="90" x14ac:dyDescent="0.25">
      <c r="B91" s="46" t="s">
        <v>43</v>
      </c>
      <c r="C91" s="123">
        <v>156</v>
      </c>
      <c r="D91" s="122" t="s">
        <v>195</v>
      </c>
      <c r="E91" s="122">
        <v>65702569</v>
      </c>
      <c r="F91" s="122" t="s">
        <v>132</v>
      </c>
      <c r="G91" s="122" t="s">
        <v>133</v>
      </c>
      <c r="H91" s="122" t="s">
        <v>134</v>
      </c>
      <c r="I91" s="121" t="s">
        <v>121</v>
      </c>
      <c r="J91" s="131" t="s">
        <v>196</v>
      </c>
      <c r="K91" s="131" t="s">
        <v>198</v>
      </c>
      <c r="L91" s="131" t="s">
        <v>197</v>
      </c>
      <c r="M91" s="107" t="s">
        <v>96</v>
      </c>
      <c r="N91" s="143" t="s">
        <v>96</v>
      </c>
      <c r="O91" s="122" t="s">
        <v>96</v>
      </c>
      <c r="P91" s="213"/>
      <c r="Q91" s="213"/>
    </row>
    <row r="92" spans="2:17" ht="60" x14ac:dyDescent="0.25">
      <c r="B92" s="46" t="s">
        <v>43</v>
      </c>
      <c r="C92" s="123">
        <v>156</v>
      </c>
      <c r="D92" s="106" t="s">
        <v>199</v>
      </c>
      <c r="E92" s="1">
        <v>1070604570</v>
      </c>
      <c r="F92" s="122" t="s">
        <v>132</v>
      </c>
      <c r="G92" s="46" t="s">
        <v>200</v>
      </c>
      <c r="H92" s="80" t="s">
        <v>201</v>
      </c>
      <c r="I92" s="121" t="s">
        <v>121</v>
      </c>
      <c r="J92" s="131" t="s">
        <v>202</v>
      </c>
      <c r="K92" s="137" t="s">
        <v>203</v>
      </c>
      <c r="L92" s="136" t="s">
        <v>204</v>
      </c>
      <c r="M92" s="107" t="s">
        <v>96</v>
      </c>
      <c r="N92" s="143" t="s">
        <v>96</v>
      </c>
      <c r="O92" s="122" t="s">
        <v>96</v>
      </c>
      <c r="P92" s="188"/>
      <c r="Q92" s="188"/>
    </row>
    <row r="94" spans="2:17" ht="15.75" thickBot="1" x14ac:dyDescent="0.3"/>
    <row r="95" spans="2:17" ht="27" thickBot="1" x14ac:dyDescent="0.3">
      <c r="B95" s="182" t="s">
        <v>45</v>
      </c>
      <c r="C95" s="183"/>
      <c r="D95" s="183"/>
      <c r="E95" s="183"/>
      <c r="F95" s="183"/>
      <c r="G95" s="183"/>
      <c r="H95" s="183"/>
      <c r="I95" s="183"/>
      <c r="J95" s="183"/>
      <c r="K95" s="183"/>
      <c r="L95" s="183"/>
      <c r="M95" s="183"/>
      <c r="N95" s="184"/>
    </row>
    <row r="98" spans="1:26" ht="30" x14ac:dyDescent="0.25">
      <c r="B98" s="45" t="s">
        <v>32</v>
      </c>
      <c r="C98" s="45" t="s">
        <v>46</v>
      </c>
      <c r="D98" s="176" t="s">
        <v>3</v>
      </c>
      <c r="E98" s="177"/>
    </row>
    <row r="99" spans="1:26" ht="30" x14ac:dyDescent="0.25">
      <c r="B99" s="46" t="s">
        <v>88</v>
      </c>
      <c r="C99" s="126" t="s">
        <v>96</v>
      </c>
      <c r="D99" s="188"/>
      <c r="E99" s="188"/>
    </row>
    <row r="102" spans="1:26" ht="26.25" x14ac:dyDescent="0.25">
      <c r="B102" s="156" t="s">
        <v>62</v>
      </c>
      <c r="C102" s="157"/>
      <c r="D102" s="157"/>
      <c r="E102" s="157"/>
      <c r="F102" s="157"/>
      <c r="G102" s="157"/>
      <c r="H102" s="157"/>
      <c r="I102" s="157"/>
      <c r="J102" s="157"/>
      <c r="K102" s="157"/>
      <c r="L102" s="157"/>
      <c r="M102" s="157"/>
      <c r="N102" s="157"/>
      <c r="O102" s="157"/>
      <c r="P102" s="157"/>
    </row>
    <row r="104" spans="1:26" ht="15.75" thickBot="1" x14ac:dyDescent="0.3"/>
    <row r="105" spans="1:26" ht="27" thickBot="1" x14ac:dyDescent="0.3">
      <c r="B105" s="182" t="s">
        <v>53</v>
      </c>
      <c r="C105" s="183"/>
      <c r="D105" s="183"/>
      <c r="E105" s="183"/>
      <c r="F105" s="183"/>
      <c r="G105" s="183"/>
      <c r="H105" s="183"/>
      <c r="I105" s="183"/>
      <c r="J105" s="183"/>
      <c r="K105" s="183"/>
      <c r="L105" s="183"/>
      <c r="M105" s="183"/>
      <c r="N105" s="184"/>
    </row>
    <row r="107" spans="1:26" ht="15.75" thickBot="1" x14ac:dyDescent="0.3">
      <c r="M107" s="43"/>
      <c r="N107" s="43"/>
    </row>
    <row r="108" spans="1:26" s="68" customFormat="1" ht="60" x14ac:dyDescent="0.25">
      <c r="B108" s="79" t="s">
        <v>105</v>
      </c>
      <c r="C108" s="79" t="s">
        <v>106</v>
      </c>
      <c r="D108" s="79" t="s">
        <v>107</v>
      </c>
      <c r="E108" s="79" t="s">
        <v>44</v>
      </c>
      <c r="F108" s="79" t="s">
        <v>22</v>
      </c>
      <c r="G108" s="79" t="s">
        <v>65</v>
      </c>
      <c r="H108" s="79" t="s">
        <v>17</v>
      </c>
      <c r="I108" s="79" t="s">
        <v>10</v>
      </c>
      <c r="J108" s="79" t="s">
        <v>30</v>
      </c>
      <c r="K108" s="79" t="s">
        <v>60</v>
      </c>
      <c r="L108" s="79" t="s">
        <v>20</v>
      </c>
      <c r="M108" s="64" t="s">
        <v>26</v>
      </c>
      <c r="N108" s="79" t="s">
        <v>108</v>
      </c>
      <c r="O108" s="79" t="s">
        <v>35</v>
      </c>
      <c r="P108" s="101" t="s">
        <v>11</v>
      </c>
      <c r="Q108" s="101" t="s">
        <v>19</v>
      </c>
    </row>
    <row r="109" spans="1:26" s="74" customFormat="1" ht="45" customHeight="1" x14ac:dyDescent="0.25">
      <c r="A109" s="35">
        <v>1</v>
      </c>
      <c r="B109" s="75" t="s">
        <v>118</v>
      </c>
      <c r="C109" s="75" t="s">
        <v>118</v>
      </c>
      <c r="D109" s="75" t="s">
        <v>119</v>
      </c>
      <c r="E109" s="117">
        <v>634</v>
      </c>
      <c r="F109" s="71" t="s">
        <v>96</v>
      </c>
      <c r="G109" s="85" t="s">
        <v>121</v>
      </c>
      <c r="H109" s="92">
        <v>41246</v>
      </c>
      <c r="I109" s="92">
        <v>41655</v>
      </c>
      <c r="J109" s="72" t="s">
        <v>97</v>
      </c>
      <c r="K109" s="63">
        <f>(I109-H109)/30</f>
        <v>13.633333333333333</v>
      </c>
      <c r="L109" s="63">
        <v>13.63</v>
      </c>
      <c r="M109" s="117">
        <v>504</v>
      </c>
      <c r="N109" s="63" t="s">
        <v>121</v>
      </c>
      <c r="O109" s="19">
        <v>2170004944</v>
      </c>
      <c r="P109" s="19">
        <v>17</v>
      </c>
      <c r="Q109" s="86" t="s">
        <v>192</v>
      </c>
      <c r="R109" s="73"/>
      <c r="S109" s="73"/>
      <c r="T109" s="73"/>
      <c r="U109" s="73"/>
      <c r="V109" s="73"/>
      <c r="W109" s="73"/>
      <c r="X109" s="73"/>
      <c r="Y109" s="73"/>
      <c r="Z109" s="73"/>
    </row>
    <row r="110" spans="1:26" s="74" customFormat="1" ht="40.5" customHeight="1" x14ac:dyDescent="0.25">
      <c r="A110" s="35">
        <f>+A109+1</f>
        <v>2</v>
      </c>
      <c r="B110" s="75" t="s">
        <v>118</v>
      </c>
      <c r="C110" s="75" t="s">
        <v>118</v>
      </c>
      <c r="D110" s="75" t="s">
        <v>119</v>
      </c>
      <c r="E110" s="117">
        <v>197</v>
      </c>
      <c r="F110" s="71" t="s">
        <v>96</v>
      </c>
      <c r="G110" s="71" t="s">
        <v>121</v>
      </c>
      <c r="H110" s="78">
        <v>41663</v>
      </c>
      <c r="I110" s="92">
        <v>41912</v>
      </c>
      <c r="J110" s="72" t="s">
        <v>97</v>
      </c>
      <c r="K110" s="63">
        <f>(I110-H110)/30</f>
        <v>8.3000000000000007</v>
      </c>
      <c r="L110" s="117">
        <v>8.3000000000000007</v>
      </c>
      <c r="M110" s="117">
        <v>70</v>
      </c>
      <c r="N110" s="63" t="s">
        <v>121</v>
      </c>
      <c r="O110" s="19">
        <v>77639994</v>
      </c>
      <c r="P110" s="19">
        <v>23</v>
      </c>
      <c r="Q110" s="86" t="s">
        <v>192</v>
      </c>
      <c r="R110" s="73"/>
      <c r="S110" s="73"/>
      <c r="T110" s="73"/>
      <c r="U110" s="73"/>
      <c r="V110" s="73"/>
      <c r="W110" s="73"/>
      <c r="X110" s="73"/>
      <c r="Y110" s="73"/>
      <c r="Z110" s="73"/>
    </row>
    <row r="111" spans="1:26" s="74" customFormat="1" x14ac:dyDescent="0.25">
      <c r="A111" s="35">
        <f t="shared" ref="A111:A116" si="1">+A110+1</f>
        <v>3</v>
      </c>
      <c r="B111" s="75"/>
      <c r="C111" s="76"/>
      <c r="D111" s="75"/>
      <c r="E111" s="70"/>
      <c r="F111" s="71"/>
      <c r="G111" s="71"/>
      <c r="H111" s="71"/>
      <c r="I111" s="72"/>
      <c r="J111" s="72"/>
      <c r="K111" s="72"/>
      <c r="L111" s="72"/>
      <c r="M111" s="63"/>
      <c r="N111" s="63"/>
      <c r="O111" s="19"/>
      <c r="P111" s="19"/>
      <c r="Q111" s="86"/>
      <c r="R111" s="73"/>
      <c r="S111" s="73"/>
      <c r="T111" s="73"/>
      <c r="U111" s="73"/>
      <c r="V111" s="73"/>
      <c r="W111" s="73"/>
      <c r="X111" s="73"/>
      <c r="Y111" s="73"/>
      <c r="Z111" s="73"/>
    </row>
    <row r="112" spans="1:26" s="74" customFormat="1" x14ac:dyDescent="0.25">
      <c r="A112" s="35">
        <f t="shared" si="1"/>
        <v>4</v>
      </c>
      <c r="B112" s="75"/>
      <c r="C112" s="76"/>
      <c r="D112" s="75"/>
      <c r="E112" s="70"/>
      <c r="F112" s="71"/>
      <c r="G112" s="71"/>
      <c r="H112" s="71"/>
      <c r="I112" s="72"/>
      <c r="J112" s="72"/>
      <c r="K112" s="72"/>
      <c r="L112" s="72"/>
      <c r="M112" s="63"/>
      <c r="N112" s="63"/>
      <c r="O112" s="19"/>
      <c r="P112" s="19"/>
      <c r="Q112" s="86"/>
      <c r="R112" s="73"/>
      <c r="S112" s="73"/>
      <c r="T112" s="73"/>
      <c r="U112" s="73"/>
      <c r="V112" s="73"/>
      <c r="W112" s="73"/>
      <c r="X112" s="73"/>
      <c r="Y112" s="73"/>
      <c r="Z112" s="73"/>
    </row>
    <row r="113" spans="1:26" s="74" customFormat="1" x14ac:dyDescent="0.25">
      <c r="A113" s="35">
        <f t="shared" si="1"/>
        <v>5</v>
      </c>
      <c r="B113" s="75"/>
      <c r="C113" s="76"/>
      <c r="D113" s="75"/>
      <c r="E113" s="70"/>
      <c r="F113" s="71"/>
      <c r="G113" s="71"/>
      <c r="H113" s="71"/>
      <c r="I113" s="72"/>
      <c r="J113" s="72"/>
      <c r="K113" s="72"/>
      <c r="L113" s="72"/>
      <c r="M113" s="63"/>
      <c r="N113" s="63"/>
      <c r="O113" s="19"/>
      <c r="P113" s="19"/>
      <c r="Q113" s="86"/>
      <c r="R113" s="73"/>
      <c r="S113" s="73"/>
      <c r="T113" s="73"/>
      <c r="U113" s="73"/>
      <c r="V113" s="73"/>
      <c r="W113" s="73"/>
      <c r="X113" s="73"/>
      <c r="Y113" s="73"/>
      <c r="Z113" s="73"/>
    </row>
    <row r="114" spans="1:26" s="74" customFormat="1" x14ac:dyDescent="0.25">
      <c r="A114" s="35">
        <f t="shared" si="1"/>
        <v>6</v>
      </c>
      <c r="B114" s="75"/>
      <c r="C114" s="76"/>
      <c r="D114" s="75"/>
      <c r="E114" s="70"/>
      <c r="F114" s="71"/>
      <c r="G114" s="71"/>
      <c r="H114" s="71"/>
      <c r="I114" s="72"/>
      <c r="J114" s="72"/>
      <c r="K114" s="72"/>
      <c r="L114" s="72"/>
      <c r="M114" s="63"/>
      <c r="N114" s="63"/>
      <c r="O114" s="19"/>
      <c r="P114" s="19"/>
      <c r="Q114" s="86"/>
      <c r="R114" s="73"/>
      <c r="S114" s="73"/>
      <c r="T114" s="73"/>
      <c r="U114" s="73"/>
      <c r="V114" s="73"/>
      <c r="W114" s="73"/>
      <c r="X114" s="73"/>
      <c r="Y114" s="73"/>
      <c r="Z114" s="73"/>
    </row>
    <row r="115" spans="1:26" s="74" customFormat="1" x14ac:dyDescent="0.25">
      <c r="A115" s="35">
        <f t="shared" si="1"/>
        <v>7</v>
      </c>
      <c r="B115" s="75"/>
      <c r="C115" s="76"/>
      <c r="D115" s="75"/>
      <c r="E115" s="70"/>
      <c r="F115" s="71"/>
      <c r="G115" s="71"/>
      <c r="H115" s="71"/>
      <c r="I115" s="72"/>
      <c r="J115" s="72"/>
      <c r="K115" s="72"/>
      <c r="L115" s="72"/>
      <c r="M115" s="63"/>
      <c r="N115" s="63"/>
      <c r="O115" s="19"/>
      <c r="P115" s="19"/>
      <c r="Q115" s="86"/>
      <c r="R115" s="73"/>
      <c r="S115" s="73"/>
      <c r="T115" s="73"/>
      <c r="U115" s="73"/>
      <c r="V115" s="73"/>
      <c r="W115" s="73"/>
      <c r="X115" s="73"/>
      <c r="Y115" s="73"/>
      <c r="Z115" s="73"/>
    </row>
    <row r="116" spans="1:26" s="74" customFormat="1" x14ac:dyDescent="0.25">
      <c r="A116" s="35">
        <f t="shared" si="1"/>
        <v>8</v>
      </c>
      <c r="B116" s="75"/>
      <c r="C116" s="76"/>
      <c r="D116" s="75"/>
      <c r="E116" s="70"/>
      <c r="F116" s="71"/>
      <c r="G116" s="71"/>
      <c r="H116" s="71"/>
      <c r="I116" s="72"/>
      <c r="J116" s="72"/>
      <c r="K116" s="72"/>
      <c r="L116" s="72"/>
      <c r="M116" s="63"/>
      <c r="N116" s="63"/>
      <c r="O116" s="19"/>
      <c r="P116" s="19"/>
      <c r="Q116" s="86"/>
      <c r="R116" s="73"/>
      <c r="S116" s="73"/>
      <c r="T116" s="73"/>
      <c r="U116" s="73"/>
      <c r="V116" s="73"/>
      <c r="W116" s="73"/>
      <c r="X116" s="73"/>
      <c r="Y116" s="73"/>
      <c r="Z116" s="73"/>
    </row>
    <row r="117" spans="1:26" s="74" customFormat="1" x14ac:dyDescent="0.25">
      <c r="A117" s="35"/>
      <c r="B117" s="36" t="s">
        <v>16</v>
      </c>
      <c r="C117" s="76"/>
      <c r="D117" s="75"/>
      <c r="E117" s="70"/>
      <c r="F117" s="71"/>
      <c r="G117" s="71"/>
      <c r="H117" s="71"/>
      <c r="I117" s="72"/>
      <c r="J117" s="72"/>
      <c r="K117" s="84"/>
      <c r="L117" s="77">
        <f t="shared" ref="L117:N117" si="2">SUM(L109:L116)</f>
        <v>21.93</v>
      </c>
      <c r="M117" s="84" t="s">
        <v>121</v>
      </c>
      <c r="N117" s="77">
        <f t="shared" si="2"/>
        <v>0</v>
      </c>
      <c r="O117" s="19"/>
      <c r="P117" s="19"/>
      <c r="Q117" s="87"/>
    </row>
    <row r="118" spans="1:26" x14ac:dyDescent="0.25">
      <c r="B118" s="20"/>
      <c r="C118" s="20"/>
      <c r="D118" s="20"/>
      <c r="E118" s="21"/>
      <c r="F118" s="20"/>
      <c r="G118" s="20"/>
      <c r="H118" s="20"/>
      <c r="I118" s="20"/>
      <c r="J118" s="20"/>
      <c r="K118" s="20"/>
      <c r="L118" s="20"/>
      <c r="M118" s="20"/>
      <c r="N118" s="20"/>
      <c r="O118" s="20"/>
      <c r="P118" s="20"/>
    </row>
    <row r="119" spans="1:26" ht="18.75" x14ac:dyDescent="0.25">
      <c r="B119" s="40" t="s">
        <v>31</v>
      </c>
      <c r="C119" s="49">
        <f>+K117</f>
        <v>0</v>
      </c>
      <c r="H119" s="22"/>
      <c r="I119" s="22"/>
      <c r="J119" s="22"/>
      <c r="K119" s="22"/>
      <c r="L119" s="22"/>
      <c r="M119" s="22"/>
      <c r="N119" s="20"/>
      <c r="O119" s="20"/>
      <c r="P119" s="20"/>
    </row>
    <row r="121" spans="1:26" ht="15.75" thickBot="1" x14ac:dyDescent="0.3"/>
    <row r="122" spans="1:26" ht="30.75" thickBot="1" x14ac:dyDescent="0.3">
      <c r="B122" s="51" t="s">
        <v>48</v>
      </c>
      <c r="C122" s="52" t="s">
        <v>49</v>
      </c>
      <c r="D122" s="51" t="s">
        <v>50</v>
      </c>
      <c r="E122" s="52" t="s">
        <v>54</v>
      </c>
    </row>
    <row r="123" spans="1:26" x14ac:dyDescent="0.25">
      <c r="B123" s="44" t="s">
        <v>89</v>
      </c>
      <c r="C123" s="47">
        <v>20</v>
      </c>
      <c r="D123" s="47">
        <v>0</v>
      </c>
      <c r="E123" s="197">
        <f>+D123+D124+D125</f>
        <v>0</v>
      </c>
    </row>
    <row r="124" spans="1:26" x14ac:dyDescent="0.25">
      <c r="B124" s="44" t="s">
        <v>90</v>
      </c>
      <c r="C124" s="38">
        <v>30</v>
      </c>
      <c r="D124" s="105">
        <v>0</v>
      </c>
      <c r="E124" s="198"/>
    </row>
    <row r="125" spans="1:26" ht="15.75" thickBot="1" x14ac:dyDescent="0.3">
      <c r="B125" s="44" t="s">
        <v>91</v>
      </c>
      <c r="C125" s="48">
        <v>40</v>
      </c>
      <c r="D125" s="48">
        <v>0</v>
      </c>
      <c r="E125" s="199"/>
    </row>
    <row r="127" spans="1:26" ht="15.75" thickBot="1" x14ac:dyDescent="0.3"/>
    <row r="128" spans="1:26" ht="27" thickBot="1" x14ac:dyDescent="0.3">
      <c r="B128" s="182" t="s">
        <v>51</v>
      </c>
      <c r="C128" s="183"/>
      <c r="D128" s="183"/>
      <c r="E128" s="183"/>
      <c r="F128" s="183"/>
      <c r="G128" s="183"/>
      <c r="H128" s="183"/>
      <c r="I128" s="183"/>
      <c r="J128" s="183"/>
      <c r="K128" s="183"/>
      <c r="L128" s="183"/>
      <c r="M128" s="183"/>
      <c r="N128" s="184"/>
    </row>
    <row r="130" spans="1:17" ht="15" customHeight="1" x14ac:dyDescent="0.25">
      <c r="B130" s="185" t="s">
        <v>0</v>
      </c>
      <c r="C130" s="185" t="s">
        <v>38</v>
      </c>
      <c r="D130" s="185" t="s">
        <v>39</v>
      </c>
      <c r="E130" s="185" t="s">
        <v>78</v>
      </c>
      <c r="F130" s="185" t="s">
        <v>80</v>
      </c>
      <c r="G130" s="185" t="s">
        <v>81</v>
      </c>
      <c r="H130" s="185" t="s">
        <v>82</v>
      </c>
      <c r="I130" s="185" t="s">
        <v>79</v>
      </c>
      <c r="J130" s="176" t="s">
        <v>83</v>
      </c>
      <c r="K130" s="204"/>
      <c r="L130" s="177"/>
      <c r="M130" s="185" t="s">
        <v>87</v>
      </c>
      <c r="N130" s="185" t="s">
        <v>40</v>
      </c>
      <c r="O130" s="185" t="s">
        <v>41</v>
      </c>
      <c r="P130" s="189" t="s">
        <v>3</v>
      </c>
      <c r="Q130" s="190"/>
    </row>
    <row r="131" spans="1:17" ht="45" x14ac:dyDescent="0.25">
      <c r="B131" s="186"/>
      <c r="C131" s="186"/>
      <c r="D131" s="186"/>
      <c r="E131" s="186"/>
      <c r="F131" s="186"/>
      <c r="G131" s="186"/>
      <c r="H131" s="186"/>
      <c r="I131" s="186"/>
      <c r="J131" s="102" t="s">
        <v>84</v>
      </c>
      <c r="K131" s="102" t="s">
        <v>85</v>
      </c>
      <c r="L131" s="102" t="s">
        <v>86</v>
      </c>
      <c r="M131" s="186"/>
      <c r="N131" s="186"/>
      <c r="O131" s="186"/>
      <c r="P131" s="191"/>
      <c r="Q131" s="192"/>
    </row>
    <row r="132" spans="1:17" ht="56.25" x14ac:dyDescent="0.25">
      <c r="B132" s="100" t="s">
        <v>115</v>
      </c>
      <c r="C132" s="127">
        <v>312</v>
      </c>
      <c r="D132" s="122" t="s">
        <v>138</v>
      </c>
      <c r="E132" s="122">
        <v>28554851</v>
      </c>
      <c r="F132" s="122" t="s">
        <v>132</v>
      </c>
      <c r="G132" s="122" t="s">
        <v>139</v>
      </c>
      <c r="H132" s="122" t="s">
        <v>140</v>
      </c>
      <c r="I132" s="121" t="s">
        <v>121</v>
      </c>
      <c r="J132" s="133" t="s">
        <v>141</v>
      </c>
      <c r="K132" s="133" t="s">
        <v>142</v>
      </c>
      <c r="L132" s="133" t="s">
        <v>143</v>
      </c>
      <c r="M132" s="107" t="s">
        <v>96</v>
      </c>
      <c r="N132" s="107" t="s">
        <v>97</v>
      </c>
      <c r="O132" s="107" t="s">
        <v>96</v>
      </c>
      <c r="P132" s="200" t="s">
        <v>205</v>
      </c>
      <c r="Q132" s="201"/>
    </row>
    <row r="133" spans="1:17" ht="135.75" x14ac:dyDescent="0.25">
      <c r="A133" s="138"/>
      <c r="B133" s="46" t="s">
        <v>114</v>
      </c>
      <c r="C133" s="127">
        <v>312</v>
      </c>
      <c r="D133" s="80" t="s">
        <v>152</v>
      </c>
      <c r="E133" s="80">
        <v>65631025</v>
      </c>
      <c r="F133" s="80" t="s">
        <v>132</v>
      </c>
      <c r="G133" s="46" t="s">
        <v>153</v>
      </c>
      <c r="H133" s="46" t="s">
        <v>154</v>
      </c>
      <c r="I133" s="135">
        <v>120235</v>
      </c>
      <c r="J133" s="133" t="s">
        <v>155</v>
      </c>
      <c r="K133" s="132" t="s">
        <v>156</v>
      </c>
      <c r="L133" s="134" t="s">
        <v>157</v>
      </c>
      <c r="M133" s="107" t="s">
        <v>96</v>
      </c>
      <c r="N133" s="107" t="s">
        <v>97</v>
      </c>
      <c r="O133" s="107" t="s">
        <v>96</v>
      </c>
      <c r="P133" s="200" t="s">
        <v>185</v>
      </c>
      <c r="Q133" s="201"/>
    </row>
    <row r="134" spans="1:17" ht="33.75" x14ac:dyDescent="0.25">
      <c r="B134" s="100" t="s">
        <v>116</v>
      </c>
      <c r="C134" s="127">
        <v>312</v>
      </c>
      <c r="D134" s="80" t="s">
        <v>144</v>
      </c>
      <c r="E134" s="80">
        <v>285422995</v>
      </c>
      <c r="F134" s="80" t="s">
        <v>145</v>
      </c>
      <c r="G134" s="46" t="s">
        <v>146</v>
      </c>
      <c r="H134" s="46" t="s">
        <v>147</v>
      </c>
      <c r="I134" s="39" t="s">
        <v>148</v>
      </c>
      <c r="J134" s="133" t="s">
        <v>187</v>
      </c>
      <c r="K134" s="132" t="s">
        <v>151</v>
      </c>
      <c r="L134" s="132" t="s">
        <v>150</v>
      </c>
      <c r="M134" s="107" t="s">
        <v>96</v>
      </c>
      <c r="N134" s="107" t="s">
        <v>96</v>
      </c>
      <c r="O134" s="107" t="s">
        <v>96</v>
      </c>
      <c r="P134" s="202"/>
      <c r="Q134" s="203"/>
    </row>
    <row r="137" spans="1:17" ht="15.75" thickBot="1" x14ac:dyDescent="0.3"/>
    <row r="138" spans="1:17" ht="30" x14ac:dyDescent="0.25">
      <c r="B138" s="82" t="s">
        <v>32</v>
      </c>
      <c r="C138" s="82" t="s">
        <v>48</v>
      </c>
      <c r="D138" s="102" t="s">
        <v>49</v>
      </c>
      <c r="E138" s="82" t="s">
        <v>50</v>
      </c>
      <c r="F138" s="52" t="s">
        <v>55</v>
      </c>
      <c r="G138" s="55"/>
    </row>
    <row r="139" spans="1:17" ht="108" x14ac:dyDescent="0.2">
      <c r="B139" s="193" t="s">
        <v>52</v>
      </c>
      <c r="C139" s="4" t="s">
        <v>92</v>
      </c>
      <c r="D139" s="105">
        <v>25</v>
      </c>
      <c r="E139" s="105">
        <v>0</v>
      </c>
      <c r="F139" s="194">
        <f>+E139+E140+E141</f>
        <v>10</v>
      </c>
      <c r="G139" s="56"/>
    </row>
    <row r="140" spans="1:17" ht="96" x14ac:dyDescent="0.2">
      <c r="B140" s="193"/>
      <c r="C140" s="4" t="s">
        <v>93</v>
      </c>
      <c r="D140" s="50">
        <v>25</v>
      </c>
      <c r="E140" s="105">
        <v>0</v>
      </c>
      <c r="F140" s="195"/>
      <c r="G140" s="56"/>
    </row>
    <row r="141" spans="1:17" ht="60" x14ac:dyDescent="0.2">
      <c r="B141" s="193"/>
      <c r="C141" s="4" t="s">
        <v>94</v>
      </c>
      <c r="D141" s="105">
        <v>10</v>
      </c>
      <c r="E141" s="105">
        <v>10</v>
      </c>
      <c r="F141" s="196"/>
      <c r="G141" s="56"/>
    </row>
    <row r="142" spans="1:17" x14ac:dyDescent="0.25">
      <c r="C142" s="65"/>
    </row>
    <row r="145" spans="2:5" x14ac:dyDescent="0.25">
      <c r="B145" s="81" t="s">
        <v>56</v>
      </c>
    </row>
    <row r="148" spans="2:5" x14ac:dyDescent="0.25">
      <c r="B148" s="83" t="s">
        <v>32</v>
      </c>
      <c r="C148" s="83" t="s">
        <v>57</v>
      </c>
      <c r="D148" s="82" t="s">
        <v>50</v>
      </c>
      <c r="E148" s="82" t="s">
        <v>16</v>
      </c>
    </row>
    <row r="149" spans="2:5" ht="42.75" x14ac:dyDescent="0.25">
      <c r="B149" s="66" t="s">
        <v>58</v>
      </c>
      <c r="C149" s="67">
        <v>40</v>
      </c>
      <c r="D149" s="105">
        <f>+E123</f>
        <v>0</v>
      </c>
      <c r="E149" s="167">
        <f>+D149+D150</f>
        <v>10</v>
      </c>
    </row>
    <row r="150" spans="2:5" ht="71.25" x14ac:dyDescent="0.25">
      <c r="B150" s="66" t="s">
        <v>59</v>
      </c>
      <c r="C150" s="67">
        <v>60</v>
      </c>
      <c r="D150" s="105">
        <f>+F139</f>
        <v>10</v>
      </c>
      <c r="E150" s="168"/>
    </row>
  </sheetData>
  <mergeCells count="69">
    <mergeCell ref="E149:E150"/>
    <mergeCell ref="J130:L130"/>
    <mergeCell ref="M130:M131"/>
    <mergeCell ref="N130:N131"/>
    <mergeCell ref="O130:O131"/>
    <mergeCell ref="P130:Q131"/>
    <mergeCell ref="B139:B141"/>
    <mergeCell ref="F139:F141"/>
    <mergeCell ref="E123:E125"/>
    <mergeCell ref="B128:N128"/>
    <mergeCell ref="B130:B131"/>
    <mergeCell ref="C130:C131"/>
    <mergeCell ref="D130:D131"/>
    <mergeCell ref="E130:E131"/>
    <mergeCell ref="F130:F131"/>
    <mergeCell ref="G130:G131"/>
    <mergeCell ref="H130:H131"/>
    <mergeCell ref="I130:I131"/>
    <mergeCell ref="P132:Q132"/>
    <mergeCell ref="P133:Q133"/>
    <mergeCell ref="P134:Q134"/>
    <mergeCell ref="P90:Q90"/>
    <mergeCell ref="B95:N95"/>
    <mergeCell ref="D98:E98"/>
    <mergeCell ref="D99:E99"/>
    <mergeCell ref="B102:P102"/>
    <mergeCell ref="P91:Q91"/>
    <mergeCell ref="P92:Q92"/>
    <mergeCell ref="B105:N105"/>
    <mergeCell ref="J87:L87"/>
    <mergeCell ref="M87:M88"/>
    <mergeCell ref="N87:N88"/>
    <mergeCell ref="O87:O88"/>
    <mergeCell ref="P87:Q88"/>
    <mergeCell ref="P89:Q89"/>
    <mergeCell ref="P76:Q76"/>
    <mergeCell ref="B82:N82"/>
    <mergeCell ref="B87:B88"/>
    <mergeCell ref="C87:C88"/>
    <mergeCell ref="D87:D88"/>
    <mergeCell ref="E87:E88"/>
    <mergeCell ref="F87:F88"/>
    <mergeCell ref="G87:G88"/>
    <mergeCell ref="H87:H88"/>
    <mergeCell ref="I87:I88"/>
    <mergeCell ref="P75:Q75"/>
    <mergeCell ref="B60:B61"/>
    <mergeCell ref="C60:C61"/>
    <mergeCell ref="D60:E60"/>
    <mergeCell ref="C64:N64"/>
    <mergeCell ref="B66:N66"/>
    <mergeCell ref="P69:Q69"/>
    <mergeCell ref="P70:Q70"/>
    <mergeCell ref="P71:Q71"/>
    <mergeCell ref="P72:Q72"/>
    <mergeCell ref="P73:Q73"/>
    <mergeCell ref="P74:Q74"/>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GRUPO 9 </vt:lpstr>
      <vt:lpstr>GRUPO 23 </vt:lpstr>
      <vt:lpstr>GRUPO 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SALAS</cp:lastModifiedBy>
  <cp:lastPrinted>2014-12-04T15:32:08Z</cp:lastPrinted>
  <dcterms:created xsi:type="dcterms:W3CDTF">2014-10-22T15:49:24Z</dcterms:created>
  <dcterms:modified xsi:type="dcterms:W3CDTF">2014-12-17T22:12:10Z</dcterms:modified>
</cp:coreProperties>
</file>