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1ALn1Sud6lTOFyZe+ngWUk5bEkE3eNErN0lKXj5JNO0kPpnRVYLvpkphblK81XYiiRccDf2K5yZR7hM43ZSmEg==" workbookSaltValue="SdHwcMZ0rTXCnO18whUcyA==" workbookSpinCount="100000" lockStructure="1"/>
  <bookViews>
    <workbookView xWindow="120" yWindow="132" windowWidth="12516" windowHeight="6660" tabRatio="598"/>
  </bookViews>
  <sheets>
    <sheet name="GRUPO 33 " sheetId="11" r:id="rId1"/>
    <sheet name="GRUPO 28" sheetId="8" r:id="rId2"/>
  </sheets>
  <calcPr calcId="152511"/>
</workbook>
</file>

<file path=xl/calcChain.xml><?xml version="1.0" encoding="utf-8"?>
<calcChain xmlns="http://schemas.openxmlformats.org/spreadsheetml/2006/main">
  <c r="K50" i="11" l="1"/>
  <c r="K52" i="8"/>
  <c r="K50" i="8"/>
  <c r="K58" i="8" l="1"/>
  <c r="C90" i="8" l="1"/>
  <c r="C89" i="8"/>
  <c r="K54" i="8"/>
  <c r="K53" i="8"/>
  <c r="C94" i="11" l="1"/>
  <c r="C93" i="11"/>
  <c r="C92" i="11"/>
  <c r="C91" i="11"/>
  <c r="C90" i="11"/>
  <c r="C89" i="11"/>
  <c r="M58" i="11" l="1"/>
  <c r="D153" i="11" l="1"/>
  <c r="F142" i="11"/>
  <c r="E126" i="11"/>
  <c r="D152" i="11" s="1"/>
  <c r="E152" i="11" s="1"/>
  <c r="N120" i="11"/>
  <c r="M120" i="11"/>
  <c r="L120" i="11"/>
  <c r="K120" i="11"/>
  <c r="C122" i="11" s="1"/>
  <c r="A113" i="11"/>
  <c r="A114" i="11" s="1"/>
  <c r="A115" i="11" s="1"/>
  <c r="A116" i="11" s="1"/>
  <c r="A117" i="11" s="1"/>
  <c r="A118" i="11" s="1"/>
  <c r="A119" i="11" s="1"/>
  <c r="O58" i="11"/>
  <c r="K52" i="11"/>
  <c r="A52" i="11"/>
  <c r="A53" i="11" s="1"/>
  <c r="A54" i="11" s="1"/>
  <c r="A55" i="11" s="1"/>
  <c r="A56" i="11" s="1"/>
  <c r="A57" i="11" s="1"/>
  <c r="K51" i="11"/>
  <c r="K58" i="11" s="1"/>
  <c r="C62" i="11" s="1"/>
  <c r="A51" i="11"/>
  <c r="D42" i="11"/>
  <c r="E41" i="11" s="1"/>
  <c r="F23" i="11"/>
  <c r="C25" i="11" s="1"/>
  <c r="E23" i="11"/>
  <c r="E25" i="11" s="1"/>
  <c r="M58" i="8" l="1"/>
  <c r="O58" i="8"/>
  <c r="E23" i="8"/>
  <c r="F23" i="8"/>
  <c r="K51" i="8" l="1"/>
  <c r="C25" i="8"/>
  <c r="N115" i="8" l="1"/>
  <c r="M115" i="8"/>
  <c r="L115" i="8"/>
  <c r="K115" i="8"/>
  <c r="A109" i="8"/>
  <c r="A110" i="8" s="1"/>
  <c r="A111" i="8" s="1"/>
  <c r="A112" i="8" s="1"/>
  <c r="A113" i="8" s="1"/>
  <c r="A114" i="8" s="1"/>
  <c r="A108" i="8"/>
  <c r="D42" i="8"/>
  <c r="E41" i="8" s="1"/>
  <c r="E25" i="8" l="1"/>
  <c r="E121" i="8" l="1"/>
  <c r="D147" i="8" s="1"/>
  <c r="F137" i="8"/>
  <c r="D148" i="8" s="1"/>
  <c r="E147" i="8" l="1"/>
  <c r="C117" i="8" l="1"/>
  <c r="C62" i="8"/>
  <c r="A51" i="8"/>
  <c r="A52" i="8" s="1"/>
  <c r="A53" i="8" s="1"/>
  <c r="A54" i="8" s="1"/>
  <c r="A55" i="8" s="1"/>
  <c r="A56" i="8" s="1"/>
  <c r="A57" i="8" s="1"/>
</calcChain>
</file>

<file path=xl/sharedStrings.xml><?xml version="1.0" encoding="utf-8"?>
<sst xmlns="http://schemas.openxmlformats.org/spreadsheetml/2006/main" count="541" uniqueCount="197">
  <si>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</si>
  <si>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</si>
  <si>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</si>
  <si>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</si>
  <si>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</si>
  <si>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</si>
  <si>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</si>
  <si>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</si>
  <si>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</si>
  <si>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</si>
  <si>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</si>
  <si>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</si>
  <si>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</si>
  <si>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</si>
  <si>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</si>
  <si>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</si>
  <si>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</si>
  <si>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</si>
  <si>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</si>
  <si>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</si>
  <si>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</si>
  <si>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</si>
  <si>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</si>
  <si>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</si>
  <si>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</si>
  <si>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</si>
  <si>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</si>
  <si>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</si>
  <si>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</si>
  <si>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</si>
  <si>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</si>
  <si>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</si>
  <si>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</si>
  <si>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</si>
  <si>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</si>
  <si>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</si>
  <si>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</si>
  <si>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</si>
  <si>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</si>
  <si>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</si>
  <si>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</si>
  <si>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</si>
  <si>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</si>
  <si>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</si>
  <si>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</si>
  <si>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</si>
  <si>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</si>
  <si>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</si>
  <si>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</si>
  <si>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</si>
  <si>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</si>
  <si>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</si>
  <si>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</si>
  <si>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</si>
  <si>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</si>
  <si>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</si>
  <si>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</si>
  <si>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</si>
  <si>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</si>
  <si>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</si>
  <si>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</si>
  <si>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</si>
  <si>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</si>
  <si>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</si>
  <si>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</si>
  <si>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</si>
  <si>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</si>
  <si>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</si>
  <si>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</si>
  <si>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</si>
  <si>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</si>
  <si>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</si>
  <si>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</si>
  <si>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</si>
  <si>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</si>
  <si>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</si>
  <si>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</si>
  <si>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</si>
  <si>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</si>
  <si>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</si>
  <si>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</si>
  <si>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</si>
  <si>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</si>
  <si>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</si>
  <si>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</si>
  <si>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</si>
  <si>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</si>
  <si>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</si>
  <si>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</si>
  <si>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</si>
  <si>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</si>
  <si>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</si>
  <si>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</si>
  <si>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</si>
  <si>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</si>
  <si>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</si>
  <si>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</si>
  <si>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</si>
  <si>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</si>
  <si>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</si>
  <si>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</si>
  <si>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</si>
  <si>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</si>
  <si>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</si>
  <si>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</si>
  <si>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</si>
  <si>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</si>
  <si>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</si>
  <si>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</si>
  <si>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</si>
  <si>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</si>
  <si>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</si>
  <si>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</si>
  <si>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</si>
  <si>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</si>
  <si>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</si>
  <si>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</si>
  <si>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ASOCIACION SEMILLAS DEL FUTURO DE IBAGUE</t>
  </si>
  <si>
    <t>ICBF</t>
  </si>
  <si>
    <t>099 DEL 14 DE ENERO DE 2009</t>
  </si>
  <si>
    <t>NO APLICA</t>
  </si>
  <si>
    <t>NO RELACIONA</t>
  </si>
  <si>
    <t>174 DEL 17 DE ENERO DE 2013</t>
  </si>
  <si>
    <t>180 DEL 18 DE ENERO DE 2014</t>
  </si>
  <si>
    <t>TENIENDO EN CUENTA QUE ESTE CONVENIO SE ENCUENTRA EN EJECUCION SE VALIDA LA MISMA A CORTE DE 30 DE SEPTIEMBRE DE 2014</t>
  </si>
  <si>
    <t>135 DEL 14 DE ENERO DE 2010</t>
  </si>
  <si>
    <t>074 DEL 13 DE ENERO DE 2011</t>
  </si>
  <si>
    <t>Cantidad de Cupos de los certificados que acredita para este grupo ofertado</t>
  </si>
  <si>
    <t>x</t>
  </si>
  <si>
    <t>EL OFERENTE RELACIONA LA FECHA 17 DE ENERO Y SE VERIFICA CON LA CERTIFICACION DE COORDINADORA CZ IBAGUE QUE SE INICIO EL 24 DE ENERO DE 2013. NO SE CERTIFICA EL VALOR DEL CONVENIO NI MULTAS</t>
  </si>
  <si>
    <t xml:space="preserve">SE INCLUYE DENTRO DEL CONTRATO 56 CUPOS HCB FAMILIAR  Y 273 DE FAMI SOLO SE VALIDA EL TIEMPO COMPRENDIDO ENTRE EL 5 DE DICIEMBRE DE 2009 EN ADELANTE DEBIDO A CIERRE DE LA CONVOCATORIA. </t>
  </si>
  <si>
    <t>SE INCLUYE DENTRO DEL CONTRATO 56 CUPOS HCB FAMILIAR  Y 273 DE FAMI, EL OFERENTE SOLICITA QUE SE LE ACREDITE PARA ESTE GRUPO OFERTADO 56 CUPOS MODALIDAD HCBF. NO SE VALIDA EL TIEMPO DE EJECUCION DEL CONTRATO 099 DEL 2009 DEBIDO A QUE ESTE MISMO CONTRATO SE PRESENTO EN EL GRUPO 33.</t>
  </si>
  <si>
    <t>X</t>
  </si>
  <si>
    <t>MODALIDAD FAMILIAR</t>
  </si>
  <si>
    <t>CZ IBAGUE</t>
  </si>
  <si>
    <t>SE ANEXA CARTA DE COMPROMISO EN DONDE MANIFIESTA QUE EN CASO DE SER ADJUDICADO EL CONTRATO EN EL PROGRAMA DE DESARROLLO INFANTIL EN MEDIO FAMILIAR UBICARÁ EL ESPACIO FISICO ADECUADO PARA EL DESARROLLO DE LAS ACTIVIDADES Y CARACTERISTICAS PROPIAS DE LA MODALIDAD,  A 1KM DE DISTANCIA DE LA UBICACIÓN ACTUAL DE LOS BENEFICIARIOS A LOS 15 DIAS DE FIRMA DEL CONTRATO</t>
  </si>
  <si>
    <t>KARENT YOHAINI BARBOSA SUAREZ</t>
  </si>
  <si>
    <t>PAOLA ANDREA MENDEZ GARCIA</t>
  </si>
  <si>
    <t>CLAUDIA MARIA ALVAREZ CASTIBLANCO</t>
  </si>
  <si>
    <t xml:space="preserve">PROFESIONAL DE APOYO PSICOSOCIAL </t>
  </si>
  <si>
    <t>LAURA GONZALEZ RAMIREZ</t>
  </si>
  <si>
    <t>YULIETH MILENA MURCIA SIERRA</t>
  </si>
  <si>
    <t>LILIANA ESMERALDA ALBADAN DIAZ</t>
  </si>
  <si>
    <t>UNIMINUTO</t>
  </si>
  <si>
    <t>COORPORACION JUNTOS CONSTRUYENDO FUTURO</t>
  </si>
  <si>
    <t>1 DE ENERO DE 2012 HASTA EL 31 DE ENERO DEL 2013</t>
  </si>
  <si>
    <t>MONITORA DE CAMPO EN PROGRAMA PRONIÑO</t>
  </si>
  <si>
    <t>NO CUMPLE EL PERFIL ESTIPULADO EN EL NUMERAL 3.22.2 EN DONDE SE ESTABLECE QUE PARA SER COORDINADOR SE REQUIERE DEUNA EXPERIENCIA MINIMA DE 1 AÑO COMO DIRECTOR, COORDINADOR O JEFE EN PROGRAMAS O PROYECTOS SOCIALES PARA LA INFANCIA O CENTROS EDUCATIVOS</t>
  </si>
  <si>
    <t>TRABAJADORA SOCIAL</t>
  </si>
  <si>
    <t>COLEGIO MAYOR DE CUNDINAMARCA</t>
  </si>
  <si>
    <t>ONG SEMILLAS DEL FUTURO</t>
  </si>
  <si>
    <t xml:space="preserve">DESDE EL AÑO 2001 AL NOVIEMBRE 13 DEL 2014 </t>
  </si>
  <si>
    <t>DIRECTORA EJECUTIVA</t>
  </si>
  <si>
    <t>NINGUNA</t>
  </si>
  <si>
    <t xml:space="preserve">PSICOLOGA </t>
  </si>
  <si>
    <t>UNIVERSIDAD DE IBAGUE</t>
  </si>
  <si>
    <t>COOPERATIVA DE TRABAJO ASOCIADO CORFUTURO CTA.</t>
  </si>
  <si>
    <t>3 DE DICIEMBRE DE 2012 A MAYO 9 DE 2013</t>
  </si>
  <si>
    <t xml:space="preserve">ORIENTADOR OCUPACIONAL. BRINDANDO APOYO PSICOSOCIAL A LAS FAMILIAS EN LOS NIVELES INDIVIDUAL Y SOCIAL. </t>
  </si>
  <si>
    <t>AUNQUE ANEXA VARIAS CERIFICACIONES LABORALES SE AVALA LA DE CORFUTURO POR QUE CUMPLE CON EL REQUISITO ESTABLECIDO EN LOS PLIEGOS</t>
  </si>
  <si>
    <t>PSICOLOGA  CON ESPECIALIZALIZACION EN PSICOLOGÍA CLINICA Y COMPORTAMENTAL COGNOSCITIVA</t>
  </si>
  <si>
    <t>UNVERSIDAD DE IBAGUE - PONTIFICIA UNIVERSIDAD JAVERIANA POS GRADO</t>
  </si>
  <si>
    <t>PSICOLOGA</t>
  </si>
  <si>
    <t>UNIVERSIDAD NACIONAL ABIERTA Y A DISTANCIA UNAD</t>
  </si>
  <si>
    <t>AGENTE EDUCATIVO EN EL MUNICIPIO DE ESPINAL DEPARTAMENTO DEL TOLIMA EN EL MARCO DEL PROGRAMA FAMILIAS CON BIENESTAR EN EL CONTRATO DE APORTES SUSCRITO ENTRE EL ICBF Y LA COORPORACION OBSERVATORIO PARA LA PAZ</t>
  </si>
  <si>
    <t>1 DE JUNIO AL 31 DE DICIEMBRE DEL 2013</t>
  </si>
  <si>
    <t xml:space="preserve">EN CURSO </t>
  </si>
  <si>
    <t>COLEGIO CHAPGNANT DE IBAGUÉ</t>
  </si>
  <si>
    <t>DOCENTE EN LA SECCION DE PRIMARIA</t>
  </si>
  <si>
    <t>7 DE FEBRERO DEL 2012 AL 15 DE JUNIO DEL 2013</t>
  </si>
  <si>
    <t xml:space="preserve">CDI SIN ARRIENDO </t>
  </si>
  <si>
    <t xml:space="preserve">NO </t>
  </si>
  <si>
    <t>ANDREA DEL PILAR RODRIGUEZ CUELLAR</t>
  </si>
  <si>
    <t>NORMA YANETH BUENAVENTURA CARDENAS</t>
  </si>
  <si>
    <t>CRUZ ROJA COLOMBIANA</t>
  </si>
  <si>
    <t>6 DE AGOSTO DE 2009 HASTA EL 10 DE AGOSTO DE 2010</t>
  </si>
  <si>
    <t>COORDINADORA LOCAL DENTRO DEL PROYECTOCRC-CRE-DIPECHO 2009</t>
  </si>
  <si>
    <t>LICENCIADA EN PSICOLOGIA Y PEDAGOGIA</t>
  </si>
  <si>
    <t>UNIVERSIDAD PEDAGOGICA NACIONAL</t>
  </si>
  <si>
    <t>ASOCIACION CRISTIANA DE JOVENES ACJ-YMCA--COORPORACION PARA LA PROMOCION DE DESARROLLO RURAL Y AGROINDUSTRIAL DEL TOLIMA</t>
  </si>
  <si>
    <t>PSICOPEDAGOGA EN ACOMPAÑAMIENTO COMUNITARIO, CAPACIACION YA SESORÍA ESPECIALIZADA A NIÑOS, LIDERES JUVENILES Y ADULTOS DE LOS PROGRAMOS "NIÑOS(A), JOVEN TRABAJADOR Y EN ALTO RIESGO, CLUB JUVENIL DE LA CIUDAD DE IBAGUÉ Y LERIDA) ---DIRECTORA DE PROGRAMA APOYO A LA EDUCACION BASICA RURAL</t>
  </si>
  <si>
    <t>8 DE MARZO A 31 DE DICIEMBRE DE 1999-- DEL 4 DE ABRIL DE 1994 AL 19 DE SEPTIEMBRE DEL 1997</t>
  </si>
  <si>
    <t xml:space="preserve">DESCRIBEN DE MANERA BÁSICA LOS PROCESOS Y PROCEDIMIENTO PARA CADA UNA DE LOS COMPONENTES, CUMPLIENDO CON LO ESTABLECIDO EN NUMERO DE PALABRAS Y VIÑETAS. </t>
  </si>
  <si>
    <t>SE REQUIERE QUE SE SUBSANE ESTE PUNTO DEBIDO A QUE LAS CERTIFICACIONES ANEXADAS NO MENCIONAN EL TIPO DE POBLACION NI LAS FUNCIONES DEL CARGO DESEMPEÑADO</t>
  </si>
  <si>
    <t>Cantidad de Cupos acreditados para este grupo ofertado</t>
  </si>
  <si>
    <t>EL OFERENTE SOLICITA QUE SOLO SE LE VALIDE 377 CUPOS</t>
  </si>
  <si>
    <t>377</t>
  </si>
  <si>
    <t>131 DEL 2012</t>
  </si>
  <si>
    <t>328 DEL 2012</t>
  </si>
  <si>
    <t>56</t>
  </si>
  <si>
    <t>EL OFERENTE SOLICITA SE TENGA ENCUENTA DICHOS CONTRATOS POSTERIOR A LA SOLICITUD SUBSANACION MEDIANTE OFICIO NUMERO 02140064 RADICADO EL 9 DE DICIEMBRE DE 2014 A TRAVÉS DE LA OFICINA DE CORRESPONDENCIA DE LA REGIONAL TOLIMA</t>
  </si>
  <si>
    <t xml:space="preserve">EL OFERENTE SOLICITA SE TENGA ENCUENTA DICHOS CONTRATOS POSTERIOR A LA SOLICITUD SUBSANACION MEDIANTE OFICIO NUMERO 02140064 RADICADO EL 9 DE DICIEMBRE DE 2014 A TRAVÉS DE LA OFICINA DE CORRESPONDENCIA DE LA REGIONAL TOLIMA. </t>
  </si>
  <si>
    <t>ALCALDIA MUNICIPAL SANTA ISABEL</t>
  </si>
  <si>
    <t>6 DE MAYO AL 6 DE JULIO DE 2005---ABRIL A JUNIO DE 2004</t>
  </si>
  <si>
    <t xml:space="preserve">COORPORACION OBSERVATORIO PARA LA PAZ --PROGRAMA PRESIDENCIAL COLOMBIA JOVEN </t>
  </si>
  <si>
    <t>PSICOLOGA PAB DEL MUNICIPIO.</t>
  </si>
  <si>
    <t>EL OFERENTE HACE LLEGAR MEDIANTE CORREO ELECTRÓNICO EL DÍA 10 DE DICIEMBRE DE 2014, LA COPIA DE TITULO DE PSICOLOGA DE LA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</si>
</sst>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2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b/>
      <sz val="1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2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24" fillId="0" borderId="1" xfId="0" applyFont="1" applyFill="1" applyBorder="1" applyAlignment="1">
      <alignment vertical="center" wrapText="1"/>
    </xf>
    <xf numFmtId="0" fontId="24" fillId="0" borderId="1" xfId="0" applyFont="1" applyBorder="1" applyAlignment="1">
      <alignment vertical="center" wrapText="1"/>
    </xf>
    <xf numFmtId="0" fontId="0" fillId="0" borderId="5" xfId="0" applyFill="1" applyBorder="1" applyAlignment="1">
      <alignment horizontal="center"/>
    </xf>
    <xf numFmtId="0" fontId="0" fillId="0" borderId="5" xfId="0" applyBorder="1" applyAlignment="1">
      <alignment vertical="center"/>
    </xf>
    <xf numFmtId="0" fontId="24" fillId="0" borderId="1"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3" fontId="13" fillId="0" borderId="1" xfId="1"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43" fontId="13" fillId="0" borderId="1" xfId="0" applyNumberFormat="1" applyFont="1" applyFill="1" applyBorder="1" applyAlignment="1" applyProtection="1">
      <alignment horizontal="center" vertical="center" wrapText="1"/>
      <protection locked="0"/>
    </xf>
    <xf numFmtId="43" fontId="18"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14" fillId="0" borderId="1" xfId="0" applyFont="1" applyBorder="1" applyAlignment="1">
      <alignment vertical="center"/>
    </xf>
    <xf numFmtId="0" fontId="14" fillId="0" borderId="1" xfId="0" applyFont="1" applyBorder="1" applyAlignment="1">
      <alignment vertical="center" wrapText="1"/>
    </xf>
    <xf numFmtId="0" fontId="14" fillId="0" borderId="1" xfId="0" applyFont="1" applyFill="1" applyBorder="1" applyAlignment="1">
      <alignment vertical="center" wrapText="1"/>
    </xf>
    <xf numFmtId="0" fontId="14" fillId="0" borderId="0" xfId="0" applyFont="1" applyAlignment="1">
      <alignment vertical="center"/>
    </xf>
    <xf numFmtId="0" fontId="11" fillId="0" borderId="1" xfId="0" applyFont="1" applyFill="1" applyBorder="1" applyAlignment="1">
      <alignment horizontal="center" vertical="center" wrapText="1"/>
    </xf>
    <xf numFmtId="0" fontId="2" fillId="0" borderId="1" xfId="0" applyFont="1" applyBorder="1"/>
    <xf numFmtId="0" fontId="25"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xf numFmtId="0" fontId="0" fillId="0" borderId="1" xfId="0" applyFont="1" applyFill="1" applyBorder="1" applyAlignment="1">
      <alignment wrapText="1"/>
    </xf>
    <xf numFmtId="0" fontId="0" fillId="0" borderId="1" xfId="0" applyFont="1" applyFill="1" applyBorder="1" applyAlignment="1"/>
    <xf numFmtId="14" fontId="0" fillId="0" borderId="1" xfId="0" applyNumberFormat="1" applyFont="1" applyFill="1" applyBorder="1" applyAlignment="1">
      <alignment horizontal="center" vertical="center" wrapText="1"/>
    </xf>
    <xf numFmtId="0" fontId="0" fillId="0" borderId="1" xfId="0" applyFont="1" applyBorder="1" applyAlignment="1"/>
    <xf numFmtId="0" fontId="0" fillId="0" borderId="1" xfId="0" applyFont="1" applyBorder="1"/>
    <xf numFmtId="0" fontId="0" fillId="0" borderId="1" xfId="0" applyFont="1" applyBorder="1" applyAlignment="1">
      <alignment vertical="center"/>
    </xf>
    <xf numFmtId="0" fontId="14" fillId="0" borderId="1" xfId="0" applyFont="1" applyBorder="1"/>
    <xf numFmtId="0" fontId="14" fillId="0" borderId="1" xfId="0" applyFont="1" applyBorder="1" applyAlignment="1">
      <alignment wrapText="1"/>
    </xf>
    <xf numFmtId="0" fontId="20" fillId="0" borderId="1" xfId="0" applyFont="1" applyBorder="1"/>
    <xf numFmtId="14" fontId="14" fillId="0" borderId="1" xfId="0" applyNumberFormat="1" applyFont="1" applyBorder="1" applyAlignment="1">
      <alignment vertical="center" wrapText="1"/>
    </xf>
    <xf numFmtId="14" fontId="0" fillId="0" borderId="1" xfId="0" applyNumberFormat="1" applyBorder="1" applyAlignment="1"/>
    <xf numFmtId="14" fontId="0" fillId="0" borderId="0" xfId="0" applyNumberFormat="1" applyFill="1" applyAlignment="1">
      <alignment vertical="center"/>
    </xf>
    <xf numFmtId="15" fontId="0" fillId="0" borderId="1" xfId="0" applyNumberFormat="1"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5" xfId="0" applyBorder="1" applyAlignment="1">
      <alignment horizontal="center" vertical="center" wrapText="1"/>
    </xf>
    <xf numFmtId="0" fontId="0" fillId="0" borderId="18" xfId="0" applyBorder="1" applyAlignment="1">
      <alignment horizontal="center" vertical="center" wrapText="1"/>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A76" zoomScale="50" zoomScaleNormal="50" workbookViewId="0">
      <selection activeCell="L89" sqref="L89"/>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1:16" ht="25.8" x14ac:dyDescent="0.3">
      <c r="B2" s="172" t="s">
        <v>61</v>
      </c>
      <c r="C2" s="173"/>
      <c r="D2" s="173"/>
      <c r="E2" s="173"/>
      <c r="F2" s="173"/>
      <c r="G2" s="173"/>
      <c r="H2" s="173"/>
      <c r="I2" s="173"/>
      <c r="J2" s="173"/>
      <c r="K2" s="173"/>
      <c r="L2" s="173"/>
      <c r="M2" s="173"/>
      <c r="N2" s="173"/>
      <c r="O2" s="173"/>
      <c r="P2" s="173"/>
    </row>
    <row r="4" spans="1:16" ht="25.8" x14ac:dyDescent="0.3">
      <c r="B4" s="174" t="s">
        <v>47</v>
      </c>
      <c r="C4" s="174"/>
      <c r="D4" s="174"/>
      <c r="E4" s="174"/>
      <c r="F4" s="174"/>
      <c r="G4" s="174"/>
      <c r="H4" s="174"/>
      <c r="I4" s="174"/>
      <c r="J4" s="174"/>
      <c r="K4" s="174"/>
      <c r="L4" s="174"/>
      <c r="M4" s="174"/>
      <c r="N4" s="174"/>
      <c r="O4" s="174"/>
      <c r="P4" s="174"/>
    </row>
    <row r="5" spans="1:16" s="91" customFormat="1" ht="39.75" customHeight="1" x14ac:dyDescent="0.4">
      <c r="A5" s="175" t="s">
        <v>116</v>
      </c>
      <c r="B5" s="175"/>
      <c r="C5" s="175"/>
      <c r="D5" s="175"/>
      <c r="E5" s="175"/>
      <c r="F5" s="175"/>
      <c r="G5" s="175"/>
      <c r="H5" s="175"/>
      <c r="I5" s="175"/>
      <c r="J5" s="175"/>
      <c r="K5" s="175"/>
      <c r="L5" s="175"/>
    </row>
    <row r="6" spans="1:16" ht="15" thickBot="1" x14ac:dyDescent="0.35"/>
    <row r="7" spans="1:16" ht="21.6" thickBot="1" x14ac:dyDescent="0.35">
      <c r="B7" s="11" t="s">
        <v>4</v>
      </c>
      <c r="C7" s="176" t="s">
        <v>117</v>
      </c>
      <c r="D7" s="176"/>
      <c r="E7" s="176"/>
      <c r="F7" s="176"/>
      <c r="G7" s="176"/>
      <c r="H7" s="176"/>
      <c r="I7" s="176"/>
      <c r="J7" s="176"/>
      <c r="K7" s="176"/>
      <c r="L7" s="176"/>
      <c r="M7" s="176"/>
      <c r="N7" s="177"/>
    </row>
    <row r="8" spans="1:16" ht="16.2" thickBot="1" x14ac:dyDescent="0.35">
      <c r="B8" s="12" t="s">
        <v>5</v>
      </c>
      <c r="C8" s="176"/>
      <c r="D8" s="176"/>
      <c r="E8" s="176"/>
      <c r="F8" s="176"/>
      <c r="G8" s="176"/>
      <c r="H8" s="176"/>
      <c r="I8" s="176"/>
      <c r="J8" s="176"/>
      <c r="K8" s="176"/>
      <c r="L8" s="176"/>
      <c r="M8" s="176"/>
      <c r="N8" s="177"/>
    </row>
    <row r="9" spans="1:16" ht="16.2" thickBot="1" x14ac:dyDescent="0.35">
      <c r="B9" s="12" t="s">
        <v>6</v>
      </c>
      <c r="C9" s="176"/>
      <c r="D9" s="176"/>
      <c r="E9" s="176"/>
      <c r="F9" s="176"/>
      <c r="G9" s="176"/>
      <c r="H9" s="176"/>
      <c r="I9" s="176"/>
      <c r="J9" s="176"/>
      <c r="K9" s="176"/>
      <c r="L9" s="176"/>
      <c r="M9" s="176"/>
      <c r="N9" s="177"/>
    </row>
    <row r="10" spans="1:16" ht="16.2" thickBot="1" x14ac:dyDescent="0.35">
      <c r="B10" s="12" t="s">
        <v>7</v>
      </c>
      <c r="C10" s="176"/>
      <c r="D10" s="176"/>
      <c r="E10" s="176"/>
      <c r="F10" s="176"/>
      <c r="G10" s="176"/>
      <c r="H10" s="176"/>
      <c r="I10" s="176"/>
      <c r="J10" s="176"/>
      <c r="K10" s="176"/>
      <c r="L10" s="176"/>
      <c r="M10" s="176"/>
      <c r="N10" s="177"/>
    </row>
    <row r="11" spans="1:16" ht="16.2" thickBot="1" x14ac:dyDescent="0.35">
      <c r="B11" s="12" t="s">
        <v>8</v>
      </c>
      <c r="C11" s="178">
        <v>33</v>
      </c>
      <c r="D11" s="178"/>
      <c r="E11" s="179"/>
      <c r="F11" s="34"/>
      <c r="G11" s="34"/>
      <c r="H11" s="34"/>
      <c r="I11" s="34"/>
      <c r="J11" s="34"/>
      <c r="K11" s="34"/>
      <c r="L11" s="34"/>
      <c r="M11" s="34"/>
      <c r="N11" s="35"/>
    </row>
    <row r="12" spans="1:16" ht="16.2" thickBot="1" x14ac:dyDescent="0.35">
      <c r="B12" s="14" t="s">
        <v>9</v>
      </c>
      <c r="C12" s="15">
        <v>41979</v>
      </c>
      <c r="D12" s="16"/>
      <c r="E12" s="16"/>
      <c r="F12" s="16"/>
      <c r="G12" s="16"/>
      <c r="H12" s="16"/>
      <c r="I12" s="16"/>
      <c r="J12" s="16"/>
      <c r="K12" s="16"/>
      <c r="L12" s="16"/>
      <c r="M12" s="16"/>
      <c r="N12" s="17"/>
    </row>
    <row r="13" spans="1:16" ht="15.6" x14ac:dyDescent="0.3">
      <c r="B13" s="13"/>
      <c r="C13" s="18"/>
      <c r="D13" s="19"/>
      <c r="E13" s="19"/>
      <c r="F13" s="19"/>
      <c r="G13" s="19"/>
      <c r="H13" s="19"/>
      <c r="I13" s="94"/>
      <c r="J13" s="94"/>
      <c r="K13" s="94"/>
      <c r="L13" s="94"/>
      <c r="M13" s="94"/>
      <c r="N13" s="19"/>
    </row>
    <row r="14" spans="1:16" x14ac:dyDescent="0.3">
      <c r="I14" s="94"/>
      <c r="J14" s="94"/>
      <c r="K14" s="94"/>
      <c r="L14" s="94"/>
      <c r="M14" s="94"/>
      <c r="N14" s="95"/>
    </row>
    <row r="15" spans="1:16" ht="45.75" customHeight="1" x14ac:dyDescent="0.3">
      <c r="B15" s="180" t="s">
        <v>63</v>
      </c>
      <c r="C15" s="180"/>
      <c r="D15" s="137" t="s">
        <v>12</v>
      </c>
      <c r="E15" s="137" t="s">
        <v>13</v>
      </c>
      <c r="F15" s="137" t="s">
        <v>28</v>
      </c>
      <c r="G15" s="77"/>
      <c r="I15" s="36"/>
      <c r="J15" s="36"/>
      <c r="K15" s="36"/>
      <c r="L15" s="36"/>
      <c r="M15" s="36"/>
      <c r="N15" s="95"/>
    </row>
    <row r="16" spans="1:16" x14ac:dyDescent="0.3">
      <c r="B16" s="180"/>
      <c r="C16" s="180"/>
      <c r="D16" s="137">
        <v>33</v>
      </c>
      <c r="E16" s="117">
        <v>1336499840</v>
      </c>
      <c r="F16" s="117">
        <v>640</v>
      </c>
      <c r="G16" s="78"/>
      <c r="I16" s="37"/>
      <c r="J16" s="37"/>
      <c r="K16" s="37"/>
      <c r="L16" s="37"/>
      <c r="M16" s="37"/>
      <c r="N16" s="95"/>
    </row>
    <row r="17" spans="1:14" x14ac:dyDescent="0.3">
      <c r="B17" s="180"/>
      <c r="C17" s="180"/>
      <c r="D17" s="137"/>
      <c r="E17" s="117"/>
      <c r="F17" s="117"/>
      <c r="G17" s="78"/>
      <c r="I17" s="37"/>
      <c r="J17" s="37"/>
      <c r="K17" s="37"/>
      <c r="L17" s="37"/>
      <c r="M17" s="37"/>
      <c r="N17" s="95"/>
    </row>
    <row r="18" spans="1:14" x14ac:dyDescent="0.3">
      <c r="B18" s="180"/>
      <c r="C18" s="180"/>
      <c r="D18" s="137"/>
      <c r="E18" s="117"/>
      <c r="F18" s="117"/>
      <c r="G18" s="78"/>
      <c r="I18" s="37"/>
      <c r="J18" s="37"/>
      <c r="K18" s="37"/>
      <c r="L18" s="37"/>
      <c r="M18" s="37"/>
      <c r="N18" s="95"/>
    </row>
    <row r="19" spans="1:14" x14ac:dyDescent="0.3">
      <c r="B19" s="180"/>
      <c r="C19" s="180"/>
      <c r="D19" s="137"/>
      <c r="E19" s="118"/>
      <c r="F19" s="117"/>
      <c r="G19" s="78"/>
      <c r="H19" s="22"/>
      <c r="I19" s="37"/>
      <c r="J19" s="37"/>
      <c r="K19" s="37"/>
      <c r="L19" s="37"/>
      <c r="M19" s="37"/>
      <c r="N19" s="20"/>
    </row>
    <row r="20" spans="1:14" x14ac:dyDescent="0.3">
      <c r="B20" s="180"/>
      <c r="C20" s="180"/>
      <c r="D20" s="137"/>
      <c r="E20" s="118"/>
      <c r="F20" s="117"/>
      <c r="G20" s="78"/>
      <c r="H20" s="22"/>
      <c r="I20" s="39"/>
      <c r="J20" s="39"/>
      <c r="K20" s="39"/>
      <c r="L20" s="39"/>
      <c r="M20" s="39"/>
      <c r="N20" s="20"/>
    </row>
    <row r="21" spans="1:14" x14ac:dyDescent="0.3">
      <c r="B21" s="180"/>
      <c r="C21" s="180"/>
      <c r="D21" s="137"/>
      <c r="E21" s="118"/>
      <c r="F21" s="117"/>
      <c r="G21" s="78"/>
      <c r="H21" s="22"/>
      <c r="I21" s="94"/>
      <c r="J21" s="94"/>
      <c r="K21" s="94"/>
      <c r="L21" s="94"/>
      <c r="M21" s="94"/>
      <c r="N21" s="20"/>
    </row>
    <row r="22" spans="1:14" x14ac:dyDescent="0.3">
      <c r="B22" s="180"/>
      <c r="C22" s="180"/>
      <c r="D22" s="137"/>
      <c r="E22" s="118"/>
      <c r="F22" s="117"/>
      <c r="G22" s="78"/>
      <c r="H22" s="22"/>
      <c r="I22" s="94"/>
      <c r="J22" s="94"/>
      <c r="K22" s="94"/>
      <c r="L22" s="94"/>
      <c r="M22" s="94"/>
      <c r="N22" s="20"/>
    </row>
    <row r="23" spans="1:14" ht="15" thickBot="1" x14ac:dyDescent="0.35">
      <c r="B23" s="181" t="s">
        <v>14</v>
      </c>
      <c r="C23" s="182"/>
      <c r="D23" s="137"/>
      <c r="E23" s="119">
        <f>SUM(E16:E22)</f>
        <v>1336499840</v>
      </c>
      <c r="F23" s="117">
        <f>SUM(F16:F22)</f>
        <v>640</v>
      </c>
      <c r="G23" s="78"/>
      <c r="H23" s="22"/>
      <c r="I23" s="94"/>
      <c r="J23" s="94"/>
      <c r="K23" s="94"/>
      <c r="L23" s="94"/>
      <c r="M23" s="94"/>
      <c r="N23" s="20"/>
    </row>
    <row r="24" spans="1:14" ht="29.4" thickBot="1" x14ac:dyDescent="0.35">
      <c r="A24" s="41"/>
      <c r="B24" s="51" t="s">
        <v>15</v>
      </c>
      <c r="C24" s="51" t="s">
        <v>64</v>
      </c>
      <c r="E24" s="36"/>
      <c r="F24" s="36"/>
      <c r="G24" s="36"/>
      <c r="H24" s="36"/>
      <c r="I24" s="10"/>
      <c r="J24" s="10"/>
      <c r="K24" s="10"/>
      <c r="L24" s="10"/>
      <c r="M24" s="10"/>
    </row>
    <row r="25" spans="1:14" ht="15" thickBot="1" x14ac:dyDescent="0.35">
      <c r="A25" s="42">
        <v>1</v>
      </c>
      <c r="C25" s="44">
        <f>+F23*80%</f>
        <v>512</v>
      </c>
      <c r="D25" s="40"/>
      <c r="E25" s="43">
        <f>E23</f>
        <v>1336499840</v>
      </c>
      <c r="F25" s="38"/>
      <c r="G25" s="38"/>
      <c r="H25" s="38"/>
      <c r="I25" s="23"/>
      <c r="J25" s="23"/>
      <c r="K25" s="23"/>
      <c r="L25" s="23"/>
      <c r="M25" s="23"/>
    </row>
    <row r="26" spans="1:14" x14ac:dyDescent="0.3">
      <c r="A26" s="86"/>
      <c r="C26" s="87"/>
      <c r="D26" s="37"/>
      <c r="E26" s="88"/>
      <c r="F26" s="38"/>
      <c r="G26" s="38"/>
      <c r="H26" s="38"/>
      <c r="I26" s="23"/>
      <c r="J26" s="23"/>
      <c r="K26" s="23"/>
      <c r="L26" s="23"/>
      <c r="M26" s="23"/>
    </row>
    <row r="27" spans="1:14" x14ac:dyDescent="0.3">
      <c r="A27" s="86"/>
      <c r="C27" s="87"/>
      <c r="D27" s="37"/>
      <c r="E27" s="88"/>
      <c r="F27" s="38"/>
      <c r="G27" s="38"/>
      <c r="H27" s="38"/>
      <c r="I27" s="23"/>
      <c r="J27" s="23"/>
      <c r="K27" s="23"/>
      <c r="L27" s="23"/>
      <c r="M27" s="23"/>
    </row>
    <row r="28" spans="1:14" x14ac:dyDescent="0.3">
      <c r="A28" s="86"/>
      <c r="B28" s="109" t="s">
        <v>95</v>
      </c>
      <c r="C28" s="91"/>
      <c r="D28" s="91"/>
      <c r="E28" s="91"/>
      <c r="F28" s="91"/>
      <c r="G28" s="91"/>
      <c r="H28" s="91"/>
      <c r="I28" s="94"/>
      <c r="J28" s="94"/>
      <c r="K28" s="94"/>
      <c r="L28" s="94"/>
      <c r="M28" s="94"/>
      <c r="N28" s="95"/>
    </row>
    <row r="29" spans="1:14" x14ac:dyDescent="0.3">
      <c r="A29" s="86"/>
      <c r="B29" s="91"/>
      <c r="C29" s="91"/>
      <c r="D29" s="91"/>
      <c r="E29" s="91"/>
      <c r="F29" s="91"/>
      <c r="G29" s="91"/>
      <c r="H29" s="91"/>
      <c r="I29" s="94"/>
      <c r="J29" s="94"/>
      <c r="K29" s="94"/>
      <c r="L29" s="94"/>
      <c r="M29" s="94"/>
      <c r="N29" s="95"/>
    </row>
    <row r="30" spans="1:14" x14ac:dyDescent="0.3">
      <c r="A30" s="86"/>
      <c r="B30" s="112" t="s">
        <v>32</v>
      </c>
      <c r="C30" s="112" t="s">
        <v>96</v>
      </c>
      <c r="D30" s="112" t="s">
        <v>97</v>
      </c>
      <c r="E30" s="91"/>
      <c r="F30" s="91"/>
      <c r="G30" s="91"/>
      <c r="H30" s="91"/>
      <c r="I30" s="94"/>
      <c r="J30" s="94"/>
      <c r="K30" s="94"/>
      <c r="L30" s="94"/>
      <c r="M30" s="94"/>
      <c r="N30" s="95"/>
    </row>
    <row r="31" spans="1:14" x14ac:dyDescent="0.3">
      <c r="A31" s="86"/>
      <c r="B31" s="108" t="s">
        <v>98</v>
      </c>
      <c r="C31" s="108" t="s">
        <v>132</v>
      </c>
      <c r="D31" s="108"/>
      <c r="E31" s="91"/>
      <c r="F31" s="91"/>
      <c r="G31" s="91"/>
      <c r="H31" s="91"/>
      <c r="I31" s="94"/>
      <c r="J31" s="94"/>
      <c r="K31" s="94"/>
      <c r="L31" s="94"/>
      <c r="M31" s="94"/>
      <c r="N31" s="95"/>
    </row>
    <row r="32" spans="1:14" x14ac:dyDescent="0.3">
      <c r="A32" s="86"/>
      <c r="B32" s="108" t="s">
        <v>99</v>
      </c>
      <c r="C32" s="108"/>
      <c r="D32" s="108" t="s">
        <v>132</v>
      </c>
      <c r="E32" s="91"/>
      <c r="F32" s="91"/>
      <c r="G32" s="91"/>
      <c r="H32" s="91"/>
      <c r="I32" s="94"/>
      <c r="J32" s="94"/>
      <c r="K32" s="94"/>
      <c r="L32" s="94"/>
      <c r="M32" s="94"/>
      <c r="N32" s="95"/>
    </row>
    <row r="33" spans="1:14" x14ac:dyDescent="0.3">
      <c r="A33" s="86"/>
      <c r="B33" s="108" t="s">
        <v>100</v>
      </c>
      <c r="C33" s="108" t="s">
        <v>132</v>
      </c>
      <c r="D33" s="108"/>
      <c r="E33" s="91"/>
      <c r="F33" s="91"/>
      <c r="G33" s="91"/>
      <c r="H33" s="91"/>
      <c r="I33" s="94"/>
      <c r="J33" s="94"/>
      <c r="K33" s="94"/>
      <c r="L33" s="94"/>
      <c r="M33" s="94"/>
      <c r="N33" s="95"/>
    </row>
    <row r="34" spans="1:14" x14ac:dyDescent="0.3">
      <c r="A34" s="86"/>
      <c r="B34" s="108" t="s">
        <v>101</v>
      </c>
      <c r="C34" s="108"/>
      <c r="D34" s="108" t="s">
        <v>132</v>
      </c>
      <c r="E34" s="91"/>
      <c r="F34" s="91"/>
      <c r="G34" s="91"/>
      <c r="H34" s="91"/>
      <c r="I34" s="94"/>
      <c r="J34" s="94"/>
      <c r="K34" s="94"/>
      <c r="L34" s="94"/>
      <c r="M34" s="94"/>
      <c r="N34" s="95"/>
    </row>
    <row r="35" spans="1:14" x14ac:dyDescent="0.3">
      <c r="A35" s="86"/>
      <c r="B35" s="91"/>
      <c r="C35" s="91"/>
      <c r="D35" s="91"/>
      <c r="E35" s="91"/>
      <c r="F35" s="91"/>
      <c r="G35" s="91"/>
      <c r="H35" s="91"/>
      <c r="I35" s="94"/>
      <c r="J35" s="94"/>
      <c r="K35" s="94"/>
      <c r="L35" s="94"/>
      <c r="M35" s="94"/>
      <c r="N35" s="95"/>
    </row>
    <row r="36" spans="1:14" x14ac:dyDescent="0.3">
      <c r="A36" s="86"/>
      <c r="B36" s="91"/>
      <c r="C36" s="91"/>
      <c r="D36" s="91"/>
      <c r="E36" s="91"/>
      <c r="F36" s="91"/>
      <c r="G36" s="91"/>
      <c r="H36" s="91"/>
      <c r="I36" s="94"/>
      <c r="J36" s="94"/>
      <c r="K36" s="94"/>
      <c r="L36" s="94"/>
      <c r="M36" s="94"/>
      <c r="N36" s="95"/>
    </row>
    <row r="37" spans="1:14" x14ac:dyDescent="0.3">
      <c r="A37" s="86"/>
      <c r="B37" s="109" t="s">
        <v>102</v>
      </c>
      <c r="C37" s="91"/>
      <c r="D37" s="91"/>
      <c r="E37" s="91"/>
      <c r="F37" s="91"/>
      <c r="G37" s="91"/>
      <c r="H37" s="91"/>
      <c r="I37" s="94"/>
      <c r="J37" s="94"/>
      <c r="K37" s="94"/>
      <c r="L37" s="94"/>
      <c r="M37" s="94"/>
      <c r="N37" s="95"/>
    </row>
    <row r="38" spans="1:14" x14ac:dyDescent="0.3">
      <c r="A38" s="86"/>
      <c r="B38" s="91"/>
      <c r="C38" s="91"/>
      <c r="D38" s="91"/>
      <c r="E38" s="91"/>
      <c r="F38" s="91"/>
      <c r="G38" s="91"/>
      <c r="H38" s="91"/>
      <c r="I38" s="94"/>
      <c r="J38" s="94"/>
      <c r="K38" s="94"/>
      <c r="L38" s="94"/>
      <c r="M38" s="94"/>
      <c r="N38" s="95"/>
    </row>
    <row r="39" spans="1:14" x14ac:dyDescent="0.3">
      <c r="A39" s="86"/>
      <c r="B39" s="91"/>
      <c r="C39" s="91"/>
      <c r="D39" s="91"/>
      <c r="E39" s="91"/>
      <c r="F39" s="91"/>
      <c r="G39" s="91"/>
      <c r="H39" s="91"/>
      <c r="I39" s="94"/>
      <c r="J39" s="94"/>
      <c r="K39" s="94"/>
      <c r="L39" s="94"/>
      <c r="M39" s="94"/>
      <c r="N39" s="95"/>
    </row>
    <row r="40" spans="1:14" x14ac:dyDescent="0.3">
      <c r="A40" s="86"/>
      <c r="B40" s="112" t="s">
        <v>32</v>
      </c>
      <c r="C40" s="112" t="s">
        <v>57</v>
      </c>
      <c r="D40" s="111" t="s">
        <v>50</v>
      </c>
      <c r="E40" s="111" t="s">
        <v>16</v>
      </c>
      <c r="F40" s="91"/>
      <c r="G40" s="91"/>
      <c r="H40" s="91"/>
      <c r="I40" s="94"/>
      <c r="J40" s="94"/>
      <c r="K40" s="94"/>
      <c r="L40" s="94"/>
      <c r="M40" s="94"/>
      <c r="N40" s="95"/>
    </row>
    <row r="41" spans="1:14" ht="27.6" x14ac:dyDescent="0.3">
      <c r="A41" s="86"/>
      <c r="B41" s="92" t="s">
        <v>103</v>
      </c>
      <c r="C41" s="93">
        <v>40</v>
      </c>
      <c r="D41" s="134">
        <v>0</v>
      </c>
      <c r="E41" s="183">
        <f>+D41+D42</f>
        <v>0</v>
      </c>
      <c r="F41" s="91"/>
      <c r="G41" s="91"/>
      <c r="H41" s="91"/>
      <c r="I41" s="94"/>
      <c r="J41" s="94"/>
      <c r="K41" s="94"/>
      <c r="L41" s="94"/>
      <c r="M41" s="94"/>
      <c r="N41" s="95"/>
    </row>
    <row r="42" spans="1:14" ht="55.2" x14ac:dyDescent="0.3">
      <c r="A42" s="86"/>
      <c r="B42" s="92" t="s">
        <v>104</v>
      </c>
      <c r="C42" s="93">
        <v>60</v>
      </c>
      <c r="D42" s="134">
        <f>+F152</f>
        <v>0</v>
      </c>
      <c r="E42" s="184"/>
      <c r="F42" s="91"/>
      <c r="G42" s="91"/>
      <c r="H42" s="91"/>
      <c r="I42" s="94"/>
      <c r="J42" s="94"/>
      <c r="K42" s="94"/>
      <c r="L42" s="94"/>
      <c r="M42" s="94"/>
      <c r="N42" s="95"/>
    </row>
    <row r="43" spans="1:14" x14ac:dyDescent="0.3">
      <c r="A43" s="86"/>
      <c r="C43" s="87"/>
      <c r="D43" s="37"/>
      <c r="E43" s="88"/>
      <c r="F43" s="38"/>
      <c r="G43" s="38"/>
      <c r="H43" s="38"/>
      <c r="I43" s="23"/>
      <c r="J43" s="23"/>
      <c r="K43" s="23"/>
      <c r="L43" s="23"/>
      <c r="M43" s="23"/>
    </row>
    <row r="44" spans="1:14" x14ac:dyDescent="0.3">
      <c r="A44" s="86"/>
      <c r="C44" s="87"/>
      <c r="D44" s="37"/>
      <c r="E44" s="88"/>
      <c r="F44" s="38"/>
      <c r="G44" s="38"/>
      <c r="H44" s="38"/>
      <c r="I44" s="23"/>
      <c r="J44" s="23"/>
      <c r="K44" s="23"/>
      <c r="L44" s="23"/>
      <c r="M44" s="23"/>
    </row>
    <row r="45" spans="1:14" x14ac:dyDescent="0.3">
      <c r="A45" s="86"/>
      <c r="C45" s="87"/>
      <c r="D45" s="37"/>
      <c r="E45" s="88"/>
      <c r="F45" s="38"/>
      <c r="G45" s="38"/>
      <c r="H45" s="38"/>
      <c r="I45" s="23"/>
      <c r="J45" s="23"/>
      <c r="K45" s="23"/>
      <c r="L45" s="23"/>
      <c r="M45" s="23"/>
    </row>
    <row r="46" spans="1:14" ht="15" thickBot="1" x14ac:dyDescent="0.35">
      <c r="M46" s="171" t="s">
        <v>34</v>
      </c>
      <c r="N46" s="171"/>
    </row>
    <row r="47" spans="1:14" x14ac:dyDescent="0.3">
      <c r="B47" s="120" t="s">
        <v>29</v>
      </c>
      <c r="M47" s="62"/>
      <c r="N47" s="62"/>
    </row>
    <row r="48" spans="1:14" ht="15" thickBot="1" x14ac:dyDescent="0.35">
      <c r="M48" s="62"/>
      <c r="N48" s="62"/>
    </row>
    <row r="49" spans="1:26" s="94" customFormat="1" ht="109.5" customHeight="1" x14ac:dyDescent="0.3">
      <c r="B49" s="105" t="s">
        <v>105</v>
      </c>
      <c r="C49" s="105" t="s">
        <v>106</v>
      </c>
      <c r="D49" s="105" t="s">
        <v>107</v>
      </c>
      <c r="E49" s="105" t="s">
        <v>44</v>
      </c>
      <c r="F49" s="105" t="s">
        <v>22</v>
      </c>
      <c r="G49" s="105" t="s">
        <v>65</v>
      </c>
      <c r="H49" s="105" t="s">
        <v>17</v>
      </c>
      <c r="I49" s="105" t="s">
        <v>10</v>
      </c>
      <c r="J49" s="105" t="s">
        <v>30</v>
      </c>
      <c r="K49" s="105" t="s">
        <v>60</v>
      </c>
      <c r="L49" s="105" t="s">
        <v>20</v>
      </c>
      <c r="M49" s="90" t="s">
        <v>26</v>
      </c>
      <c r="N49" s="90" t="s">
        <v>184</v>
      </c>
      <c r="O49" s="105" t="s">
        <v>108</v>
      </c>
      <c r="P49" s="105" t="s">
        <v>35</v>
      </c>
      <c r="Q49" s="136" t="s">
        <v>11</v>
      </c>
      <c r="R49" s="136" t="s">
        <v>19</v>
      </c>
    </row>
    <row r="50" spans="1:26" s="100" customFormat="1" ht="201.6" x14ac:dyDescent="0.3">
      <c r="A50" s="45">
        <v>1</v>
      </c>
      <c r="B50" s="101" t="s">
        <v>117</v>
      </c>
      <c r="C50" s="101" t="s">
        <v>117</v>
      </c>
      <c r="D50" s="101" t="s">
        <v>118</v>
      </c>
      <c r="E50" s="101" t="s">
        <v>119</v>
      </c>
      <c r="F50" s="97" t="s">
        <v>96</v>
      </c>
      <c r="G50" s="114" t="s">
        <v>120</v>
      </c>
      <c r="H50" s="121">
        <v>39827</v>
      </c>
      <c r="I50" s="121">
        <v>40178</v>
      </c>
      <c r="J50" s="98" t="s">
        <v>97</v>
      </c>
      <c r="K50" s="139">
        <f>(I50-H50)/30-L50</f>
        <v>0.86999999999999922</v>
      </c>
      <c r="L50" s="89">
        <v>10.83</v>
      </c>
      <c r="M50" s="123">
        <v>329</v>
      </c>
      <c r="N50" s="123">
        <v>273</v>
      </c>
      <c r="O50" s="89" t="s">
        <v>120</v>
      </c>
      <c r="P50" s="27">
        <v>182877419</v>
      </c>
      <c r="Q50" s="27">
        <v>49</v>
      </c>
      <c r="R50" s="115" t="s">
        <v>130</v>
      </c>
      <c r="S50" s="99"/>
      <c r="T50" s="99"/>
      <c r="U50" s="99"/>
      <c r="V50" s="99"/>
      <c r="W50" s="99"/>
      <c r="X50" s="99"/>
      <c r="Y50" s="99"/>
      <c r="Z50" s="99"/>
    </row>
    <row r="51" spans="1:26" s="100" customFormat="1" ht="57.6" x14ac:dyDescent="0.3">
      <c r="A51" s="45">
        <f>+A50+1</f>
        <v>2</v>
      </c>
      <c r="B51" s="101" t="s">
        <v>117</v>
      </c>
      <c r="C51" s="101" t="s">
        <v>117</v>
      </c>
      <c r="D51" s="101" t="s">
        <v>118</v>
      </c>
      <c r="E51" s="140" t="s">
        <v>125</v>
      </c>
      <c r="F51" s="97" t="s">
        <v>96</v>
      </c>
      <c r="G51" s="97" t="s">
        <v>120</v>
      </c>
      <c r="H51" s="121">
        <v>40196</v>
      </c>
      <c r="I51" s="121">
        <v>40543</v>
      </c>
      <c r="J51" s="98" t="s">
        <v>97</v>
      </c>
      <c r="K51" s="139">
        <f>(I51-H51)/30</f>
        <v>11.566666666666666</v>
      </c>
      <c r="L51" s="89" t="s">
        <v>120</v>
      </c>
      <c r="M51" s="123">
        <v>433</v>
      </c>
      <c r="N51" s="123">
        <v>377</v>
      </c>
      <c r="O51" s="89" t="s">
        <v>120</v>
      </c>
      <c r="P51" s="27">
        <v>168293815</v>
      </c>
      <c r="Q51" s="27">
        <v>50</v>
      </c>
      <c r="R51" s="115" t="s">
        <v>185</v>
      </c>
      <c r="S51" s="99"/>
      <c r="T51" s="99"/>
      <c r="U51" s="99"/>
      <c r="V51" s="99"/>
      <c r="W51" s="99"/>
      <c r="X51" s="99"/>
      <c r="Y51" s="99"/>
      <c r="Z51" s="99"/>
    </row>
    <row r="52" spans="1:26" s="100" customFormat="1" ht="57.6" x14ac:dyDescent="0.3">
      <c r="A52" s="45">
        <f t="shared" ref="A52:A57" si="0">+A51+1</f>
        <v>3</v>
      </c>
      <c r="B52" s="101" t="s">
        <v>117</v>
      </c>
      <c r="C52" s="101" t="s">
        <v>117</v>
      </c>
      <c r="D52" s="101" t="s">
        <v>118</v>
      </c>
      <c r="E52" s="141" t="s">
        <v>126</v>
      </c>
      <c r="F52" s="97" t="s">
        <v>96</v>
      </c>
      <c r="G52" s="97" t="s">
        <v>120</v>
      </c>
      <c r="H52" s="121">
        <v>40556</v>
      </c>
      <c r="I52" s="121">
        <v>40908</v>
      </c>
      <c r="J52" s="98" t="s">
        <v>97</v>
      </c>
      <c r="K52" s="139">
        <f>(I52-H52)/30</f>
        <v>11.733333333333333</v>
      </c>
      <c r="L52" s="89" t="s">
        <v>120</v>
      </c>
      <c r="M52" s="123">
        <v>433</v>
      </c>
      <c r="N52" s="123">
        <v>377</v>
      </c>
      <c r="O52" s="89" t="s">
        <v>120</v>
      </c>
      <c r="P52" s="27">
        <v>183494731</v>
      </c>
      <c r="Q52" s="27">
        <v>50</v>
      </c>
      <c r="R52" s="115" t="s">
        <v>185</v>
      </c>
      <c r="S52" s="99"/>
      <c r="T52" s="99"/>
      <c r="U52" s="99"/>
      <c r="V52" s="99"/>
      <c r="W52" s="99"/>
      <c r="X52" s="99"/>
      <c r="Y52" s="99"/>
      <c r="Z52" s="99"/>
    </row>
    <row r="53" spans="1:26" s="100" customFormat="1" x14ac:dyDescent="0.3">
      <c r="A53" s="45">
        <f t="shared" si="0"/>
        <v>4</v>
      </c>
      <c r="B53" s="101"/>
      <c r="C53" s="101"/>
      <c r="D53" s="101"/>
      <c r="E53" s="141"/>
      <c r="F53" s="97"/>
      <c r="G53" s="97"/>
      <c r="H53" s="121"/>
      <c r="I53" s="121"/>
      <c r="J53" s="98"/>
      <c r="K53" s="139"/>
      <c r="L53" s="89"/>
      <c r="M53" s="89"/>
      <c r="N53" s="89"/>
      <c r="O53" s="89"/>
      <c r="P53" s="27"/>
      <c r="Q53" s="27"/>
      <c r="R53" s="115"/>
      <c r="S53" s="99"/>
      <c r="T53" s="99"/>
      <c r="U53" s="99"/>
      <c r="V53" s="99"/>
      <c r="W53" s="99"/>
      <c r="X53" s="99"/>
      <c r="Y53" s="99"/>
      <c r="Z53" s="99"/>
    </row>
    <row r="54" spans="1:26" s="100" customFormat="1" x14ac:dyDescent="0.3">
      <c r="A54" s="45">
        <f t="shared" si="0"/>
        <v>5</v>
      </c>
      <c r="B54" s="101"/>
      <c r="C54" s="102"/>
      <c r="D54" s="101"/>
      <c r="E54" s="141"/>
      <c r="F54" s="97"/>
      <c r="G54" s="97"/>
      <c r="H54" s="121"/>
      <c r="I54" s="121"/>
      <c r="J54" s="98"/>
      <c r="K54" s="139"/>
      <c r="L54" s="89"/>
      <c r="M54" s="89"/>
      <c r="N54" s="89"/>
      <c r="O54" s="89"/>
      <c r="P54" s="27"/>
      <c r="Q54" s="27"/>
      <c r="R54" s="115"/>
      <c r="S54" s="99"/>
      <c r="T54" s="99"/>
      <c r="U54" s="99"/>
      <c r="V54" s="99"/>
      <c r="W54" s="99"/>
      <c r="X54" s="99"/>
      <c r="Y54" s="99"/>
      <c r="Z54" s="99"/>
    </row>
    <row r="55" spans="1:26" s="100" customFormat="1" x14ac:dyDescent="0.3">
      <c r="A55" s="45">
        <f t="shared" si="0"/>
        <v>6</v>
      </c>
      <c r="B55" s="101"/>
      <c r="C55" s="102"/>
      <c r="D55" s="101"/>
      <c r="E55" s="141"/>
      <c r="F55" s="97"/>
      <c r="G55" s="97"/>
      <c r="H55" s="121"/>
      <c r="I55" s="121"/>
      <c r="J55" s="98"/>
      <c r="K55" s="142"/>
      <c r="L55" s="98"/>
      <c r="M55" s="89"/>
      <c r="N55" s="89"/>
      <c r="O55" s="89"/>
      <c r="P55" s="27"/>
      <c r="Q55" s="27"/>
      <c r="R55" s="115"/>
      <c r="S55" s="99"/>
      <c r="T55" s="99"/>
      <c r="U55" s="99"/>
      <c r="V55" s="99"/>
      <c r="W55" s="99"/>
      <c r="X55" s="99"/>
      <c r="Y55" s="99"/>
      <c r="Z55" s="99"/>
    </row>
    <row r="56" spans="1:26" s="100" customFormat="1" x14ac:dyDescent="0.3">
      <c r="A56" s="45">
        <f t="shared" si="0"/>
        <v>7</v>
      </c>
      <c r="B56" s="101"/>
      <c r="C56" s="102"/>
      <c r="D56" s="101"/>
      <c r="E56" s="141"/>
      <c r="F56" s="97"/>
      <c r="G56" s="97"/>
      <c r="H56" s="121"/>
      <c r="I56" s="121"/>
      <c r="J56" s="98"/>
      <c r="K56" s="98"/>
      <c r="L56" s="98"/>
      <c r="M56" s="89"/>
      <c r="N56" s="89"/>
      <c r="O56" s="89"/>
      <c r="P56" s="27"/>
      <c r="Q56" s="27"/>
      <c r="R56" s="115"/>
      <c r="S56" s="99"/>
      <c r="T56" s="99"/>
      <c r="U56" s="99"/>
      <c r="V56" s="99"/>
      <c r="W56" s="99"/>
      <c r="X56" s="99"/>
      <c r="Y56" s="99"/>
      <c r="Z56" s="99"/>
    </row>
    <row r="57" spans="1:26" s="100" customFormat="1" x14ac:dyDescent="0.3">
      <c r="A57" s="45">
        <f t="shared" si="0"/>
        <v>8</v>
      </c>
      <c r="B57" s="101"/>
      <c r="C57" s="102"/>
      <c r="D57" s="101"/>
      <c r="E57" s="141"/>
      <c r="F57" s="97"/>
      <c r="G57" s="97"/>
      <c r="H57" s="121"/>
      <c r="I57" s="121"/>
      <c r="J57" s="98"/>
      <c r="K57" s="98"/>
      <c r="L57" s="98"/>
      <c r="M57" s="89"/>
      <c r="N57" s="89"/>
      <c r="O57" s="89"/>
      <c r="P57" s="27"/>
      <c r="Q57" s="27"/>
      <c r="R57" s="115"/>
      <c r="S57" s="99"/>
      <c r="T57" s="99"/>
      <c r="U57" s="99"/>
      <c r="V57" s="99"/>
      <c r="W57" s="99"/>
      <c r="X57" s="99"/>
      <c r="Y57" s="99"/>
      <c r="Z57" s="99"/>
    </row>
    <row r="58" spans="1:26" s="100" customFormat="1" x14ac:dyDescent="0.3">
      <c r="A58" s="45"/>
      <c r="B58" s="48" t="s">
        <v>16</v>
      </c>
      <c r="C58" s="102"/>
      <c r="D58" s="101"/>
      <c r="E58" s="96"/>
      <c r="F58" s="97"/>
      <c r="G58" s="97"/>
      <c r="H58" s="97"/>
      <c r="I58" s="98"/>
      <c r="J58" s="98"/>
      <c r="K58" s="143">
        <f>SUM(K50:K57)</f>
        <v>24.169999999999998</v>
      </c>
      <c r="L58" s="103"/>
      <c r="M58" s="113">
        <f>SUM(M50:M57)</f>
        <v>1195</v>
      </c>
      <c r="N58" s="113">
        <v>377</v>
      </c>
      <c r="O58" s="103">
        <f t="shared" ref="O58" si="1">SUM(O50:O57)</f>
        <v>0</v>
      </c>
      <c r="P58" s="27"/>
      <c r="Q58" s="27"/>
      <c r="R58" s="116"/>
    </row>
    <row r="59" spans="1:26" s="30" customFormat="1" x14ac:dyDescent="0.3">
      <c r="E59" s="31"/>
      <c r="H59" s="167"/>
      <c r="I59" s="121"/>
      <c r="J59" s="139"/>
      <c r="K59" s="122"/>
    </row>
    <row r="60" spans="1:26" s="30" customFormat="1" x14ac:dyDescent="0.3">
      <c r="B60" s="189" t="s">
        <v>27</v>
      </c>
      <c r="C60" s="189" t="s">
        <v>110</v>
      </c>
      <c r="D60" s="191" t="s">
        <v>33</v>
      </c>
      <c r="E60" s="191"/>
      <c r="H60" s="121"/>
      <c r="I60" s="121"/>
      <c r="J60" s="139"/>
    </row>
    <row r="61" spans="1:26" s="30" customFormat="1" x14ac:dyDescent="0.3">
      <c r="B61" s="190"/>
      <c r="C61" s="190"/>
      <c r="D61" s="138" t="s">
        <v>23</v>
      </c>
      <c r="E61" s="60" t="s">
        <v>24</v>
      </c>
    </row>
    <row r="62" spans="1:26" s="30" customFormat="1" ht="30.6" customHeight="1" x14ac:dyDescent="0.3">
      <c r="B62" s="57" t="s">
        <v>21</v>
      </c>
      <c r="C62" s="58">
        <f>+K58</f>
        <v>24.169999999999998</v>
      </c>
      <c r="D62" s="56" t="s">
        <v>132</v>
      </c>
      <c r="E62" s="56"/>
      <c r="F62" s="32"/>
      <c r="G62" s="32"/>
      <c r="H62" s="32"/>
      <c r="I62" s="32"/>
      <c r="J62" s="32"/>
      <c r="K62" s="32"/>
      <c r="L62" s="32"/>
      <c r="M62" s="32"/>
    </row>
    <row r="63" spans="1:26" s="30" customFormat="1" ht="30" customHeight="1" x14ac:dyDescent="0.3">
      <c r="B63" s="57" t="s">
        <v>25</v>
      </c>
      <c r="C63" s="58" t="s">
        <v>186</v>
      </c>
      <c r="D63" s="56"/>
      <c r="E63" s="56" t="s">
        <v>128</v>
      </c>
    </row>
    <row r="64" spans="1:26" s="30" customFormat="1" x14ac:dyDescent="0.3">
      <c r="B64" s="33"/>
      <c r="C64" s="192"/>
      <c r="D64" s="192"/>
      <c r="E64" s="192"/>
      <c r="F64" s="192"/>
      <c r="G64" s="192"/>
      <c r="H64" s="192"/>
      <c r="I64" s="192"/>
      <c r="J64" s="192"/>
      <c r="K64" s="192"/>
      <c r="L64" s="192"/>
      <c r="M64" s="192"/>
      <c r="N64" s="192"/>
    </row>
    <row r="65" spans="2:18" ht="28.2" customHeight="1" thickBot="1" x14ac:dyDescent="0.35"/>
    <row r="66" spans="2:18" ht="26.4" thickBot="1" x14ac:dyDescent="0.35">
      <c r="B66" s="193" t="s">
        <v>66</v>
      </c>
      <c r="C66" s="193"/>
      <c r="D66" s="193"/>
      <c r="E66" s="193"/>
      <c r="F66" s="193"/>
      <c r="G66" s="193"/>
      <c r="H66" s="193"/>
      <c r="I66" s="193"/>
      <c r="J66" s="193"/>
      <c r="K66" s="193"/>
      <c r="L66" s="193"/>
      <c r="M66" s="193"/>
      <c r="N66" s="193"/>
    </row>
    <row r="69" spans="2:18" ht="109.5" customHeight="1" x14ac:dyDescent="0.3">
      <c r="B69" s="135" t="s">
        <v>109</v>
      </c>
      <c r="C69" s="65" t="s">
        <v>2</v>
      </c>
      <c r="D69" s="65" t="s">
        <v>68</v>
      </c>
      <c r="E69" s="65" t="s">
        <v>67</v>
      </c>
      <c r="F69" s="65" t="s">
        <v>69</v>
      </c>
      <c r="G69" s="65" t="s">
        <v>70</v>
      </c>
      <c r="H69" s="65" t="s">
        <v>71</v>
      </c>
      <c r="I69" s="135" t="s">
        <v>111</v>
      </c>
      <c r="J69" s="65" t="s">
        <v>72</v>
      </c>
      <c r="K69" s="65" t="s">
        <v>73</v>
      </c>
      <c r="L69" s="65" t="s">
        <v>74</v>
      </c>
      <c r="M69" s="65" t="s">
        <v>75</v>
      </c>
      <c r="N69" s="81" t="s">
        <v>76</v>
      </c>
      <c r="O69" s="81" t="s">
        <v>77</v>
      </c>
      <c r="P69" s="185" t="s">
        <v>3</v>
      </c>
      <c r="Q69" s="186"/>
      <c r="R69" s="65" t="s">
        <v>18</v>
      </c>
    </row>
    <row r="70" spans="2:18" s="149" customFormat="1" ht="150" customHeight="1" x14ac:dyDescent="0.3">
      <c r="B70" s="146" t="s">
        <v>133</v>
      </c>
      <c r="C70" s="147" t="s">
        <v>133</v>
      </c>
      <c r="D70" s="148" t="s">
        <v>134</v>
      </c>
      <c r="E70" s="148">
        <v>640</v>
      </c>
      <c r="F70" s="45" t="s">
        <v>120</v>
      </c>
      <c r="G70" s="45" t="s">
        <v>120</v>
      </c>
      <c r="H70" s="45" t="s">
        <v>120</v>
      </c>
      <c r="I70" s="45" t="s">
        <v>120</v>
      </c>
      <c r="J70" s="45" t="s">
        <v>96</v>
      </c>
      <c r="K70" s="45" t="s">
        <v>120</v>
      </c>
      <c r="L70" s="45" t="s">
        <v>120</v>
      </c>
      <c r="M70" s="45" t="s">
        <v>120</v>
      </c>
      <c r="N70" s="45" t="s">
        <v>120</v>
      </c>
      <c r="O70" s="45" t="s">
        <v>120</v>
      </c>
      <c r="P70" s="187" t="s">
        <v>135</v>
      </c>
      <c r="Q70" s="188"/>
      <c r="R70" s="150" t="s">
        <v>96</v>
      </c>
    </row>
    <row r="71" spans="2:18" x14ac:dyDescent="0.3">
      <c r="B71" s="3"/>
      <c r="C71" s="3"/>
      <c r="D71" s="5"/>
      <c r="E71" s="5"/>
      <c r="F71" s="4"/>
      <c r="G71" s="126"/>
      <c r="H71" s="4"/>
      <c r="I71" s="108"/>
      <c r="J71" s="82"/>
      <c r="K71" s="82"/>
      <c r="L71" s="108"/>
      <c r="M71" s="108"/>
      <c r="N71" s="108"/>
      <c r="O71" s="108"/>
      <c r="P71" s="169"/>
      <c r="Q71" s="170"/>
      <c r="R71" s="108"/>
    </row>
    <row r="72" spans="2:18" x14ac:dyDescent="0.3">
      <c r="B72" s="3"/>
      <c r="C72" s="3"/>
      <c r="D72" s="5"/>
      <c r="E72" s="5"/>
      <c r="F72" s="4"/>
      <c r="G72" s="126"/>
      <c r="H72" s="4"/>
      <c r="I72" s="108"/>
      <c r="J72" s="82"/>
      <c r="K72" s="82"/>
      <c r="L72" s="108"/>
      <c r="M72" s="108"/>
      <c r="N72" s="108"/>
      <c r="O72" s="108"/>
      <c r="P72" s="169"/>
      <c r="Q72" s="170"/>
      <c r="R72" s="108"/>
    </row>
    <row r="73" spans="2:18" x14ac:dyDescent="0.3">
      <c r="B73" s="3"/>
      <c r="C73" s="3"/>
      <c r="D73" s="5"/>
      <c r="E73" s="5"/>
      <c r="F73" s="4"/>
      <c r="G73" s="126"/>
      <c r="H73" s="4"/>
      <c r="I73" s="108"/>
      <c r="J73" s="82"/>
      <c r="K73" s="82"/>
      <c r="L73" s="108"/>
      <c r="M73" s="108"/>
      <c r="N73" s="108"/>
      <c r="O73" s="108"/>
      <c r="P73" s="169"/>
      <c r="Q73" s="170"/>
      <c r="R73" s="108"/>
    </row>
    <row r="74" spans="2:18" x14ac:dyDescent="0.3">
      <c r="B74" s="3"/>
      <c r="C74" s="3"/>
      <c r="D74" s="5"/>
      <c r="E74" s="5"/>
      <c r="F74" s="4"/>
      <c r="G74" s="126"/>
      <c r="H74" s="4"/>
      <c r="I74" s="108"/>
      <c r="J74" s="82"/>
      <c r="K74" s="82"/>
      <c r="L74" s="108"/>
      <c r="M74" s="108"/>
      <c r="N74" s="108"/>
      <c r="O74" s="108"/>
      <c r="P74" s="169"/>
      <c r="Q74" s="170"/>
      <c r="R74" s="108"/>
    </row>
    <row r="75" spans="2:18" x14ac:dyDescent="0.3">
      <c r="B75" s="3"/>
      <c r="C75" s="3"/>
      <c r="D75" s="5"/>
      <c r="E75" s="5"/>
      <c r="F75" s="4"/>
      <c r="G75" s="126"/>
      <c r="H75" s="4"/>
      <c r="I75" s="108"/>
      <c r="J75" s="82"/>
      <c r="K75" s="82"/>
      <c r="L75" s="108"/>
      <c r="M75" s="108"/>
      <c r="N75" s="108"/>
      <c r="O75" s="108"/>
      <c r="P75" s="169"/>
      <c r="Q75" s="170"/>
      <c r="R75" s="108"/>
    </row>
    <row r="76" spans="2:18" x14ac:dyDescent="0.3">
      <c r="B76" s="108"/>
      <c r="C76" s="108"/>
      <c r="D76" s="108"/>
      <c r="E76" s="108"/>
      <c r="F76" s="108"/>
      <c r="G76" s="127"/>
      <c r="H76" s="108"/>
      <c r="I76" s="108"/>
      <c r="J76" s="108"/>
      <c r="K76" s="108"/>
      <c r="L76" s="108"/>
      <c r="M76" s="108"/>
      <c r="N76" s="108"/>
      <c r="O76" s="108"/>
      <c r="P76" s="169"/>
      <c r="Q76" s="170"/>
      <c r="R76" s="108"/>
    </row>
    <row r="77" spans="2:18" x14ac:dyDescent="0.3">
      <c r="B77" s="9" t="s">
        <v>1</v>
      </c>
      <c r="H77" s="108"/>
      <c r="I77" s="108"/>
    </row>
    <row r="78" spans="2:18" x14ac:dyDescent="0.3">
      <c r="B78" s="9" t="s">
        <v>36</v>
      </c>
    </row>
    <row r="79" spans="2:18" x14ac:dyDescent="0.3">
      <c r="B79" s="9" t="s">
        <v>112</v>
      </c>
    </row>
    <row r="81" spans="2:17" ht="15" thickBot="1" x14ac:dyDescent="0.35"/>
    <row r="82" spans="2:17" ht="26.4" thickBot="1" x14ac:dyDescent="0.35">
      <c r="B82" s="196" t="s">
        <v>37</v>
      </c>
      <c r="C82" s="197"/>
      <c r="D82" s="197"/>
      <c r="E82" s="197"/>
      <c r="F82" s="197"/>
      <c r="G82" s="197"/>
      <c r="H82" s="197"/>
      <c r="I82" s="197"/>
      <c r="J82" s="197"/>
      <c r="K82" s="197"/>
      <c r="L82" s="197"/>
      <c r="M82" s="197"/>
      <c r="N82" s="198"/>
    </row>
    <row r="87" spans="2:17" ht="43.5" customHeight="1" x14ac:dyDescent="0.3">
      <c r="B87" s="199" t="s">
        <v>0</v>
      </c>
      <c r="C87" s="201" t="s">
        <v>38</v>
      </c>
      <c r="D87" s="201" t="s">
        <v>39</v>
      </c>
      <c r="E87" s="201" t="s">
        <v>78</v>
      </c>
      <c r="F87" s="201" t="s">
        <v>80</v>
      </c>
      <c r="G87" s="201" t="s">
        <v>81</v>
      </c>
      <c r="H87" s="201" t="s">
        <v>82</v>
      </c>
      <c r="I87" s="201" t="s">
        <v>79</v>
      </c>
      <c r="J87" s="201" t="s">
        <v>83</v>
      </c>
      <c r="K87" s="201"/>
      <c r="L87" s="201"/>
      <c r="M87" s="201" t="s">
        <v>87</v>
      </c>
      <c r="N87" s="201" t="s">
        <v>40</v>
      </c>
      <c r="O87" s="201" t="s">
        <v>41</v>
      </c>
      <c r="P87" s="201" t="s">
        <v>3</v>
      </c>
      <c r="Q87" s="201"/>
    </row>
    <row r="88" spans="2:17" ht="31.5" customHeight="1" x14ac:dyDescent="0.3">
      <c r="B88" s="200"/>
      <c r="C88" s="201"/>
      <c r="D88" s="201"/>
      <c r="E88" s="201"/>
      <c r="F88" s="201"/>
      <c r="G88" s="201"/>
      <c r="H88" s="201"/>
      <c r="I88" s="201"/>
      <c r="J88" s="130" t="s">
        <v>84</v>
      </c>
      <c r="K88" s="131" t="s">
        <v>85</v>
      </c>
      <c r="L88" s="132" t="s">
        <v>86</v>
      </c>
      <c r="M88" s="201"/>
      <c r="N88" s="201"/>
      <c r="O88" s="201"/>
      <c r="P88" s="201"/>
      <c r="Q88" s="201"/>
    </row>
    <row r="89" spans="2:17" s="30" customFormat="1" ht="66" customHeight="1" x14ac:dyDescent="0.3">
      <c r="B89" s="1" t="s">
        <v>42</v>
      </c>
      <c r="C89" s="152">
        <f>640/2</f>
        <v>320</v>
      </c>
      <c r="D89" s="144" t="s">
        <v>136</v>
      </c>
      <c r="E89" s="144">
        <v>1015395490</v>
      </c>
      <c r="F89" s="1" t="s">
        <v>148</v>
      </c>
      <c r="G89" s="154" t="s">
        <v>143</v>
      </c>
      <c r="H89" s="168">
        <v>40103</v>
      </c>
      <c r="I89" s="154" t="s">
        <v>120</v>
      </c>
      <c r="J89" s="156" t="s">
        <v>144</v>
      </c>
      <c r="K89" s="156" t="s">
        <v>145</v>
      </c>
      <c r="L89" s="156" t="s">
        <v>146</v>
      </c>
      <c r="M89" s="154" t="s">
        <v>96</v>
      </c>
      <c r="N89" s="154" t="s">
        <v>97</v>
      </c>
      <c r="O89" s="154" t="s">
        <v>96</v>
      </c>
      <c r="P89" s="194" t="s">
        <v>147</v>
      </c>
      <c r="Q89" s="195"/>
    </row>
    <row r="90" spans="2:17" s="30" customFormat="1" ht="70.8" customHeight="1" x14ac:dyDescent="0.3">
      <c r="B90" s="1" t="s">
        <v>42</v>
      </c>
      <c r="C90" s="152">
        <f>640/2</f>
        <v>320</v>
      </c>
      <c r="D90" s="144" t="s">
        <v>137</v>
      </c>
      <c r="E90" s="144">
        <v>65774013</v>
      </c>
      <c r="F90" s="1" t="s">
        <v>148</v>
      </c>
      <c r="G90" s="154" t="s">
        <v>149</v>
      </c>
      <c r="H90" s="158">
        <v>35608</v>
      </c>
      <c r="I90" s="154" t="s">
        <v>120</v>
      </c>
      <c r="J90" s="156" t="s">
        <v>150</v>
      </c>
      <c r="K90" s="156" t="s">
        <v>151</v>
      </c>
      <c r="L90" s="156" t="s">
        <v>152</v>
      </c>
      <c r="M90" s="154" t="s">
        <v>96</v>
      </c>
      <c r="N90" s="154" t="s">
        <v>96</v>
      </c>
      <c r="O90" s="154" t="s">
        <v>96</v>
      </c>
      <c r="P90" s="194" t="s">
        <v>153</v>
      </c>
      <c r="Q90" s="195"/>
    </row>
    <row r="91" spans="2:17" s="30" customFormat="1" ht="108" customHeight="1" x14ac:dyDescent="0.3">
      <c r="B91" s="1" t="s">
        <v>139</v>
      </c>
      <c r="C91" s="152">
        <f>640/4</f>
        <v>160</v>
      </c>
      <c r="D91" s="144" t="s">
        <v>138</v>
      </c>
      <c r="E91" s="144">
        <v>65822770</v>
      </c>
      <c r="F91" s="1" t="s">
        <v>154</v>
      </c>
      <c r="G91" s="154" t="s">
        <v>155</v>
      </c>
      <c r="H91" s="158">
        <v>38702</v>
      </c>
      <c r="I91" s="154" t="s">
        <v>120</v>
      </c>
      <c r="J91" s="156" t="s">
        <v>156</v>
      </c>
      <c r="K91" s="156" t="s">
        <v>157</v>
      </c>
      <c r="L91" s="156" t="s">
        <v>158</v>
      </c>
      <c r="M91" s="154" t="s">
        <v>96</v>
      </c>
      <c r="N91" s="154" t="s">
        <v>96</v>
      </c>
      <c r="O91" s="154" t="s">
        <v>96</v>
      </c>
      <c r="P91" s="194" t="s">
        <v>159</v>
      </c>
      <c r="Q91" s="195"/>
    </row>
    <row r="92" spans="2:17" s="30" customFormat="1" ht="62.4" customHeight="1" x14ac:dyDescent="0.3">
      <c r="B92" s="1" t="s">
        <v>139</v>
      </c>
      <c r="C92" s="152">
        <f>640/4</f>
        <v>160</v>
      </c>
      <c r="D92" s="144" t="s">
        <v>140</v>
      </c>
      <c r="E92" s="144">
        <v>28553803</v>
      </c>
      <c r="F92" s="144" t="s">
        <v>160</v>
      </c>
      <c r="G92" s="154" t="s">
        <v>161</v>
      </c>
      <c r="H92" s="158">
        <v>38520</v>
      </c>
      <c r="I92" s="154" t="s">
        <v>120</v>
      </c>
      <c r="J92" s="155" t="s">
        <v>192</v>
      </c>
      <c r="K92" s="156" t="s">
        <v>193</v>
      </c>
      <c r="L92" s="156" t="s">
        <v>195</v>
      </c>
      <c r="M92" s="154" t="s">
        <v>96</v>
      </c>
      <c r="N92" s="154" t="s">
        <v>96</v>
      </c>
      <c r="O92" s="154" t="s">
        <v>96</v>
      </c>
      <c r="P92" s="194" t="s">
        <v>196</v>
      </c>
      <c r="Q92" s="195"/>
    </row>
    <row r="93" spans="2:17" s="30" customFormat="1" ht="81.599999999999994" customHeight="1" x14ac:dyDescent="0.3">
      <c r="B93" s="1" t="s">
        <v>139</v>
      </c>
      <c r="C93" s="152">
        <f>640/4</f>
        <v>160</v>
      </c>
      <c r="D93" s="144" t="s">
        <v>141</v>
      </c>
      <c r="E93" s="144">
        <v>1110481193</v>
      </c>
      <c r="F93" s="1" t="s">
        <v>162</v>
      </c>
      <c r="G93" s="154" t="s">
        <v>163</v>
      </c>
      <c r="H93" s="158">
        <v>41908</v>
      </c>
      <c r="I93" s="154" t="s">
        <v>120</v>
      </c>
      <c r="J93" s="155" t="s">
        <v>194</v>
      </c>
      <c r="K93" s="156" t="s">
        <v>165</v>
      </c>
      <c r="L93" s="156" t="s">
        <v>164</v>
      </c>
      <c r="M93" s="154" t="s">
        <v>96</v>
      </c>
      <c r="N93" s="154" t="s">
        <v>96</v>
      </c>
      <c r="O93" s="154" t="s">
        <v>96</v>
      </c>
      <c r="P93" s="194" t="s">
        <v>153</v>
      </c>
      <c r="Q93" s="195"/>
    </row>
    <row r="94" spans="2:17" ht="60.75" customHeight="1" x14ac:dyDescent="0.3">
      <c r="B94" s="162" t="s">
        <v>139</v>
      </c>
      <c r="C94" s="152">
        <f>640/4</f>
        <v>160</v>
      </c>
      <c r="D94" s="163" t="s">
        <v>142</v>
      </c>
      <c r="E94" s="163">
        <v>65753846</v>
      </c>
      <c r="F94" s="162" t="s">
        <v>162</v>
      </c>
      <c r="G94" s="45" t="s">
        <v>163</v>
      </c>
      <c r="H94" s="153" t="s">
        <v>166</v>
      </c>
      <c r="I94" s="45" t="s">
        <v>120</v>
      </c>
      <c r="J94" s="147" t="s">
        <v>167</v>
      </c>
      <c r="K94" s="147" t="s">
        <v>169</v>
      </c>
      <c r="L94" s="147" t="s">
        <v>168</v>
      </c>
      <c r="M94" s="153" t="s">
        <v>96</v>
      </c>
      <c r="N94" s="153" t="s">
        <v>96</v>
      </c>
      <c r="O94" s="153" t="s">
        <v>96</v>
      </c>
      <c r="P94" s="194" t="s">
        <v>153</v>
      </c>
      <c r="Q94" s="195"/>
    </row>
    <row r="95" spans="2:17" ht="33.6" customHeight="1" x14ac:dyDescent="0.3">
      <c r="B95" s="133"/>
      <c r="C95" s="133"/>
      <c r="D95" s="3"/>
      <c r="E95" s="3"/>
      <c r="F95" s="3"/>
      <c r="G95" s="159"/>
      <c r="H95" s="159"/>
      <c r="I95" s="155"/>
      <c r="J95" s="160"/>
      <c r="K95" s="157"/>
      <c r="L95" s="157"/>
      <c r="M95" s="161"/>
      <c r="N95" s="161"/>
      <c r="O95" s="161"/>
      <c r="P95" s="214"/>
      <c r="Q95" s="214"/>
    </row>
    <row r="97" spans="1:26" ht="15" thickBot="1" x14ac:dyDescent="0.35"/>
    <row r="98" spans="1:26" ht="26.4" thickBot="1" x14ac:dyDescent="0.35">
      <c r="B98" s="196" t="s">
        <v>45</v>
      </c>
      <c r="C98" s="197"/>
      <c r="D98" s="197"/>
      <c r="E98" s="197"/>
      <c r="F98" s="197"/>
      <c r="G98" s="197"/>
      <c r="H98" s="197"/>
      <c r="I98" s="197"/>
      <c r="J98" s="197"/>
      <c r="K98" s="197"/>
      <c r="L98" s="197"/>
      <c r="M98" s="197"/>
      <c r="N98" s="198"/>
    </row>
    <row r="101" spans="1:26" ht="46.2" customHeight="1" x14ac:dyDescent="0.3">
      <c r="B101" s="65" t="s">
        <v>32</v>
      </c>
      <c r="C101" s="65" t="s">
        <v>46</v>
      </c>
      <c r="D101" s="185" t="s">
        <v>3</v>
      </c>
      <c r="E101" s="186"/>
    </row>
    <row r="102" spans="1:26" ht="46.95" customHeight="1" x14ac:dyDescent="0.3">
      <c r="B102" s="66" t="s">
        <v>88</v>
      </c>
      <c r="C102" s="108" t="s">
        <v>96</v>
      </c>
      <c r="D102" s="215" t="s">
        <v>182</v>
      </c>
      <c r="E102" s="216"/>
    </row>
    <row r="105" spans="1:26" ht="25.8" x14ac:dyDescent="0.3">
      <c r="B105" s="172" t="s">
        <v>62</v>
      </c>
      <c r="C105" s="173"/>
      <c r="D105" s="173"/>
      <c r="E105" s="173"/>
      <c r="F105" s="173"/>
      <c r="G105" s="173"/>
      <c r="H105" s="173"/>
      <c r="I105" s="173"/>
      <c r="J105" s="173"/>
      <c r="K105" s="173"/>
      <c r="L105" s="173"/>
      <c r="M105" s="173"/>
      <c r="N105" s="173"/>
      <c r="O105" s="173"/>
      <c r="P105" s="173"/>
    </row>
    <row r="107" spans="1:26" ht="15" thickBot="1" x14ac:dyDescent="0.35"/>
    <row r="108" spans="1:26" ht="26.4" thickBot="1" x14ac:dyDescent="0.35">
      <c r="B108" s="196" t="s">
        <v>53</v>
      </c>
      <c r="C108" s="197"/>
      <c r="D108" s="197"/>
      <c r="E108" s="197"/>
      <c r="F108" s="197"/>
      <c r="G108" s="197"/>
      <c r="H108" s="197"/>
      <c r="I108" s="197"/>
      <c r="J108" s="197"/>
      <c r="K108" s="197"/>
      <c r="L108" s="197"/>
      <c r="M108" s="197"/>
      <c r="N108" s="198"/>
    </row>
    <row r="110" spans="1:26" ht="15" thickBot="1" x14ac:dyDescent="0.35">
      <c r="M110" s="62"/>
      <c r="N110" s="62"/>
    </row>
    <row r="111" spans="1:26" s="94" customFormat="1" ht="109.5" customHeight="1" x14ac:dyDescent="0.3">
      <c r="B111" s="105" t="s">
        <v>105</v>
      </c>
      <c r="C111" s="105" t="s">
        <v>106</v>
      </c>
      <c r="D111" s="105" t="s">
        <v>107</v>
      </c>
      <c r="E111" s="105" t="s">
        <v>44</v>
      </c>
      <c r="F111" s="105" t="s">
        <v>22</v>
      </c>
      <c r="G111" s="105" t="s">
        <v>65</v>
      </c>
      <c r="H111" s="105" t="s">
        <v>17</v>
      </c>
      <c r="I111" s="105" t="s">
        <v>10</v>
      </c>
      <c r="J111" s="105" t="s">
        <v>30</v>
      </c>
      <c r="K111" s="105" t="s">
        <v>60</v>
      </c>
      <c r="L111" s="105" t="s">
        <v>20</v>
      </c>
      <c r="M111" s="90" t="s">
        <v>26</v>
      </c>
      <c r="N111" s="105" t="s">
        <v>108</v>
      </c>
      <c r="O111" s="105" t="s">
        <v>35</v>
      </c>
      <c r="P111" s="136" t="s">
        <v>11</v>
      </c>
      <c r="Q111" s="136" t="s">
        <v>19</v>
      </c>
    </row>
    <row r="112" spans="1:26" s="100" customFormat="1" x14ac:dyDescent="0.3">
      <c r="A112" s="45">
        <v>1</v>
      </c>
      <c r="B112" s="101"/>
      <c r="C112" s="102"/>
      <c r="D112" s="101"/>
      <c r="E112" s="96"/>
      <c r="F112" s="97"/>
      <c r="G112" s="114"/>
      <c r="H112" s="104"/>
      <c r="I112" s="98"/>
      <c r="J112" s="98"/>
      <c r="K112" s="98"/>
      <c r="L112" s="98"/>
      <c r="M112" s="89"/>
      <c r="N112" s="89"/>
      <c r="O112" s="27"/>
      <c r="P112" s="27"/>
      <c r="Q112" s="115"/>
      <c r="R112" s="99"/>
      <c r="S112" s="99"/>
      <c r="T112" s="99"/>
      <c r="U112" s="99"/>
      <c r="V112" s="99"/>
      <c r="W112" s="99"/>
      <c r="X112" s="99"/>
      <c r="Y112" s="99"/>
      <c r="Z112" s="99"/>
    </row>
    <row r="113" spans="1:26" s="100" customFormat="1" x14ac:dyDescent="0.3">
      <c r="A113" s="45">
        <f>+A112+1</f>
        <v>2</v>
      </c>
      <c r="B113" s="101"/>
      <c r="C113" s="102"/>
      <c r="D113" s="101"/>
      <c r="E113" s="96"/>
      <c r="F113" s="97"/>
      <c r="G113" s="97"/>
      <c r="H113" s="97"/>
      <c r="I113" s="98"/>
      <c r="J113" s="98"/>
      <c r="K113" s="98"/>
      <c r="L113" s="98"/>
      <c r="M113" s="89"/>
      <c r="N113" s="89"/>
      <c r="O113" s="27"/>
      <c r="P113" s="27"/>
      <c r="Q113" s="115"/>
      <c r="R113" s="99"/>
      <c r="S113" s="99"/>
      <c r="T113" s="99"/>
      <c r="U113" s="99"/>
      <c r="V113" s="99"/>
      <c r="W113" s="99"/>
      <c r="X113" s="99"/>
      <c r="Y113" s="99"/>
      <c r="Z113" s="99"/>
    </row>
    <row r="114" spans="1:26" s="100" customFormat="1" x14ac:dyDescent="0.3">
      <c r="A114" s="45">
        <f t="shared" ref="A114:A119" si="2">+A113+1</f>
        <v>3</v>
      </c>
      <c r="B114" s="101"/>
      <c r="C114" s="102"/>
      <c r="D114" s="101"/>
      <c r="E114" s="96"/>
      <c r="F114" s="97"/>
      <c r="G114" s="97"/>
      <c r="H114" s="97"/>
      <c r="I114" s="98"/>
      <c r="J114" s="98"/>
      <c r="K114" s="98"/>
      <c r="L114" s="98"/>
      <c r="M114" s="89"/>
      <c r="N114" s="89"/>
      <c r="O114" s="27"/>
      <c r="P114" s="27"/>
      <c r="Q114" s="115"/>
      <c r="R114" s="99"/>
      <c r="S114" s="99"/>
      <c r="T114" s="99"/>
      <c r="U114" s="99"/>
      <c r="V114" s="99"/>
      <c r="W114" s="99"/>
      <c r="X114" s="99"/>
      <c r="Y114" s="99"/>
      <c r="Z114" s="99"/>
    </row>
    <row r="115" spans="1:26" s="100" customFormat="1" x14ac:dyDescent="0.3">
      <c r="A115" s="45">
        <f t="shared" si="2"/>
        <v>4</v>
      </c>
      <c r="B115" s="101"/>
      <c r="C115" s="102"/>
      <c r="D115" s="101"/>
      <c r="E115" s="96"/>
      <c r="F115" s="97"/>
      <c r="G115" s="97"/>
      <c r="H115" s="97"/>
      <c r="I115" s="98"/>
      <c r="J115" s="98"/>
      <c r="K115" s="98"/>
      <c r="L115" s="98"/>
      <c r="M115" s="89"/>
      <c r="N115" s="89"/>
      <c r="O115" s="27"/>
      <c r="P115" s="27"/>
      <c r="Q115" s="115"/>
      <c r="R115" s="99"/>
      <c r="S115" s="99"/>
      <c r="T115" s="99"/>
      <c r="U115" s="99"/>
      <c r="V115" s="99"/>
      <c r="W115" s="99"/>
      <c r="X115" s="99"/>
      <c r="Y115" s="99"/>
      <c r="Z115" s="99"/>
    </row>
    <row r="116" spans="1:26" s="100" customFormat="1" x14ac:dyDescent="0.3">
      <c r="A116" s="45">
        <f t="shared" si="2"/>
        <v>5</v>
      </c>
      <c r="B116" s="101"/>
      <c r="C116" s="102"/>
      <c r="D116" s="101"/>
      <c r="E116" s="96"/>
      <c r="F116" s="97"/>
      <c r="G116" s="97"/>
      <c r="H116" s="97"/>
      <c r="I116" s="98"/>
      <c r="J116" s="98"/>
      <c r="K116" s="98"/>
      <c r="L116" s="98"/>
      <c r="M116" s="89"/>
      <c r="N116" s="89"/>
      <c r="O116" s="27"/>
      <c r="P116" s="27"/>
      <c r="Q116" s="115"/>
      <c r="R116" s="99"/>
      <c r="S116" s="99"/>
      <c r="T116" s="99"/>
      <c r="U116" s="99"/>
      <c r="V116" s="99"/>
      <c r="W116" s="99"/>
      <c r="X116" s="99"/>
      <c r="Y116" s="99"/>
      <c r="Z116" s="99"/>
    </row>
    <row r="117" spans="1:26" s="100" customFormat="1" x14ac:dyDescent="0.3">
      <c r="A117" s="45">
        <f t="shared" si="2"/>
        <v>6</v>
      </c>
      <c r="B117" s="101"/>
      <c r="C117" s="102"/>
      <c r="D117" s="101"/>
      <c r="E117" s="96"/>
      <c r="F117" s="97"/>
      <c r="G117" s="97"/>
      <c r="H117" s="97"/>
      <c r="I117" s="98"/>
      <c r="J117" s="98"/>
      <c r="K117" s="98"/>
      <c r="L117" s="98"/>
      <c r="M117" s="89"/>
      <c r="N117" s="89"/>
      <c r="O117" s="27"/>
      <c r="P117" s="27"/>
      <c r="Q117" s="115"/>
      <c r="R117" s="99"/>
      <c r="S117" s="99"/>
      <c r="T117" s="99"/>
      <c r="U117" s="99"/>
      <c r="V117" s="99"/>
      <c r="W117" s="99"/>
      <c r="X117" s="99"/>
      <c r="Y117" s="99"/>
      <c r="Z117" s="99"/>
    </row>
    <row r="118" spans="1:26" s="100" customFormat="1" x14ac:dyDescent="0.3">
      <c r="A118" s="45">
        <f t="shared" si="2"/>
        <v>7</v>
      </c>
      <c r="B118" s="101"/>
      <c r="C118" s="102"/>
      <c r="D118" s="101"/>
      <c r="E118" s="96"/>
      <c r="F118" s="97"/>
      <c r="G118" s="97"/>
      <c r="H118" s="97"/>
      <c r="I118" s="98"/>
      <c r="J118" s="98"/>
      <c r="K118" s="98"/>
      <c r="L118" s="98"/>
      <c r="M118" s="89"/>
      <c r="N118" s="89"/>
      <c r="O118" s="27"/>
      <c r="P118" s="27"/>
      <c r="Q118" s="115"/>
      <c r="R118" s="99"/>
      <c r="S118" s="99"/>
      <c r="T118" s="99"/>
      <c r="U118" s="99"/>
      <c r="V118" s="99"/>
      <c r="W118" s="99"/>
      <c r="X118" s="99"/>
      <c r="Y118" s="99"/>
      <c r="Z118" s="99"/>
    </row>
    <row r="119" spans="1:26" s="100" customFormat="1" x14ac:dyDescent="0.3">
      <c r="A119" s="45">
        <f t="shared" si="2"/>
        <v>8</v>
      </c>
      <c r="B119" s="101"/>
      <c r="C119" s="102"/>
      <c r="D119" s="101"/>
      <c r="E119" s="96"/>
      <c r="F119" s="97"/>
      <c r="G119" s="97"/>
      <c r="H119" s="97"/>
      <c r="I119" s="98"/>
      <c r="J119" s="98"/>
      <c r="K119" s="98"/>
      <c r="L119" s="98"/>
      <c r="M119" s="89"/>
      <c r="N119" s="89"/>
      <c r="O119" s="27"/>
      <c r="P119" s="27"/>
      <c r="Q119" s="115"/>
      <c r="R119" s="99"/>
      <c r="S119" s="99"/>
      <c r="T119" s="99"/>
      <c r="U119" s="99"/>
      <c r="V119" s="99"/>
      <c r="W119" s="99"/>
      <c r="X119" s="99"/>
      <c r="Y119" s="99"/>
      <c r="Z119" s="99"/>
    </row>
    <row r="120" spans="1:26" s="100" customFormat="1" x14ac:dyDescent="0.3">
      <c r="A120" s="45"/>
      <c r="B120" s="48" t="s">
        <v>16</v>
      </c>
      <c r="C120" s="102"/>
      <c r="D120" s="101"/>
      <c r="E120" s="96"/>
      <c r="F120" s="97"/>
      <c r="G120" s="97"/>
      <c r="H120" s="97"/>
      <c r="I120" s="98"/>
      <c r="J120" s="98"/>
      <c r="K120" s="103">
        <f t="shared" ref="K120:N120" si="3">SUM(K112:K119)</f>
        <v>0</v>
      </c>
      <c r="L120" s="103">
        <f t="shared" si="3"/>
        <v>0</v>
      </c>
      <c r="M120" s="113">
        <f t="shared" si="3"/>
        <v>0</v>
      </c>
      <c r="N120" s="103">
        <f t="shared" si="3"/>
        <v>0</v>
      </c>
      <c r="O120" s="27"/>
      <c r="P120" s="27"/>
      <c r="Q120" s="116"/>
    </row>
    <row r="121" spans="1:26" x14ac:dyDescent="0.3">
      <c r="B121" s="30"/>
      <c r="C121" s="30"/>
      <c r="D121" s="30"/>
      <c r="E121" s="31"/>
      <c r="F121" s="30"/>
      <c r="G121" s="30"/>
      <c r="H121" s="30"/>
      <c r="I121" s="30"/>
      <c r="J121" s="30"/>
      <c r="K121" s="30"/>
      <c r="L121" s="30"/>
      <c r="M121" s="30"/>
      <c r="N121" s="30"/>
      <c r="O121" s="30"/>
      <c r="P121" s="30"/>
    </row>
    <row r="122" spans="1:26" ht="18" x14ac:dyDescent="0.3">
      <c r="B122" s="57" t="s">
        <v>31</v>
      </c>
      <c r="C122" s="70">
        <f>+K120</f>
        <v>0</v>
      </c>
      <c r="H122" s="32"/>
      <c r="I122" s="32"/>
      <c r="J122" s="32"/>
      <c r="K122" s="32"/>
      <c r="L122" s="32"/>
      <c r="M122" s="32"/>
      <c r="N122" s="30"/>
      <c r="O122" s="30"/>
      <c r="P122" s="30"/>
    </row>
    <row r="124" spans="1:26" ht="15" thickBot="1" x14ac:dyDescent="0.35"/>
    <row r="125" spans="1:26" ht="37.200000000000003" customHeight="1" thickBot="1" x14ac:dyDescent="0.35">
      <c r="B125" s="73" t="s">
        <v>48</v>
      </c>
      <c r="C125" s="74" t="s">
        <v>49</v>
      </c>
      <c r="D125" s="73" t="s">
        <v>50</v>
      </c>
      <c r="E125" s="74" t="s">
        <v>54</v>
      </c>
    </row>
    <row r="126" spans="1:26" ht="41.4" customHeight="1" x14ac:dyDescent="0.3">
      <c r="B126" s="64" t="s">
        <v>89</v>
      </c>
      <c r="C126" s="67">
        <v>20</v>
      </c>
      <c r="D126" s="67"/>
      <c r="E126" s="206">
        <f>+D126+D127+D128</f>
        <v>0</v>
      </c>
    </row>
    <row r="127" spans="1:26" x14ac:dyDescent="0.3">
      <c r="B127" s="64" t="s">
        <v>90</v>
      </c>
      <c r="C127" s="55">
        <v>30</v>
      </c>
      <c r="D127" s="134">
        <v>0</v>
      </c>
      <c r="E127" s="207"/>
    </row>
    <row r="128" spans="1:26" ht="15" thickBot="1" x14ac:dyDescent="0.35">
      <c r="B128" s="64" t="s">
        <v>91</v>
      </c>
      <c r="C128" s="69">
        <v>40</v>
      </c>
      <c r="D128" s="69">
        <v>0</v>
      </c>
      <c r="E128" s="208"/>
    </row>
    <row r="130" spans="2:17" ht="15" thickBot="1" x14ac:dyDescent="0.35"/>
    <row r="131" spans="2:17" ht="26.4" thickBot="1" x14ac:dyDescent="0.35">
      <c r="B131" s="196" t="s">
        <v>51</v>
      </c>
      <c r="C131" s="197"/>
      <c r="D131" s="197"/>
      <c r="E131" s="197"/>
      <c r="F131" s="197"/>
      <c r="G131" s="197"/>
      <c r="H131" s="197"/>
      <c r="I131" s="197"/>
      <c r="J131" s="197"/>
      <c r="K131" s="197"/>
      <c r="L131" s="197"/>
      <c r="M131" s="197"/>
      <c r="N131" s="198"/>
    </row>
    <row r="133" spans="2:17" ht="33" customHeight="1" x14ac:dyDescent="0.3">
      <c r="B133" s="199" t="s">
        <v>0</v>
      </c>
      <c r="C133" s="199" t="s">
        <v>38</v>
      </c>
      <c r="D133" s="199" t="s">
        <v>39</v>
      </c>
      <c r="E133" s="199" t="s">
        <v>78</v>
      </c>
      <c r="F133" s="199" t="s">
        <v>80</v>
      </c>
      <c r="G133" s="199" t="s">
        <v>81</v>
      </c>
      <c r="H133" s="199" t="s">
        <v>82</v>
      </c>
      <c r="I133" s="199" t="s">
        <v>79</v>
      </c>
      <c r="J133" s="185" t="s">
        <v>83</v>
      </c>
      <c r="K133" s="213"/>
      <c r="L133" s="186"/>
      <c r="M133" s="199" t="s">
        <v>87</v>
      </c>
      <c r="N133" s="199" t="s">
        <v>40</v>
      </c>
      <c r="O133" s="199" t="s">
        <v>41</v>
      </c>
      <c r="P133" s="209" t="s">
        <v>3</v>
      </c>
      <c r="Q133" s="210"/>
    </row>
    <row r="134" spans="2:17" ht="72" customHeight="1" x14ac:dyDescent="0.3">
      <c r="B134" s="200"/>
      <c r="C134" s="200"/>
      <c r="D134" s="200"/>
      <c r="E134" s="200"/>
      <c r="F134" s="200"/>
      <c r="G134" s="200"/>
      <c r="H134" s="200"/>
      <c r="I134" s="200"/>
      <c r="J134" s="135" t="s">
        <v>84</v>
      </c>
      <c r="K134" s="135" t="s">
        <v>85</v>
      </c>
      <c r="L134" s="135" t="s">
        <v>86</v>
      </c>
      <c r="M134" s="200"/>
      <c r="N134" s="200"/>
      <c r="O134" s="200"/>
      <c r="P134" s="211"/>
      <c r="Q134" s="212"/>
    </row>
    <row r="135" spans="2:17" ht="60.75" customHeight="1" x14ac:dyDescent="0.3">
      <c r="B135" s="133" t="s">
        <v>114</v>
      </c>
      <c r="C135" s="133"/>
      <c r="D135" s="125"/>
      <c r="E135" s="125"/>
      <c r="F135" s="125"/>
      <c r="G135" s="125"/>
      <c r="H135" s="125"/>
      <c r="I135" s="124"/>
      <c r="J135" s="66"/>
      <c r="K135" s="108"/>
      <c r="L135" s="108"/>
      <c r="M135" s="108"/>
      <c r="N135" s="108"/>
      <c r="O135" s="108"/>
      <c r="P135" s="84"/>
      <c r="Q135" s="85"/>
    </row>
    <row r="136" spans="2:17" ht="60.75" customHeight="1" x14ac:dyDescent="0.3">
      <c r="B136" s="133" t="s">
        <v>113</v>
      </c>
      <c r="C136" s="133"/>
      <c r="D136" s="3"/>
      <c r="E136" s="3"/>
      <c r="F136" s="3"/>
      <c r="G136" s="3"/>
      <c r="H136" s="3"/>
      <c r="I136" s="5"/>
      <c r="J136" s="1"/>
      <c r="K136" s="83"/>
      <c r="L136" s="82"/>
      <c r="M136" s="108"/>
      <c r="N136" s="108"/>
      <c r="O136" s="108"/>
      <c r="P136" s="84"/>
      <c r="Q136" s="85"/>
    </row>
    <row r="137" spans="2:17" ht="33.6" customHeight="1" x14ac:dyDescent="0.3">
      <c r="B137" s="133" t="s">
        <v>115</v>
      </c>
      <c r="C137" s="133"/>
      <c r="D137" s="3"/>
      <c r="E137" s="3"/>
      <c r="F137" s="3"/>
      <c r="G137" s="3"/>
      <c r="H137" s="3"/>
      <c r="I137" s="5"/>
      <c r="J137" s="1"/>
      <c r="K137" s="82"/>
      <c r="L137" s="82"/>
      <c r="M137" s="108"/>
      <c r="N137" s="108"/>
      <c r="O137" s="108"/>
      <c r="P137" s="84"/>
      <c r="Q137" s="85"/>
    </row>
    <row r="140" spans="2:17" ht="15" thickBot="1" x14ac:dyDescent="0.35"/>
    <row r="141" spans="2:17" ht="54" customHeight="1" x14ac:dyDescent="0.3">
      <c r="B141" s="111" t="s">
        <v>32</v>
      </c>
      <c r="C141" s="111" t="s">
        <v>48</v>
      </c>
      <c r="D141" s="135" t="s">
        <v>49</v>
      </c>
      <c r="E141" s="111" t="s">
        <v>50</v>
      </c>
      <c r="F141" s="74" t="s">
        <v>55</v>
      </c>
      <c r="G141" s="79"/>
    </row>
    <row r="142" spans="2:17" ht="120.75" customHeight="1" x14ac:dyDescent="0.2">
      <c r="B142" s="202" t="s">
        <v>52</v>
      </c>
      <c r="C142" s="6" t="s">
        <v>92</v>
      </c>
      <c r="D142" s="134">
        <v>25</v>
      </c>
      <c r="E142" s="134"/>
      <c r="F142" s="203">
        <f>+E142+E143+E144</f>
        <v>0</v>
      </c>
      <c r="G142" s="80"/>
    </row>
    <row r="143" spans="2:17" ht="76.2" customHeight="1" x14ac:dyDescent="0.2">
      <c r="B143" s="202"/>
      <c r="C143" s="6" t="s">
        <v>93</v>
      </c>
      <c r="D143" s="71">
        <v>25</v>
      </c>
      <c r="E143" s="134"/>
      <c r="F143" s="204"/>
      <c r="G143" s="80"/>
    </row>
    <row r="144" spans="2:17" ht="69" customHeight="1" x14ac:dyDescent="0.2">
      <c r="B144" s="202"/>
      <c r="C144" s="6" t="s">
        <v>94</v>
      </c>
      <c r="D144" s="134">
        <v>10</v>
      </c>
      <c r="E144" s="134"/>
      <c r="F144" s="205"/>
      <c r="G144" s="80"/>
    </row>
    <row r="145" spans="2:5" x14ac:dyDescent="0.3">
      <c r="C145" s="91"/>
    </row>
    <row r="148" spans="2:5" x14ac:dyDescent="0.3">
      <c r="B148" s="109" t="s">
        <v>56</v>
      </c>
    </row>
    <row r="151" spans="2:5" x14ac:dyDescent="0.3">
      <c r="B151" s="112" t="s">
        <v>32</v>
      </c>
      <c r="C151" s="112" t="s">
        <v>57</v>
      </c>
      <c r="D151" s="111" t="s">
        <v>50</v>
      </c>
      <c r="E151" s="111" t="s">
        <v>16</v>
      </c>
    </row>
    <row r="152" spans="2:5" ht="53.25" customHeight="1" x14ac:dyDescent="0.3">
      <c r="B152" s="92" t="s">
        <v>58</v>
      </c>
      <c r="C152" s="93">
        <v>40</v>
      </c>
      <c r="D152" s="134">
        <f>+E126</f>
        <v>0</v>
      </c>
      <c r="E152" s="183">
        <f>+D152+D153</f>
        <v>0</v>
      </c>
    </row>
    <row r="153" spans="2:5" ht="65.25" customHeight="1" x14ac:dyDescent="0.3">
      <c r="B153" s="92" t="s">
        <v>59</v>
      </c>
      <c r="C153" s="93">
        <v>60</v>
      </c>
      <c r="D153" s="134">
        <f>+F142</f>
        <v>0</v>
      </c>
      <c r="E153" s="184"/>
    </row>
  </sheetData>
  <mergeCells count="69">
    <mergeCell ref="B108:N108"/>
    <mergeCell ref="P94:Q94"/>
    <mergeCell ref="P95:Q95"/>
    <mergeCell ref="B98:N98"/>
    <mergeCell ref="D101:E101"/>
    <mergeCell ref="D102:E102"/>
    <mergeCell ref="B105:P105"/>
    <mergeCell ref="E152:E153"/>
    <mergeCell ref="J133:L133"/>
    <mergeCell ref="M133:M134"/>
    <mergeCell ref="N133:N134"/>
    <mergeCell ref="O133:O134"/>
    <mergeCell ref="O87:O88"/>
    <mergeCell ref="P87:Q88"/>
    <mergeCell ref="B142:B144"/>
    <mergeCell ref="F142:F144"/>
    <mergeCell ref="E126:E128"/>
    <mergeCell ref="B131:N131"/>
    <mergeCell ref="B133:B134"/>
    <mergeCell ref="C133:C134"/>
    <mergeCell ref="D133:D134"/>
    <mergeCell ref="E133:E134"/>
    <mergeCell ref="F133:F134"/>
    <mergeCell ref="G133:G134"/>
    <mergeCell ref="H133:H134"/>
    <mergeCell ref="I133:I134"/>
    <mergeCell ref="P93:Q93"/>
    <mergeCell ref="P133:Q134"/>
    <mergeCell ref="B82:N82"/>
    <mergeCell ref="B87:B88"/>
    <mergeCell ref="C87:C88"/>
    <mergeCell ref="D87:D88"/>
    <mergeCell ref="E87:E88"/>
    <mergeCell ref="F87:F88"/>
    <mergeCell ref="G87:G88"/>
    <mergeCell ref="H87:H88"/>
    <mergeCell ref="I87:I88"/>
    <mergeCell ref="J87:L87"/>
    <mergeCell ref="M87:M88"/>
    <mergeCell ref="N87:N88"/>
    <mergeCell ref="P89:Q89"/>
    <mergeCell ref="P90:Q90"/>
    <mergeCell ref="P91:Q91"/>
    <mergeCell ref="P92:Q92"/>
    <mergeCell ref="P75:Q75"/>
    <mergeCell ref="P76:Q76"/>
    <mergeCell ref="P72:Q72"/>
    <mergeCell ref="P73:Q73"/>
    <mergeCell ref="B60:B61"/>
    <mergeCell ref="C60:C61"/>
    <mergeCell ref="D60:E60"/>
    <mergeCell ref="C64:N64"/>
    <mergeCell ref="B66:N66"/>
    <mergeCell ref="P74:Q74"/>
    <mergeCell ref="M46:N46"/>
    <mergeCell ref="B2:P2"/>
    <mergeCell ref="B4:P4"/>
    <mergeCell ref="A5:L5"/>
    <mergeCell ref="C7:N7"/>
    <mergeCell ref="C8:N8"/>
    <mergeCell ref="C9:N9"/>
    <mergeCell ref="C10:N10"/>
    <mergeCell ref="C11:E11"/>
    <mergeCell ref="B15:C22"/>
    <mergeCell ref="B23:C23"/>
    <mergeCell ref="E41:E42"/>
    <mergeCell ref="P69:Q69"/>
    <mergeCell ref="P70:Q70"/>
    <mergeCell ref="P71:Q71"/>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zoomScale="50" zoomScaleNormal="50" workbookViewId="0"/>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36.5546875" style="9" customWidth="1"/>
    <col min="19"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1:16" ht="25.8" x14ac:dyDescent="0.3">
      <c r="B2" s="172" t="s">
        <v>61</v>
      </c>
      <c r="C2" s="173"/>
      <c r="D2" s="173"/>
      <c r="E2" s="173"/>
      <c r="F2" s="173"/>
      <c r="G2" s="173"/>
      <c r="H2" s="173"/>
      <c r="I2" s="173"/>
      <c r="J2" s="173"/>
      <c r="K2" s="173"/>
      <c r="L2" s="173"/>
      <c r="M2" s="173"/>
      <c r="N2" s="173"/>
      <c r="O2" s="173"/>
      <c r="P2" s="173"/>
    </row>
    <row r="4" spans="1:16" ht="25.8" x14ac:dyDescent="0.3">
      <c r="B4" s="174" t="s">
        <v>47</v>
      </c>
      <c r="C4" s="174"/>
      <c r="D4" s="174"/>
      <c r="E4" s="174"/>
      <c r="F4" s="174"/>
      <c r="G4" s="174"/>
      <c r="H4" s="174"/>
      <c r="I4" s="174"/>
      <c r="J4" s="174"/>
      <c r="K4" s="174"/>
      <c r="L4" s="174"/>
      <c r="M4" s="174"/>
      <c r="N4" s="174"/>
      <c r="O4" s="174"/>
      <c r="P4" s="174"/>
    </row>
    <row r="5" spans="1:16" s="91" customFormat="1" ht="39.75" customHeight="1" x14ac:dyDescent="0.4">
      <c r="A5" s="175" t="s">
        <v>116</v>
      </c>
      <c r="B5" s="175"/>
      <c r="C5" s="175"/>
      <c r="D5" s="175"/>
      <c r="E5" s="175"/>
      <c r="F5" s="175"/>
      <c r="G5" s="175"/>
      <c r="H5" s="175"/>
      <c r="I5" s="175"/>
      <c r="J5" s="175"/>
      <c r="K5" s="175"/>
      <c r="L5" s="175"/>
    </row>
    <row r="6" spans="1:16" ht="15" thickBot="1" x14ac:dyDescent="0.35"/>
    <row r="7" spans="1:16" ht="21.6" thickBot="1" x14ac:dyDescent="0.35">
      <c r="B7" s="11" t="s">
        <v>4</v>
      </c>
      <c r="C7" s="176" t="s">
        <v>117</v>
      </c>
      <c r="D7" s="176"/>
      <c r="E7" s="176"/>
      <c r="F7" s="176"/>
      <c r="G7" s="176"/>
      <c r="H7" s="176"/>
      <c r="I7" s="176"/>
      <c r="J7" s="176"/>
      <c r="K7" s="176"/>
      <c r="L7" s="176"/>
      <c r="M7" s="176"/>
      <c r="N7" s="177"/>
    </row>
    <row r="8" spans="1:16" ht="16.2" thickBot="1" x14ac:dyDescent="0.35">
      <c r="B8" s="12" t="s">
        <v>5</v>
      </c>
      <c r="C8" s="176"/>
      <c r="D8" s="176"/>
      <c r="E8" s="176"/>
      <c r="F8" s="176"/>
      <c r="G8" s="176"/>
      <c r="H8" s="176"/>
      <c r="I8" s="176"/>
      <c r="J8" s="176"/>
      <c r="K8" s="176"/>
      <c r="L8" s="176"/>
      <c r="M8" s="176"/>
      <c r="N8" s="177"/>
    </row>
    <row r="9" spans="1:16" ht="16.2" thickBot="1" x14ac:dyDescent="0.35">
      <c r="B9" s="12" t="s">
        <v>6</v>
      </c>
      <c r="C9" s="176"/>
      <c r="D9" s="176"/>
      <c r="E9" s="176"/>
      <c r="F9" s="176"/>
      <c r="G9" s="176"/>
      <c r="H9" s="176"/>
      <c r="I9" s="176"/>
      <c r="J9" s="176"/>
      <c r="K9" s="176"/>
      <c r="L9" s="176"/>
      <c r="M9" s="176"/>
      <c r="N9" s="177"/>
    </row>
    <row r="10" spans="1:16" ht="16.2" thickBot="1" x14ac:dyDescent="0.35">
      <c r="B10" s="12" t="s">
        <v>7</v>
      </c>
      <c r="C10" s="176"/>
      <c r="D10" s="176"/>
      <c r="E10" s="176"/>
      <c r="F10" s="176"/>
      <c r="G10" s="176"/>
      <c r="H10" s="176"/>
      <c r="I10" s="176"/>
      <c r="J10" s="176"/>
      <c r="K10" s="176"/>
      <c r="L10" s="176"/>
      <c r="M10" s="176"/>
      <c r="N10" s="177"/>
    </row>
    <row r="11" spans="1:16" ht="16.2" thickBot="1" x14ac:dyDescent="0.35">
      <c r="B11" s="12" t="s">
        <v>8</v>
      </c>
      <c r="C11" s="178">
        <v>28</v>
      </c>
      <c r="D11" s="178"/>
      <c r="E11" s="179"/>
      <c r="F11" s="34"/>
      <c r="G11" s="34"/>
      <c r="H11" s="34"/>
      <c r="I11" s="34"/>
      <c r="J11" s="34"/>
      <c r="K11" s="34"/>
      <c r="L11" s="34"/>
      <c r="M11" s="34"/>
      <c r="N11" s="35"/>
    </row>
    <row r="12" spans="1:16" ht="16.2" thickBot="1" x14ac:dyDescent="0.35">
      <c r="B12" s="14" t="s">
        <v>9</v>
      </c>
      <c r="C12" s="15">
        <v>41979</v>
      </c>
      <c r="D12" s="16"/>
      <c r="E12" s="16"/>
      <c r="F12" s="16"/>
      <c r="G12" s="16"/>
      <c r="H12" s="16"/>
      <c r="I12" s="16"/>
      <c r="J12" s="16"/>
      <c r="K12" s="16"/>
      <c r="L12" s="16"/>
      <c r="M12" s="16"/>
      <c r="N12" s="17"/>
    </row>
    <row r="13" spans="1:16" ht="15.6" x14ac:dyDescent="0.3">
      <c r="B13" s="13"/>
      <c r="C13" s="18"/>
      <c r="D13" s="19"/>
      <c r="E13" s="19"/>
      <c r="F13" s="19"/>
      <c r="G13" s="19"/>
      <c r="H13" s="19"/>
      <c r="I13" s="8"/>
      <c r="J13" s="8"/>
      <c r="K13" s="8"/>
      <c r="L13" s="8"/>
      <c r="M13" s="8"/>
      <c r="N13" s="19"/>
    </row>
    <row r="14" spans="1:16" x14ac:dyDescent="0.3">
      <c r="I14" s="8"/>
      <c r="J14" s="8"/>
      <c r="K14" s="8"/>
      <c r="L14" s="8"/>
      <c r="M14" s="8"/>
      <c r="N14" s="21"/>
    </row>
    <row r="15" spans="1:16" ht="45.75" customHeight="1" x14ac:dyDescent="0.3">
      <c r="B15" s="180" t="s">
        <v>63</v>
      </c>
      <c r="C15" s="180"/>
      <c r="D15" s="50" t="s">
        <v>12</v>
      </c>
      <c r="E15" s="50" t="s">
        <v>13</v>
      </c>
      <c r="F15" s="50" t="s">
        <v>28</v>
      </c>
      <c r="G15" s="77"/>
      <c r="I15" s="36"/>
      <c r="J15" s="36"/>
      <c r="K15" s="36"/>
      <c r="L15" s="36"/>
      <c r="M15" s="36"/>
      <c r="N15" s="21"/>
    </row>
    <row r="16" spans="1:16" x14ac:dyDescent="0.3">
      <c r="B16" s="180"/>
      <c r="C16" s="180"/>
      <c r="D16" s="50">
        <v>28</v>
      </c>
      <c r="E16" s="117">
        <v>421714390</v>
      </c>
      <c r="F16" s="117">
        <v>155</v>
      </c>
      <c r="G16" s="78"/>
      <c r="I16" s="37"/>
      <c r="J16" s="37"/>
      <c r="K16" s="37"/>
      <c r="L16" s="37"/>
      <c r="M16" s="37"/>
      <c r="N16" s="21"/>
    </row>
    <row r="17" spans="1:14" x14ac:dyDescent="0.3">
      <c r="B17" s="180"/>
      <c r="C17" s="180"/>
      <c r="D17" s="50"/>
      <c r="E17" s="117"/>
      <c r="F17" s="117"/>
      <c r="G17" s="78"/>
      <c r="I17" s="37"/>
      <c r="J17" s="37"/>
      <c r="K17" s="37"/>
      <c r="L17" s="37"/>
      <c r="M17" s="37"/>
      <c r="N17" s="21"/>
    </row>
    <row r="18" spans="1:14" x14ac:dyDescent="0.3">
      <c r="B18" s="180"/>
      <c r="C18" s="180"/>
      <c r="D18" s="50"/>
      <c r="E18" s="117"/>
      <c r="F18" s="117"/>
      <c r="G18" s="78"/>
      <c r="I18" s="37"/>
      <c r="J18" s="37"/>
      <c r="K18" s="37"/>
      <c r="L18" s="37"/>
      <c r="M18" s="37"/>
      <c r="N18" s="21"/>
    </row>
    <row r="19" spans="1:14" x14ac:dyDescent="0.3">
      <c r="B19" s="180"/>
      <c r="C19" s="180"/>
      <c r="D19" s="50"/>
      <c r="E19" s="118"/>
      <c r="F19" s="117"/>
      <c r="G19" s="78"/>
      <c r="H19" s="22"/>
      <c r="I19" s="37"/>
      <c r="J19" s="37"/>
      <c r="K19" s="37"/>
      <c r="L19" s="37"/>
      <c r="M19" s="37"/>
      <c r="N19" s="20"/>
    </row>
    <row r="20" spans="1:14" x14ac:dyDescent="0.3">
      <c r="B20" s="180"/>
      <c r="C20" s="180"/>
      <c r="D20" s="50"/>
      <c r="E20" s="118"/>
      <c r="F20" s="117"/>
      <c r="G20" s="78"/>
      <c r="H20" s="22"/>
      <c r="I20" s="39"/>
      <c r="J20" s="39"/>
      <c r="K20" s="39"/>
      <c r="L20" s="39"/>
      <c r="M20" s="39"/>
      <c r="N20" s="20"/>
    </row>
    <row r="21" spans="1:14" x14ac:dyDescent="0.3">
      <c r="B21" s="180"/>
      <c r="C21" s="180"/>
      <c r="D21" s="50"/>
      <c r="E21" s="118"/>
      <c r="F21" s="117"/>
      <c r="G21" s="78"/>
      <c r="H21" s="22"/>
      <c r="I21" s="8"/>
      <c r="J21" s="8"/>
      <c r="K21" s="8"/>
      <c r="L21" s="8"/>
      <c r="M21" s="8"/>
      <c r="N21" s="20"/>
    </row>
    <row r="22" spans="1:14" x14ac:dyDescent="0.3">
      <c r="B22" s="180"/>
      <c r="C22" s="180"/>
      <c r="D22" s="50"/>
      <c r="E22" s="118"/>
      <c r="F22" s="117"/>
      <c r="G22" s="78"/>
      <c r="H22" s="22"/>
      <c r="I22" s="8"/>
      <c r="J22" s="8"/>
      <c r="K22" s="8"/>
      <c r="L22" s="8"/>
      <c r="M22" s="8"/>
      <c r="N22" s="20"/>
    </row>
    <row r="23" spans="1:14" ht="15" thickBot="1" x14ac:dyDescent="0.35">
      <c r="B23" s="181" t="s">
        <v>14</v>
      </c>
      <c r="C23" s="182"/>
      <c r="D23" s="50"/>
      <c r="E23" s="119">
        <f>SUM(E16:E22)</f>
        <v>421714390</v>
      </c>
      <c r="F23" s="117">
        <f>SUM(F16:F22)</f>
        <v>155</v>
      </c>
      <c r="G23" s="78"/>
      <c r="H23" s="22"/>
      <c r="I23" s="8"/>
      <c r="J23" s="8"/>
      <c r="K23" s="8"/>
      <c r="L23" s="8"/>
      <c r="M23" s="8"/>
      <c r="N23" s="20"/>
    </row>
    <row r="24" spans="1:14" ht="29.4" thickBot="1" x14ac:dyDescent="0.35">
      <c r="A24" s="41"/>
      <c r="B24" s="51" t="s">
        <v>15</v>
      </c>
      <c r="C24" s="51" t="s">
        <v>64</v>
      </c>
      <c r="E24" s="36"/>
      <c r="F24" s="36"/>
      <c r="G24" s="36"/>
      <c r="H24" s="36"/>
      <c r="I24" s="10"/>
      <c r="J24" s="10"/>
      <c r="K24" s="10"/>
      <c r="L24" s="10"/>
      <c r="M24" s="10"/>
    </row>
    <row r="25" spans="1:14" ht="15" thickBot="1" x14ac:dyDescent="0.35">
      <c r="A25" s="42">
        <v>1</v>
      </c>
      <c r="C25" s="44">
        <f>+F23*80%</f>
        <v>124</v>
      </c>
      <c r="D25" s="40"/>
      <c r="E25" s="43">
        <f>E23</f>
        <v>421714390</v>
      </c>
      <c r="F25" s="38"/>
      <c r="G25" s="38"/>
      <c r="H25" s="38"/>
      <c r="I25" s="23"/>
      <c r="J25" s="23"/>
      <c r="K25" s="23"/>
      <c r="L25" s="23"/>
      <c r="M25" s="23"/>
    </row>
    <row r="26" spans="1:14" x14ac:dyDescent="0.3">
      <c r="A26" s="86"/>
      <c r="C26" s="87"/>
      <c r="D26" s="37"/>
      <c r="E26" s="88"/>
      <c r="F26" s="38"/>
      <c r="G26" s="38"/>
      <c r="H26" s="38"/>
      <c r="I26" s="23"/>
      <c r="J26" s="23"/>
      <c r="K26" s="23"/>
      <c r="L26" s="23"/>
      <c r="M26" s="23"/>
    </row>
    <row r="27" spans="1:14" x14ac:dyDescent="0.3">
      <c r="A27" s="86"/>
      <c r="C27" s="87"/>
      <c r="D27" s="37"/>
      <c r="E27" s="88"/>
      <c r="F27" s="38"/>
      <c r="G27" s="38"/>
      <c r="H27" s="38"/>
      <c r="I27" s="23"/>
      <c r="J27" s="23"/>
      <c r="K27" s="23"/>
      <c r="L27" s="23"/>
      <c r="M27" s="23"/>
    </row>
    <row r="28" spans="1:14" x14ac:dyDescent="0.3">
      <c r="A28" s="86"/>
      <c r="B28" s="109" t="s">
        <v>95</v>
      </c>
      <c r="C28" s="91"/>
      <c r="D28" s="91"/>
      <c r="E28" s="91"/>
      <c r="F28" s="91"/>
      <c r="G28" s="91"/>
      <c r="H28" s="91"/>
      <c r="I28" s="94"/>
      <c r="J28" s="94"/>
      <c r="K28" s="94"/>
      <c r="L28" s="94"/>
      <c r="M28" s="94"/>
      <c r="N28" s="95"/>
    </row>
    <row r="29" spans="1:14" x14ac:dyDescent="0.3">
      <c r="A29" s="86"/>
      <c r="B29" s="91"/>
      <c r="C29" s="91"/>
      <c r="D29" s="91"/>
      <c r="E29" s="91"/>
      <c r="F29" s="91"/>
      <c r="G29" s="91"/>
      <c r="H29" s="91"/>
      <c r="I29" s="94"/>
      <c r="J29" s="94"/>
      <c r="K29" s="94"/>
      <c r="L29" s="94"/>
      <c r="M29" s="94"/>
      <c r="N29" s="95"/>
    </row>
    <row r="30" spans="1:14" x14ac:dyDescent="0.3">
      <c r="A30" s="86"/>
      <c r="B30" s="112" t="s">
        <v>32</v>
      </c>
      <c r="C30" s="112" t="s">
        <v>96</v>
      </c>
      <c r="D30" s="112" t="s">
        <v>97</v>
      </c>
      <c r="E30" s="91"/>
      <c r="F30" s="91"/>
      <c r="G30" s="91"/>
      <c r="H30" s="91"/>
      <c r="I30" s="94"/>
      <c r="J30" s="94"/>
      <c r="K30" s="94"/>
      <c r="L30" s="94"/>
      <c r="M30" s="94"/>
      <c r="N30" s="95"/>
    </row>
    <row r="31" spans="1:14" x14ac:dyDescent="0.3">
      <c r="A31" s="86"/>
      <c r="B31" s="108" t="s">
        <v>98</v>
      </c>
      <c r="C31" s="108" t="s">
        <v>132</v>
      </c>
      <c r="D31" s="108"/>
      <c r="E31" s="91"/>
      <c r="F31" s="91"/>
      <c r="G31" s="91"/>
      <c r="H31" s="91"/>
      <c r="I31" s="94"/>
      <c r="J31" s="94"/>
      <c r="K31" s="94"/>
      <c r="L31" s="94"/>
      <c r="M31" s="94"/>
      <c r="N31" s="95"/>
    </row>
    <row r="32" spans="1:14" x14ac:dyDescent="0.3">
      <c r="A32" s="86"/>
      <c r="B32" s="108" t="s">
        <v>99</v>
      </c>
      <c r="C32" s="108"/>
      <c r="D32" s="108" t="s">
        <v>132</v>
      </c>
      <c r="E32" s="91"/>
      <c r="F32" s="91"/>
      <c r="G32" s="91"/>
      <c r="H32" s="91"/>
      <c r="I32" s="94"/>
      <c r="J32" s="94"/>
      <c r="K32" s="94"/>
      <c r="L32" s="94"/>
      <c r="M32" s="94"/>
      <c r="N32" s="95"/>
    </row>
    <row r="33" spans="1:14" x14ac:dyDescent="0.3">
      <c r="A33" s="86"/>
      <c r="B33" s="108" t="s">
        <v>100</v>
      </c>
      <c r="C33" s="108"/>
      <c r="D33" s="108" t="s">
        <v>132</v>
      </c>
      <c r="E33" s="91"/>
      <c r="F33" s="91"/>
      <c r="G33" s="91"/>
      <c r="H33" s="91"/>
      <c r="I33" s="94"/>
      <c r="J33" s="94"/>
      <c r="K33" s="94"/>
      <c r="L33" s="94"/>
      <c r="M33" s="94"/>
      <c r="N33" s="95"/>
    </row>
    <row r="34" spans="1:14" x14ac:dyDescent="0.3">
      <c r="A34" s="86"/>
      <c r="B34" s="108" t="s">
        <v>101</v>
      </c>
      <c r="C34" s="108"/>
      <c r="D34" s="108" t="s">
        <v>132</v>
      </c>
      <c r="E34" s="91"/>
      <c r="F34" s="91"/>
      <c r="G34" s="91"/>
      <c r="H34" s="91"/>
      <c r="I34" s="94"/>
      <c r="J34" s="94"/>
      <c r="K34" s="94"/>
      <c r="L34" s="94"/>
      <c r="M34" s="94"/>
      <c r="N34" s="95"/>
    </row>
    <row r="35" spans="1:14" x14ac:dyDescent="0.3">
      <c r="A35" s="86"/>
      <c r="B35" s="91"/>
      <c r="C35" s="91"/>
      <c r="D35" s="91"/>
      <c r="E35" s="91"/>
      <c r="F35" s="91"/>
      <c r="G35" s="91"/>
      <c r="H35" s="91"/>
      <c r="I35" s="94"/>
      <c r="J35" s="94"/>
      <c r="K35" s="94"/>
      <c r="L35" s="94"/>
      <c r="M35" s="94"/>
      <c r="N35" s="95"/>
    </row>
    <row r="36" spans="1:14" x14ac:dyDescent="0.3">
      <c r="A36" s="86"/>
      <c r="B36" s="91"/>
      <c r="C36" s="91"/>
      <c r="D36" s="91"/>
      <c r="E36" s="91"/>
      <c r="F36" s="91"/>
      <c r="G36" s="91"/>
      <c r="H36" s="91"/>
      <c r="I36" s="94"/>
      <c r="J36" s="94"/>
      <c r="K36" s="94"/>
      <c r="L36" s="94"/>
      <c r="M36" s="94"/>
      <c r="N36" s="95"/>
    </row>
    <row r="37" spans="1:14" x14ac:dyDescent="0.3">
      <c r="A37" s="86"/>
      <c r="B37" s="109" t="s">
        <v>102</v>
      </c>
      <c r="C37" s="91"/>
      <c r="D37" s="91"/>
      <c r="E37" s="91"/>
      <c r="F37" s="91"/>
      <c r="G37" s="91"/>
      <c r="H37" s="91"/>
      <c r="I37" s="94"/>
      <c r="J37" s="94"/>
      <c r="K37" s="94"/>
      <c r="L37" s="94"/>
      <c r="M37" s="94"/>
      <c r="N37" s="95"/>
    </row>
    <row r="38" spans="1:14" x14ac:dyDescent="0.3">
      <c r="A38" s="86"/>
      <c r="B38" s="91"/>
      <c r="C38" s="91"/>
      <c r="D38" s="91"/>
      <c r="E38" s="91"/>
      <c r="F38" s="91"/>
      <c r="G38" s="91"/>
      <c r="H38" s="91"/>
      <c r="I38" s="94"/>
      <c r="J38" s="94"/>
      <c r="K38" s="94"/>
      <c r="L38" s="94"/>
      <c r="M38" s="94"/>
      <c r="N38" s="95"/>
    </row>
    <row r="39" spans="1:14" x14ac:dyDescent="0.3">
      <c r="A39" s="86"/>
      <c r="B39" s="91"/>
      <c r="C39" s="91"/>
      <c r="D39" s="91"/>
      <c r="E39" s="91"/>
      <c r="F39" s="91"/>
      <c r="G39" s="91"/>
      <c r="H39" s="91"/>
      <c r="I39" s="94"/>
      <c r="J39" s="94"/>
      <c r="K39" s="94"/>
      <c r="L39" s="94"/>
      <c r="M39" s="94"/>
      <c r="N39" s="95"/>
    </row>
    <row r="40" spans="1:14" x14ac:dyDescent="0.3">
      <c r="A40" s="86"/>
      <c r="B40" s="112" t="s">
        <v>32</v>
      </c>
      <c r="C40" s="112" t="s">
        <v>57</v>
      </c>
      <c r="D40" s="111" t="s">
        <v>50</v>
      </c>
      <c r="E40" s="111" t="s">
        <v>16</v>
      </c>
      <c r="F40" s="91"/>
      <c r="G40" s="91"/>
      <c r="H40" s="91"/>
      <c r="I40" s="94"/>
      <c r="J40" s="94"/>
      <c r="K40" s="94"/>
      <c r="L40" s="94"/>
      <c r="M40" s="94"/>
      <c r="N40" s="95"/>
    </row>
    <row r="41" spans="1:14" ht="27.6" x14ac:dyDescent="0.3">
      <c r="A41" s="86"/>
      <c r="B41" s="92" t="s">
        <v>103</v>
      </c>
      <c r="C41" s="93">
        <v>40</v>
      </c>
      <c r="D41" s="110">
        <v>0</v>
      </c>
      <c r="E41" s="183">
        <f>+D41+D42</f>
        <v>0</v>
      </c>
      <c r="F41" s="91"/>
      <c r="G41" s="91"/>
      <c r="H41" s="91"/>
      <c r="I41" s="94"/>
      <c r="J41" s="94"/>
      <c r="K41" s="94"/>
      <c r="L41" s="94"/>
      <c r="M41" s="94"/>
      <c r="N41" s="95"/>
    </row>
    <row r="42" spans="1:14" ht="55.2" x14ac:dyDescent="0.3">
      <c r="A42" s="86"/>
      <c r="B42" s="92" t="s">
        <v>104</v>
      </c>
      <c r="C42" s="93">
        <v>60</v>
      </c>
      <c r="D42" s="110">
        <f>+F147</f>
        <v>0</v>
      </c>
      <c r="E42" s="184"/>
      <c r="F42" s="91"/>
      <c r="G42" s="91"/>
      <c r="H42" s="91"/>
      <c r="I42" s="94"/>
      <c r="J42" s="94"/>
      <c r="K42" s="94"/>
      <c r="L42" s="94"/>
      <c r="M42" s="94"/>
      <c r="N42" s="95"/>
    </row>
    <row r="43" spans="1:14" x14ac:dyDescent="0.3">
      <c r="A43" s="86"/>
      <c r="C43" s="87"/>
      <c r="D43" s="37"/>
      <c r="E43" s="88"/>
      <c r="F43" s="38"/>
      <c r="G43" s="38"/>
      <c r="H43" s="38"/>
      <c r="I43" s="23"/>
      <c r="J43" s="23"/>
      <c r="K43" s="23"/>
      <c r="L43" s="23"/>
      <c r="M43" s="23"/>
    </row>
    <row r="44" spans="1:14" x14ac:dyDescent="0.3">
      <c r="A44" s="86"/>
      <c r="C44" s="87"/>
      <c r="D44" s="37"/>
      <c r="E44" s="88"/>
      <c r="F44" s="38"/>
      <c r="G44" s="38"/>
      <c r="H44" s="38"/>
      <c r="I44" s="23"/>
      <c r="J44" s="23"/>
      <c r="K44" s="23"/>
      <c r="L44" s="23"/>
      <c r="M44" s="23"/>
    </row>
    <row r="45" spans="1:14" x14ac:dyDescent="0.3">
      <c r="A45" s="86"/>
      <c r="C45" s="87"/>
      <c r="D45" s="37"/>
      <c r="E45" s="88"/>
      <c r="F45" s="38"/>
      <c r="G45" s="38"/>
      <c r="H45" s="38"/>
      <c r="I45" s="23"/>
      <c r="J45" s="23"/>
      <c r="K45" s="23"/>
      <c r="L45" s="23"/>
      <c r="M45" s="23"/>
    </row>
    <row r="46" spans="1:14" ht="15" thickBot="1" x14ac:dyDescent="0.35">
      <c r="M46" s="171" t="s">
        <v>34</v>
      </c>
      <c r="N46" s="171"/>
    </row>
    <row r="47" spans="1:14" x14ac:dyDescent="0.3">
      <c r="B47" s="120" t="s">
        <v>29</v>
      </c>
      <c r="M47" s="62"/>
      <c r="N47" s="62"/>
    </row>
    <row r="48" spans="1:14" ht="15" thickBot="1" x14ac:dyDescent="0.35">
      <c r="M48" s="62"/>
      <c r="N48" s="62"/>
    </row>
    <row r="49" spans="1:26" s="8" customFormat="1" ht="109.5" customHeight="1" x14ac:dyDescent="0.3">
      <c r="B49" s="105" t="s">
        <v>105</v>
      </c>
      <c r="C49" s="105" t="s">
        <v>106</v>
      </c>
      <c r="D49" s="105" t="s">
        <v>107</v>
      </c>
      <c r="E49" s="52" t="s">
        <v>44</v>
      </c>
      <c r="F49" s="52" t="s">
        <v>22</v>
      </c>
      <c r="G49" s="52" t="s">
        <v>65</v>
      </c>
      <c r="H49" s="52" t="s">
        <v>17</v>
      </c>
      <c r="I49" s="52" t="s">
        <v>10</v>
      </c>
      <c r="J49" s="52" t="s">
        <v>30</v>
      </c>
      <c r="K49" s="52" t="s">
        <v>60</v>
      </c>
      <c r="L49" s="52" t="s">
        <v>20</v>
      </c>
      <c r="M49" s="90" t="s">
        <v>26</v>
      </c>
      <c r="N49" s="90" t="s">
        <v>127</v>
      </c>
      <c r="O49" s="105" t="s">
        <v>108</v>
      </c>
      <c r="P49" s="52" t="s">
        <v>35</v>
      </c>
      <c r="Q49" s="53" t="s">
        <v>11</v>
      </c>
      <c r="R49" s="53" t="s">
        <v>19</v>
      </c>
    </row>
    <row r="50" spans="1:26" s="29" customFormat="1" ht="288" x14ac:dyDescent="0.3">
      <c r="A50" s="45">
        <v>1</v>
      </c>
      <c r="B50" s="101" t="s">
        <v>117</v>
      </c>
      <c r="C50" s="101" t="s">
        <v>117</v>
      </c>
      <c r="D50" s="101" t="s">
        <v>118</v>
      </c>
      <c r="E50" s="101" t="s">
        <v>119</v>
      </c>
      <c r="F50" s="97" t="s">
        <v>96</v>
      </c>
      <c r="G50" s="114" t="s">
        <v>120</v>
      </c>
      <c r="H50" s="121">
        <v>39827</v>
      </c>
      <c r="I50" s="121">
        <v>40178</v>
      </c>
      <c r="J50" s="98" t="s">
        <v>97</v>
      </c>
      <c r="K50" s="139">
        <f>(I50-H50)/30-L50</f>
        <v>1.1600000000000001</v>
      </c>
      <c r="L50" s="89">
        <v>10.54</v>
      </c>
      <c r="M50" s="123">
        <v>329</v>
      </c>
      <c r="N50" s="123">
        <v>56</v>
      </c>
      <c r="O50" s="89" t="s">
        <v>120</v>
      </c>
      <c r="P50" s="27">
        <v>182877419</v>
      </c>
      <c r="Q50" s="27">
        <v>49</v>
      </c>
      <c r="R50" s="115" t="s">
        <v>131</v>
      </c>
      <c r="S50" s="28"/>
      <c r="T50" s="28"/>
      <c r="U50" s="28"/>
      <c r="V50" s="28"/>
      <c r="W50" s="28"/>
      <c r="X50" s="28"/>
      <c r="Y50" s="28"/>
      <c r="Z50" s="28"/>
    </row>
    <row r="51" spans="1:26" s="29" customFormat="1" ht="187.2" x14ac:dyDescent="0.3">
      <c r="A51" s="45">
        <f>+A50+1</f>
        <v>2</v>
      </c>
      <c r="B51" s="101" t="s">
        <v>117</v>
      </c>
      <c r="C51" s="101" t="s">
        <v>117</v>
      </c>
      <c r="D51" s="46" t="s">
        <v>118</v>
      </c>
      <c r="E51" s="140" t="s">
        <v>122</v>
      </c>
      <c r="F51" s="25" t="s">
        <v>96</v>
      </c>
      <c r="G51" s="25" t="s">
        <v>120</v>
      </c>
      <c r="H51" s="121">
        <v>41298</v>
      </c>
      <c r="I51" s="121">
        <v>41639</v>
      </c>
      <c r="J51" s="26" t="s">
        <v>97</v>
      </c>
      <c r="K51" s="139">
        <f>(I51-H51)/30</f>
        <v>11.366666666666667</v>
      </c>
      <c r="L51" s="89" t="s">
        <v>120</v>
      </c>
      <c r="M51" s="123">
        <v>56</v>
      </c>
      <c r="N51" s="123">
        <v>56</v>
      </c>
      <c r="O51" s="89" t="s">
        <v>120</v>
      </c>
      <c r="P51" s="27">
        <v>56305941</v>
      </c>
      <c r="Q51" s="27" t="s">
        <v>121</v>
      </c>
      <c r="R51" s="115" t="s">
        <v>129</v>
      </c>
      <c r="S51" s="28"/>
      <c r="T51" s="28"/>
      <c r="U51" s="28"/>
      <c r="V51" s="28"/>
      <c r="W51" s="28"/>
      <c r="X51" s="28"/>
      <c r="Y51" s="28"/>
      <c r="Z51" s="28"/>
    </row>
    <row r="52" spans="1:26" s="29" customFormat="1" ht="57.6" x14ac:dyDescent="0.3">
      <c r="A52" s="45">
        <f t="shared" ref="A52:A57" si="0">+A51+1</f>
        <v>3</v>
      </c>
      <c r="B52" s="101" t="s">
        <v>117</v>
      </c>
      <c r="C52" s="101" t="s">
        <v>117</v>
      </c>
      <c r="D52" s="46" t="s">
        <v>118</v>
      </c>
      <c r="E52" s="141" t="s">
        <v>123</v>
      </c>
      <c r="F52" s="25" t="s">
        <v>96</v>
      </c>
      <c r="G52" s="25" t="s">
        <v>120</v>
      </c>
      <c r="H52" s="121">
        <v>41659</v>
      </c>
      <c r="I52" s="121">
        <v>42004</v>
      </c>
      <c r="J52" s="26" t="s">
        <v>97</v>
      </c>
      <c r="K52" s="139">
        <f>(I52-H52)/30-L52</f>
        <v>8.4700000000000006</v>
      </c>
      <c r="L52" s="89">
        <v>3.03</v>
      </c>
      <c r="M52" s="123">
        <v>56</v>
      </c>
      <c r="N52" s="123">
        <v>56</v>
      </c>
      <c r="O52" s="89" t="s">
        <v>120</v>
      </c>
      <c r="P52" s="27">
        <v>55890091</v>
      </c>
      <c r="Q52" s="27" t="s">
        <v>121</v>
      </c>
      <c r="R52" s="115" t="s">
        <v>124</v>
      </c>
      <c r="S52" s="28"/>
      <c r="T52" s="28"/>
      <c r="U52" s="28"/>
      <c r="V52" s="28"/>
      <c r="W52" s="28"/>
      <c r="X52" s="28"/>
      <c r="Y52" s="28"/>
      <c r="Z52" s="28"/>
    </row>
    <row r="53" spans="1:26" s="29" customFormat="1" ht="230.4" x14ac:dyDescent="0.3">
      <c r="A53" s="45">
        <f t="shared" si="0"/>
        <v>4</v>
      </c>
      <c r="B53" s="101" t="s">
        <v>117</v>
      </c>
      <c r="C53" s="101" t="s">
        <v>117</v>
      </c>
      <c r="D53" s="101" t="s">
        <v>118</v>
      </c>
      <c r="E53" s="141" t="s">
        <v>187</v>
      </c>
      <c r="F53" s="25" t="s">
        <v>96</v>
      </c>
      <c r="G53" s="97" t="s">
        <v>120</v>
      </c>
      <c r="H53" s="121">
        <v>40929</v>
      </c>
      <c r="I53" s="121">
        <v>41090</v>
      </c>
      <c r="J53" s="26" t="s">
        <v>97</v>
      </c>
      <c r="K53" s="139">
        <f>(I53-H53)/30</f>
        <v>5.3666666666666663</v>
      </c>
      <c r="L53" s="89" t="s">
        <v>120</v>
      </c>
      <c r="M53" s="89">
        <v>56</v>
      </c>
      <c r="N53" s="89">
        <v>56</v>
      </c>
      <c r="O53" s="89" t="s">
        <v>120</v>
      </c>
      <c r="P53" s="27">
        <v>20176032</v>
      </c>
      <c r="Q53" s="27" t="s">
        <v>121</v>
      </c>
      <c r="R53" s="115" t="s">
        <v>191</v>
      </c>
      <c r="S53" s="28"/>
      <c r="T53" s="28"/>
      <c r="U53" s="28"/>
      <c r="V53" s="28"/>
      <c r="W53" s="28"/>
      <c r="X53" s="28"/>
      <c r="Y53" s="28"/>
      <c r="Z53" s="28"/>
    </row>
    <row r="54" spans="1:26" s="29" customFormat="1" ht="230.4" x14ac:dyDescent="0.3">
      <c r="A54" s="45">
        <f t="shared" si="0"/>
        <v>5</v>
      </c>
      <c r="B54" s="101" t="s">
        <v>117</v>
      </c>
      <c r="C54" s="101" t="s">
        <v>117</v>
      </c>
      <c r="D54" s="101" t="s">
        <v>118</v>
      </c>
      <c r="E54" s="141" t="s">
        <v>188</v>
      </c>
      <c r="F54" s="97" t="s">
        <v>96</v>
      </c>
      <c r="G54" s="97" t="s">
        <v>120</v>
      </c>
      <c r="H54" s="121">
        <v>41099</v>
      </c>
      <c r="I54" s="121">
        <v>41274</v>
      </c>
      <c r="J54" s="98" t="s">
        <v>97</v>
      </c>
      <c r="K54" s="139">
        <f>(I54-H54)/30</f>
        <v>5.833333333333333</v>
      </c>
      <c r="L54" s="89" t="s">
        <v>120</v>
      </c>
      <c r="M54" s="89">
        <v>56</v>
      </c>
      <c r="N54" s="89">
        <v>56</v>
      </c>
      <c r="O54" s="89" t="s">
        <v>120</v>
      </c>
      <c r="P54" s="27">
        <v>23337024</v>
      </c>
      <c r="Q54" s="27" t="s">
        <v>121</v>
      </c>
      <c r="R54" s="115" t="s">
        <v>190</v>
      </c>
      <c r="S54" s="28"/>
      <c r="T54" s="28"/>
      <c r="U54" s="28"/>
      <c r="V54" s="28"/>
      <c r="W54" s="28"/>
      <c r="X54" s="28"/>
      <c r="Y54" s="28"/>
      <c r="Z54" s="28"/>
    </row>
    <row r="55" spans="1:26" s="29" customFormat="1" x14ac:dyDescent="0.3">
      <c r="A55" s="45">
        <f t="shared" si="0"/>
        <v>6</v>
      </c>
      <c r="B55" s="46"/>
      <c r="C55" s="47"/>
      <c r="D55" s="46"/>
      <c r="E55" s="141"/>
      <c r="F55" s="25"/>
      <c r="G55" s="25"/>
      <c r="H55" s="121"/>
      <c r="I55" s="121"/>
      <c r="J55" s="26"/>
      <c r="K55" s="26"/>
      <c r="L55" s="26"/>
      <c r="M55" s="89"/>
      <c r="N55" s="89"/>
      <c r="O55" s="89"/>
      <c r="P55" s="27"/>
      <c r="Q55" s="27"/>
      <c r="R55" s="115"/>
      <c r="S55" s="28"/>
      <c r="T55" s="28"/>
      <c r="U55" s="28"/>
      <c r="V55" s="28"/>
      <c r="W55" s="28"/>
      <c r="X55" s="28"/>
      <c r="Y55" s="28"/>
      <c r="Z55" s="28"/>
    </row>
    <row r="56" spans="1:26" s="29" customFormat="1" x14ac:dyDescent="0.3">
      <c r="A56" s="45">
        <f t="shared" si="0"/>
        <v>7</v>
      </c>
      <c r="B56" s="46"/>
      <c r="C56" s="47"/>
      <c r="D56" s="46"/>
      <c r="E56" s="141"/>
      <c r="F56" s="25"/>
      <c r="G56" s="25"/>
      <c r="H56" s="121"/>
      <c r="I56" s="121"/>
      <c r="J56" s="26"/>
      <c r="K56" s="26"/>
      <c r="L56" s="26"/>
      <c r="M56" s="89"/>
      <c r="N56" s="89"/>
      <c r="O56" s="89"/>
      <c r="P56" s="27"/>
      <c r="Q56" s="27"/>
      <c r="R56" s="115"/>
      <c r="S56" s="28"/>
      <c r="T56" s="28"/>
      <c r="U56" s="28"/>
      <c r="V56" s="28"/>
      <c r="W56" s="28"/>
      <c r="X56" s="28"/>
      <c r="Y56" s="28"/>
      <c r="Z56" s="28"/>
    </row>
    <row r="57" spans="1:26" s="29" customFormat="1" x14ac:dyDescent="0.3">
      <c r="A57" s="45">
        <f t="shared" si="0"/>
        <v>8</v>
      </c>
      <c r="B57" s="46"/>
      <c r="C57" s="47"/>
      <c r="D57" s="46"/>
      <c r="E57" s="141"/>
      <c r="F57" s="25"/>
      <c r="G57" s="25"/>
      <c r="H57" s="121"/>
      <c r="I57" s="121"/>
      <c r="J57" s="26"/>
      <c r="K57" s="142"/>
      <c r="L57" s="26"/>
      <c r="M57" s="89"/>
      <c r="N57" s="89"/>
      <c r="O57" s="89"/>
      <c r="P57" s="27"/>
      <c r="Q57" s="27"/>
      <c r="R57" s="115"/>
      <c r="S57" s="28"/>
      <c r="T57" s="28"/>
      <c r="U57" s="28"/>
      <c r="V57" s="28"/>
      <c r="W57" s="28"/>
      <c r="X57" s="28"/>
      <c r="Y57" s="28"/>
      <c r="Z57" s="28"/>
    </row>
    <row r="58" spans="1:26" s="29" customFormat="1" x14ac:dyDescent="0.3">
      <c r="A58" s="45"/>
      <c r="B58" s="48" t="s">
        <v>16</v>
      </c>
      <c r="C58" s="47"/>
      <c r="D58" s="46"/>
      <c r="E58" s="24"/>
      <c r="F58" s="25"/>
      <c r="G58" s="25"/>
      <c r="H58" s="25"/>
      <c r="I58" s="26"/>
      <c r="J58" s="26"/>
      <c r="K58" s="143">
        <f>SUM(K50:K57)</f>
        <v>32.196666666666673</v>
      </c>
      <c r="L58" s="49"/>
      <c r="M58" s="113">
        <f>SUM(M50:M57)</f>
        <v>553</v>
      </c>
      <c r="N58" s="113">
        <v>56</v>
      </c>
      <c r="O58" s="49">
        <f t="shared" ref="O58" si="1">SUM(O50:O57)</f>
        <v>0</v>
      </c>
      <c r="P58" s="27"/>
      <c r="Q58" s="27"/>
      <c r="R58" s="116"/>
    </row>
    <row r="59" spans="1:26" s="30" customFormat="1" x14ac:dyDescent="0.3">
      <c r="E59" s="31"/>
      <c r="K59" s="122"/>
    </row>
    <row r="60" spans="1:26" s="30" customFormat="1" x14ac:dyDescent="0.3">
      <c r="B60" s="189" t="s">
        <v>27</v>
      </c>
      <c r="C60" s="189" t="s">
        <v>110</v>
      </c>
      <c r="D60" s="191" t="s">
        <v>33</v>
      </c>
      <c r="E60" s="191"/>
    </row>
    <row r="61" spans="1:26" s="30" customFormat="1" x14ac:dyDescent="0.3">
      <c r="B61" s="190"/>
      <c r="C61" s="190"/>
      <c r="D61" s="59" t="s">
        <v>23</v>
      </c>
      <c r="E61" s="60" t="s">
        <v>24</v>
      </c>
    </row>
    <row r="62" spans="1:26" s="30" customFormat="1" ht="30.6" customHeight="1" x14ac:dyDescent="0.3">
      <c r="B62" s="57" t="s">
        <v>21</v>
      </c>
      <c r="C62" s="58">
        <f>+K58</f>
        <v>32.196666666666673</v>
      </c>
      <c r="D62" s="56" t="s">
        <v>132</v>
      </c>
      <c r="E62" s="56"/>
      <c r="F62" s="32"/>
      <c r="G62" s="32"/>
      <c r="H62" s="32"/>
      <c r="I62" s="32"/>
      <c r="J62" s="32"/>
      <c r="K62" s="32"/>
      <c r="L62" s="32"/>
      <c r="M62" s="32"/>
    </row>
    <row r="63" spans="1:26" s="30" customFormat="1" ht="30" customHeight="1" x14ac:dyDescent="0.3">
      <c r="B63" s="57" t="s">
        <v>25</v>
      </c>
      <c r="C63" s="58" t="s">
        <v>189</v>
      </c>
      <c r="D63" s="56"/>
      <c r="E63" s="56" t="s">
        <v>128</v>
      </c>
    </row>
    <row r="64" spans="1:26" s="30" customFormat="1" x14ac:dyDescent="0.3">
      <c r="B64" s="33"/>
      <c r="C64" s="192"/>
      <c r="D64" s="192"/>
      <c r="E64" s="192"/>
      <c r="F64" s="192"/>
      <c r="G64" s="192"/>
      <c r="H64" s="192"/>
      <c r="I64" s="192"/>
      <c r="J64" s="192"/>
      <c r="K64" s="192"/>
      <c r="L64" s="192"/>
      <c r="M64" s="192"/>
      <c r="N64" s="192"/>
    </row>
    <row r="65" spans="2:18" ht="28.2" customHeight="1" thickBot="1" x14ac:dyDescent="0.35"/>
    <row r="66" spans="2:18" ht="26.4" thickBot="1" x14ac:dyDescent="0.35">
      <c r="B66" s="193" t="s">
        <v>66</v>
      </c>
      <c r="C66" s="193"/>
      <c r="D66" s="193"/>
      <c r="E66" s="193"/>
      <c r="F66" s="193"/>
      <c r="G66" s="193"/>
      <c r="H66" s="193"/>
      <c r="I66" s="193"/>
      <c r="J66" s="193"/>
      <c r="K66" s="193"/>
      <c r="L66" s="193"/>
      <c r="M66" s="193"/>
      <c r="N66" s="193"/>
    </row>
    <row r="69" spans="2:18" ht="109.5" customHeight="1" x14ac:dyDescent="0.3">
      <c r="B69" s="107" t="s">
        <v>109</v>
      </c>
      <c r="C69" s="65" t="s">
        <v>2</v>
      </c>
      <c r="D69" s="65" t="s">
        <v>68</v>
      </c>
      <c r="E69" s="65" t="s">
        <v>67</v>
      </c>
      <c r="F69" s="65" t="s">
        <v>69</v>
      </c>
      <c r="G69" s="65" t="s">
        <v>70</v>
      </c>
      <c r="H69" s="65" t="s">
        <v>71</v>
      </c>
      <c r="I69" s="107" t="s">
        <v>111</v>
      </c>
      <c r="J69" s="65" t="s">
        <v>72</v>
      </c>
      <c r="K69" s="65" t="s">
        <v>73</v>
      </c>
      <c r="L69" s="65" t="s">
        <v>74</v>
      </c>
      <c r="M69" s="65" t="s">
        <v>75</v>
      </c>
      <c r="N69" s="81" t="s">
        <v>76</v>
      </c>
      <c r="O69" s="81" t="s">
        <v>77</v>
      </c>
      <c r="P69" s="185" t="s">
        <v>3</v>
      </c>
      <c r="Q69" s="186"/>
      <c r="R69" s="65" t="s">
        <v>18</v>
      </c>
    </row>
    <row r="70" spans="2:18" ht="150" customHeight="1" x14ac:dyDescent="0.3">
      <c r="B70" s="146" t="s">
        <v>170</v>
      </c>
      <c r="C70" s="146" t="s">
        <v>170</v>
      </c>
      <c r="D70" s="124"/>
      <c r="E70" s="124"/>
      <c r="F70" s="128"/>
      <c r="G70" s="129"/>
      <c r="H70" s="128"/>
      <c r="I70" s="128"/>
      <c r="J70" s="128"/>
      <c r="K70" s="124"/>
      <c r="L70" s="125"/>
      <c r="M70" s="125"/>
      <c r="N70" s="125"/>
      <c r="O70" s="125"/>
      <c r="P70" s="217"/>
      <c r="Q70" s="218"/>
      <c r="R70" s="115" t="s">
        <v>171</v>
      </c>
    </row>
    <row r="71" spans="2:18" x14ac:dyDescent="0.3">
      <c r="B71" s="3"/>
      <c r="C71" s="3"/>
      <c r="D71" s="5"/>
      <c r="E71" s="5"/>
      <c r="F71" s="4"/>
      <c r="G71" s="126"/>
      <c r="H71" s="4"/>
      <c r="I71" s="108"/>
      <c r="J71" s="82"/>
      <c r="K71" s="82"/>
      <c r="L71" s="108"/>
      <c r="M71" s="108"/>
      <c r="N71" s="108"/>
      <c r="O71" s="108"/>
      <c r="P71" s="169"/>
      <c r="Q71" s="170"/>
      <c r="R71" s="108"/>
    </row>
    <row r="72" spans="2:18" x14ac:dyDescent="0.3">
      <c r="B72" s="3"/>
      <c r="C72" s="3"/>
      <c r="D72" s="5"/>
      <c r="E72" s="5"/>
      <c r="F72" s="4"/>
      <c r="G72" s="126"/>
      <c r="H72" s="4"/>
      <c r="I72" s="108"/>
      <c r="J72" s="82"/>
      <c r="K72" s="82"/>
      <c r="L72" s="108"/>
      <c r="M72" s="108"/>
      <c r="N72" s="108"/>
      <c r="O72" s="108"/>
      <c r="P72" s="169"/>
      <c r="Q72" s="170"/>
      <c r="R72" s="108"/>
    </row>
    <row r="73" spans="2:18" x14ac:dyDescent="0.3">
      <c r="B73" s="3"/>
      <c r="C73" s="3"/>
      <c r="D73" s="5"/>
      <c r="E73" s="5"/>
      <c r="F73" s="4"/>
      <c r="G73" s="126"/>
      <c r="H73" s="4"/>
      <c r="I73" s="108"/>
      <c r="J73" s="82"/>
      <c r="K73" s="82"/>
      <c r="L73" s="108"/>
      <c r="M73" s="108"/>
      <c r="N73" s="108"/>
      <c r="O73" s="108"/>
      <c r="P73" s="169"/>
      <c r="Q73" s="170"/>
      <c r="R73" s="108"/>
    </row>
    <row r="74" spans="2:18" x14ac:dyDescent="0.3">
      <c r="B74" s="3"/>
      <c r="C74" s="3"/>
      <c r="D74" s="5"/>
      <c r="E74" s="5"/>
      <c r="F74" s="4"/>
      <c r="G74" s="126"/>
      <c r="H74" s="4"/>
      <c r="I74" s="108"/>
      <c r="J74" s="82"/>
      <c r="K74" s="82"/>
      <c r="L74" s="108"/>
      <c r="M74" s="108"/>
      <c r="N74" s="108"/>
      <c r="O74" s="108"/>
      <c r="P74" s="169"/>
      <c r="Q74" s="170"/>
      <c r="R74" s="108"/>
    </row>
    <row r="75" spans="2:18" x14ac:dyDescent="0.3">
      <c r="B75" s="3"/>
      <c r="C75" s="3"/>
      <c r="D75" s="5"/>
      <c r="E75" s="5"/>
      <c r="F75" s="4"/>
      <c r="G75" s="126"/>
      <c r="H75" s="4"/>
      <c r="I75" s="108"/>
      <c r="J75" s="82"/>
      <c r="K75" s="82"/>
      <c r="L75" s="108"/>
      <c r="M75" s="108"/>
      <c r="N75" s="108"/>
      <c r="O75" s="108"/>
      <c r="P75" s="169"/>
      <c r="Q75" s="170"/>
      <c r="R75" s="108"/>
    </row>
    <row r="76" spans="2:18" x14ac:dyDescent="0.3">
      <c r="B76" s="61"/>
      <c r="C76" s="61"/>
      <c r="D76" s="61"/>
      <c r="E76" s="61"/>
      <c r="F76" s="61"/>
      <c r="G76" s="127"/>
      <c r="H76" s="108"/>
      <c r="I76" s="108"/>
      <c r="J76" s="108"/>
      <c r="K76" s="108"/>
      <c r="L76" s="108"/>
      <c r="M76" s="108"/>
      <c r="N76" s="108"/>
      <c r="O76" s="108"/>
      <c r="P76" s="169"/>
      <c r="Q76" s="170"/>
      <c r="R76" s="108"/>
    </row>
    <row r="77" spans="2:18" x14ac:dyDescent="0.3">
      <c r="B77" s="9" t="s">
        <v>1</v>
      </c>
      <c r="H77" s="108"/>
      <c r="I77" s="108"/>
    </row>
    <row r="78" spans="2:18" x14ac:dyDescent="0.3">
      <c r="B78" s="9" t="s">
        <v>36</v>
      </c>
    </row>
    <row r="79" spans="2:18" x14ac:dyDescent="0.3">
      <c r="B79" s="9" t="s">
        <v>112</v>
      </c>
    </row>
    <row r="81" spans="2:17" ht="15" thickBot="1" x14ac:dyDescent="0.35"/>
    <row r="82" spans="2:17" ht="26.4" thickBot="1" x14ac:dyDescent="0.35">
      <c r="B82" s="196" t="s">
        <v>37</v>
      </c>
      <c r="C82" s="197"/>
      <c r="D82" s="197"/>
      <c r="E82" s="197"/>
      <c r="F82" s="197"/>
      <c r="G82" s="197"/>
      <c r="H82" s="197"/>
      <c r="I82" s="197"/>
      <c r="J82" s="197"/>
      <c r="K82" s="197"/>
      <c r="L82" s="197"/>
      <c r="M82" s="197"/>
      <c r="N82" s="198"/>
    </row>
    <row r="87" spans="2:17" ht="43.5" customHeight="1" x14ac:dyDescent="0.3">
      <c r="B87" s="199" t="s">
        <v>0</v>
      </c>
      <c r="C87" s="201" t="s">
        <v>38</v>
      </c>
      <c r="D87" s="201" t="s">
        <v>39</v>
      </c>
      <c r="E87" s="201" t="s">
        <v>78</v>
      </c>
      <c r="F87" s="201" t="s">
        <v>80</v>
      </c>
      <c r="G87" s="201" t="s">
        <v>81</v>
      </c>
      <c r="H87" s="201" t="s">
        <v>82</v>
      </c>
      <c r="I87" s="201" t="s">
        <v>79</v>
      </c>
      <c r="J87" s="201" t="s">
        <v>83</v>
      </c>
      <c r="K87" s="201"/>
      <c r="L87" s="201"/>
      <c r="M87" s="201" t="s">
        <v>87</v>
      </c>
      <c r="N87" s="201" t="s">
        <v>40</v>
      </c>
      <c r="O87" s="201" t="s">
        <v>41</v>
      </c>
      <c r="P87" s="201" t="s">
        <v>3</v>
      </c>
      <c r="Q87" s="201"/>
    </row>
    <row r="88" spans="2:17" ht="31.5" customHeight="1" x14ac:dyDescent="0.3">
      <c r="B88" s="200"/>
      <c r="C88" s="201"/>
      <c r="D88" s="201"/>
      <c r="E88" s="201"/>
      <c r="F88" s="201"/>
      <c r="G88" s="201"/>
      <c r="H88" s="201"/>
      <c r="I88" s="201"/>
      <c r="J88" s="130" t="s">
        <v>84</v>
      </c>
      <c r="K88" s="131" t="s">
        <v>85</v>
      </c>
      <c r="L88" s="132" t="s">
        <v>86</v>
      </c>
      <c r="M88" s="201"/>
      <c r="N88" s="201"/>
      <c r="O88" s="201"/>
      <c r="P88" s="201"/>
      <c r="Q88" s="201"/>
    </row>
    <row r="89" spans="2:17" ht="60.75" customHeight="1" x14ac:dyDescent="0.3">
      <c r="B89" s="163" t="s">
        <v>42</v>
      </c>
      <c r="C89" s="147">
        <f>155/1</f>
        <v>155</v>
      </c>
      <c r="D89" s="164" t="s">
        <v>172</v>
      </c>
      <c r="E89" s="164">
        <v>28540964</v>
      </c>
      <c r="F89" s="147" t="s">
        <v>162</v>
      </c>
      <c r="G89" s="147" t="s">
        <v>155</v>
      </c>
      <c r="H89" s="165">
        <v>39248</v>
      </c>
      <c r="I89" s="148" t="s">
        <v>120</v>
      </c>
      <c r="J89" s="147" t="s">
        <v>174</v>
      </c>
      <c r="K89" s="147" t="s">
        <v>175</v>
      </c>
      <c r="L89" s="147" t="s">
        <v>176</v>
      </c>
      <c r="M89" s="147" t="s">
        <v>96</v>
      </c>
      <c r="N89" s="147" t="s">
        <v>97</v>
      </c>
      <c r="O89" s="147" t="s">
        <v>96</v>
      </c>
      <c r="P89" s="219" t="s">
        <v>183</v>
      </c>
      <c r="Q89" s="219"/>
    </row>
    <row r="90" spans="2:17" ht="33.6" customHeight="1" x14ac:dyDescent="0.3">
      <c r="B90" s="76" t="s">
        <v>43</v>
      </c>
      <c r="C90" s="147">
        <f>155/1</f>
        <v>155</v>
      </c>
      <c r="D90" s="151" t="s">
        <v>173</v>
      </c>
      <c r="E90" s="151">
        <v>65738408</v>
      </c>
      <c r="F90" s="144" t="s">
        <v>177</v>
      </c>
      <c r="G90" s="3" t="s">
        <v>178</v>
      </c>
      <c r="H90" s="166">
        <v>33757</v>
      </c>
      <c r="I90" s="5" t="s">
        <v>120</v>
      </c>
      <c r="J90" s="1" t="s">
        <v>179</v>
      </c>
      <c r="K90" s="82" t="s">
        <v>181</v>
      </c>
      <c r="L90" s="82" t="s">
        <v>180</v>
      </c>
      <c r="M90" s="61" t="s">
        <v>96</v>
      </c>
      <c r="N90" s="61" t="s">
        <v>96</v>
      </c>
      <c r="O90" s="61" t="s">
        <v>96</v>
      </c>
      <c r="P90" s="220"/>
      <c r="Q90" s="220"/>
    </row>
    <row r="92" spans="2:17" ht="15" thickBot="1" x14ac:dyDescent="0.35"/>
    <row r="93" spans="2:17" ht="26.4" thickBot="1" x14ac:dyDescent="0.35">
      <c r="B93" s="196" t="s">
        <v>45</v>
      </c>
      <c r="C93" s="197"/>
      <c r="D93" s="197"/>
      <c r="E93" s="197"/>
      <c r="F93" s="197"/>
      <c r="G93" s="197"/>
      <c r="H93" s="197"/>
      <c r="I93" s="197"/>
      <c r="J93" s="197"/>
      <c r="K93" s="197"/>
      <c r="L93" s="197"/>
      <c r="M93" s="197"/>
      <c r="N93" s="198"/>
    </row>
    <row r="96" spans="2:17" ht="46.2" customHeight="1" x14ac:dyDescent="0.3">
      <c r="B96" s="65" t="s">
        <v>32</v>
      </c>
      <c r="C96" s="65" t="s">
        <v>46</v>
      </c>
      <c r="D96" s="185" t="s">
        <v>3</v>
      </c>
      <c r="E96" s="186"/>
    </row>
    <row r="97" spans="1:26" ht="46.95" customHeight="1" x14ac:dyDescent="0.3">
      <c r="B97" s="66" t="s">
        <v>88</v>
      </c>
      <c r="C97" s="145" t="s">
        <v>96</v>
      </c>
      <c r="D97" s="215" t="s">
        <v>182</v>
      </c>
      <c r="E97" s="216"/>
    </row>
    <row r="100" spans="1:26" ht="25.8" x14ac:dyDescent="0.3">
      <c r="B100" s="172" t="s">
        <v>62</v>
      </c>
      <c r="C100" s="173"/>
      <c r="D100" s="173"/>
      <c r="E100" s="173"/>
      <c r="F100" s="173"/>
      <c r="G100" s="173"/>
      <c r="H100" s="173"/>
      <c r="I100" s="173"/>
      <c r="J100" s="173"/>
      <c r="K100" s="173"/>
      <c r="L100" s="173"/>
      <c r="M100" s="173"/>
      <c r="N100" s="173"/>
      <c r="O100" s="173"/>
      <c r="P100" s="173"/>
    </row>
    <row r="102" spans="1:26" ht="15" thickBot="1" x14ac:dyDescent="0.35"/>
    <row r="103" spans="1:26" ht="26.4" thickBot="1" x14ac:dyDescent="0.35">
      <c r="B103" s="196" t="s">
        <v>53</v>
      </c>
      <c r="C103" s="197"/>
      <c r="D103" s="197"/>
      <c r="E103" s="197"/>
      <c r="F103" s="197"/>
      <c r="G103" s="197"/>
      <c r="H103" s="197"/>
      <c r="I103" s="197"/>
      <c r="J103" s="197"/>
      <c r="K103" s="197"/>
      <c r="L103" s="197"/>
      <c r="M103" s="197"/>
      <c r="N103" s="198"/>
    </row>
    <row r="105" spans="1:26" ht="15" thickBot="1" x14ac:dyDescent="0.35">
      <c r="M105" s="62"/>
      <c r="N105" s="62"/>
    </row>
    <row r="106" spans="1:26" s="94" customFormat="1" ht="109.5" customHeight="1" x14ac:dyDescent="0.3">
      <c r="B106" s="105" t="s">
        <v>105</v>
      </c>
      <c r="C106" s="105" t="s">
        <v>106</v>
      </c>
      <c r="D106" s="105" t="s">
        <v>107</v>
      </c>
      <c r="E106" s="105" t="s">
        <v>44</v>
      </c>
      <c r="F106" s="105" t="s">
        <v>22</v>
      </c>
      <c r="G106" s="105" t="s">
        <v>65</v>
      </c>
      <c r="H106" s="105" t="s">
        <v>17</v>
      </c>
      <c r="I106" s="105" t="s">
        <v>10</v>
      </c>
      <c r="J106" s="105" t="s">
        <v>30</v>
      </c>
      <c r="K106" s="105" t="s">
        <v>60</v>
      </c>
      <c r="L106" s="105" t="s">
        <v>20</v>
      </c>
      <c r="M106" s="90" t="s">
        <v>26</v>
      </c>
      <c r="N106" s="105" t="s">
        <v>108</v>
      </c>
      <c r="O106" s="105" t="s">
        <v>35</v>
      </c>
      <c r="P106" s="106" t="s">
        <v>11</v>
      </c>
      <c r="Q106" s="106" t="s">
        <v>19</v>
      </c>
    </row>
    <row r="107" spans="1:26" s="100" customFormat="1" x14ac:dyDescent="0.3">
      <c r="A107" s="45">
        <v>1</v>
      </c>
      <c r="B107" s="101"/>
      <c r="C107" s="102"/>
      <c r="D107" s="101"/>
      <c r="E107" s="96"/>
      <c r="F107" s="97"/>
      <c r="G107" s="114"/>
      <c r="H107" s="104"/>
      <c r="I107" s="98"/>
      <c r="J107" s="98"/>
      <c r="K107" s="98"/>
      <c r="L107" s="98"/>
      <c r="M107" s="89"/>
      <c r="N107" s="89"/>
      <c r="O107" s="27"/>
      <c r="P107" s="27"/>
      <c r="Q107" s="115"/>
      <c r="R107" s="99"/>
      <c r="S107" s="99"/>
      <c r="T107" s="99"/>
      <c r="U107" s="99"/>
      <c r="V107" s="99"/>
      <c r="W107" s="99"/>
      <c r="X107" s="99"/>
      <c r="Y107" s="99"/>
      <c r="Z107" s="99"/>
    </row>
    <row r="108" spans="1:26" s="100" customFormat="1" x14ac:dyDescent="0.3">
      <c r="A108" s="45">
        <f>+A107+1</f>
        <v>2</v>
      </c>
      <c r="B108" s="101"/>
      <c r="C108" s="102"/>
      <c r="D108" s="101"/>
      <c r="E108" s="96"/>
      <c r="F108" s="97"/>
      <c r="G108" s="97"/>
      <c r="H108" s="97"/>
      <c r="I108" s="98"/>
      <c r="J108" s="98"/>
      <c r="K108" s="98"/>
      <c r="L108" s="98"/>
      <c r="M108" s="89"/>
      <c r="N108" s="89"/>
      <c r="O108" s="27"/>
      <c r="P108" s="27"/>
      <c r="Q108" s="115"/>
      <c r="R108" s="99"/>
      <c r="S108" s="99"/>
      <c r="T108" s="99"/>
      <c r="U108" s="99"/>
      <c r="V108" s="99"/>
      <c r="W108" s="99"/>
      <c r="X108" s="99"/>
      <c r="Y108" s="99"/>
      <c r="Z108" s="99"/>
    </row>
    <row r="109" spans="1:26" s="100" customFormat="1" x14ac:dyDescent="0.3">
      <c r="A109" s="45">
        <f t="shared" ref="A109:A114" si="2">+A108+1</f>
        <v>3</v>
      </c>
      <c r="B109" s="101"/>
      <c r="C109" s="102"/>
      <c r="D109" s="101"/>
      <c r="E109" s="96"/>
      <c r="F109" s="97"/>
      <c r="G109" s="97"/>
      <c r="H109" s="97"/>
      <c r="I109" s="98"/>
      <c r="J109" s="98"/>
      <c r="K109" s="98"/>
      <c r="L109" s="98"/>
      <c r="M109" s="89"/>
      <c r="N109" s="89"/>
      <c r="O109" s="27"/>
      <c r="P109" s="27"/>
      <c r="Q109" s="115"/>
      <c r="R109" s="99"/>
      <c r="S109" s="99"/>
      <c r="T109" s="99"/>
      <c r="U109" s="99"/>
      <c r="V109" s="99"/>
      <c r="W109" s="99"/>
      <c r="X109" s="99"/>
      <c r="Y109" s="99"/>
      <c r="Z109" s="99"/>
    </row>
    <row r="110" spans="1:26" s="100" customFormat="1" x14ac:dyDescent="0.3">
      <c r="A110" s="45">
        <f t="shared" si="2"/>
        <v>4</v>
      </c>
      <c r="B110" s="101"/>
      <c r="C110" s="102"/>
      <c r="D110" s="101"/>
      <c r="E110" s="96"/>
      <c r="F110" s="97"/>
      <c r="G110" s="97"/>
      <c r="H110" s="97"/>
      <c r="I110" s="98"/>
      <c r="J110" s="98"/>
      <c r="K110" s="98"/>
      <c r="L110" s="98"/>
      <c r="M110" s="89"/>
      <c r="N110" s="89"/>
      <c r="O110" s="27"/>
      <c r="P110" s="27"/>
      <c r="Q110" s="115"/>
      <c r="R110" s="99"/>
      <c r="S110" s="99"/>
      <c r="T110" s="99"/>
      <c r="U110" s="99"/>
      <c r="V110" s="99"/>
      <c r="W110" s="99"/>
      <c r="X110" s="99"/>
      <c r="Y110" s="99"/>
      <c r="Z110" s="99"/>
    </row>
    <row r="111" spans="1:26" s="100" customFormat="1" x14ac:dyDescent="0.3">
      <c r="A111" s="45">
        <f t="shared" si="2"/>
        <v>5</v>
      </c>
      <c r="B111" s="101"/>
      <c r="C111" s="102"/>
      <c r="D111" s="101"/>
      <c r="E111" s="96"/>
      <c r="F111" s="97"/>
      <c r="G111" s="97"/>
      <c r="H111" s="97"/>
      <c r="I111" s="98"/>
      <c r="J111" s="98"/>
      <c r="K111" s="98"/>
      <c r="L111" s="98"/>
      <c r="M111" s="89"/>
      <c r="N111" s="89"/>
      <c r="O111" s="27"/>
      <c r="P111" s="27"/>
      <c r="Q111" s="115"/>
      <c r="R111" s="99"/>
      <c r="S111" s="99"/>
      <c r="T111" s="99"/>
      <c r="U111" s="99"/>
      <c r="V111" s="99"/>
      <c r="W111" s="99"/>
      <c r="X111" s="99"/>
      <c r="Y111" s="99"/>
      <c r="Z111" s="99"/>
    </row>
    <row r="112" spans="1:26" s="100" customFormat="1" x14ac:dyDescent="0.3">
      <c r="A112" s="45">
        <f t="shared" si="2"/>
        <v>6</v>
      </c>
      <c r="B112" s="101"/>
      <c r="C112" s="102"/>
      <c r="D112" s="101"/>
      <c r="E112" s="96"/>
      <c r="F112" s="97"/>
      <c r="G112" s="97"/>
      <c r="H112" s="97"/>
      <c r="I112" s="98"/>
      <c r="J112" s="98"/>
      <c r="K112" s="98"/>
      <c r="L112" s="98"/>
      <c r="M112" s="89"/>
      <c r="N112" s="89"/>
      <c r="O112" s="27"/>
      <c r="P112" s="27"/>
      <c r="Q112" s="115"/>
      <c r="R112" s="99"/>
      <c r="S112" s="99"/>
      <c r="T112" s="99"/>
      <c r="U112" s="99"/>
      <c r="V112" s="99"/>
      <c r="W112" s="99"/>
      <c r="X112" s="99"/>
      <c r="Y112" s="99"/>
      <c r="Z112" s="99"/>
    </row>
    <row r="113" spans="1:26" s="100" customFormat="1" x14ac:dyDescent="0.3">
      <c r="A113" s="45">
        <f t="shared" si="2"/>
        <v>7</v>
      </c>
      <c r="B113" s="101"/>
      <c r="C113" s="102"/>
      <c r="D113" s="101"/>
      <c r="E113" s="96"/>
      <c r="F113" s="97"/>
      <c r="G113" s="97"/>
      <c r="H113" s="97"/>
      <c r="I113" s="98"/>
      <c r="J113" s="98"/>
      <c r="K113" s="98"/>
      <c r="L113" s="98"/>
      <c r="M113" s="89"/>
      <c r="N113" s="89"/>
      <c r="O113" s="27"/>
      <c r="P113" s="27"/>
      <c r="Q113" s="115"/>
      <c r="R113" s="99"/>
      <c r="S113" s="99"/>
      <c r="T113" s="99"/>
      <c r="U113" s="99"/>
      <c r="V113" s="99"/>
      <c r="W113" s="99"/>
      <c r="X113" s="99"/>
      <c r="Y113" s="99"/>
      <c r="Z113" s="99"/>
    </row>
    <row r="114" spans="1:26" s="100" customFormat="1" x14ac:dyDescent="0.3">
      <c r="A114" s="45">
        <f t="shared" si="2"/>
        <v>8</v>
      </c>
      <c r="B114" s="101"/>
      <c r="C114" s="102"/>
      <c r="D114" s="101"/>
      <c r="E114" s="96"/>
      <c r="F114" s="97"/>
      <c r="G114" s="97"/>
      <c r="H114" s="97"/>
      <c r="I114" s="98"/>
      <c r="J114" s="98"/>
      <c r="K114" s="98"/>
      <c r="L114" s="98"/>
      <c r="M114" s="89"/>
      <c r="N114" s="89"/>
      <c r="O114" s="27"/>
      <c r="P114" s="27"/>
      <c r="Q114" s="115"/>
      <c r="R114" s="99"/>
      <c r="S114" s="99"/>
      <c r="T114" s="99"/>
      <c r="U114" s="99"/>
      <c r="V114" s="99"/>
      <c r="W114" s="99"/>
      <c r="X114" s="99"/>
      <c r="Y114" s="99"/>
      <c r="Z114" s="99"/>
    </row>
    <row r="115" spans="1:26" s="100" customFormat="1" x14ac:dyDescent="0.3">
      <c r="A115" s="45"/>
      <c r="B115" s="48" t="s">
        <v>16</v>
      </c>
      <c r="C115" s="102"/>
      <c r="D115" s="101"/>
      <c r="E115" s="96"/>
      <c r="F115" s="97"/>
      <c r="G115" s="97"/>
      <c r="H115" s="97"/>
      <c r="I115" s="98"/>
      <c r="J115" s="98"/>
      <c r="K115" s="103">
        <f t="shared" ref="K115" si="3">SUM(K107:K114)</f>
        <v>0</v>
      </c>
      <c r="L115" s="103">
        <f t="shared" ref="L115:N115" si="4">SUM(L107:L114)</f>
        <v>0</v>
      </c>
      <c r="M115" s="113">
        <f t="shared" si="4"/>
        <v>0</v>
      </c>
      <c r="N115" s="103">
        <f t="shared" si="4"/>
        <v>0</v>
      </c>
      <c r="O115" s="27"/>
      <c r="P115" s="27"/>
      <c r="Q115" s="116"/>
    </row>
    <row r="116" spans="1:26" x14ac:dyDescent="0.3">
      <c r="B116" s="30"/>
      <c r="C116" s="30"/>
      <c r="D116" s="30"/>
      <c r="E116" s="31"/>
      <c r="F116" s="30"/>
      <c r="G116" s="30"/>
      <c r="H116" s="30"/>
      <c r="I116" s="30"/>
      <c r="J116" s="30"/>
      <c r="K116" s="30"/>
      <c r="L116" s="30"/>
      <c r="M116" s="30"/>
      <c r="N116" s="30"/>
      <c r="O116" s="30"/>
      <c r="P116" s="30"/>
    </row>
    <row r="117" spans="1:26" ht="18" x14ac:dyDescent="0.3">
      <c r="B117" s="57" t="s">
        <v>31</v>
      </c>
      <c r="C117" s="70">
        <f>+K115</f>
        <v>0</v>
      </c>
      <c r="H117" s="32"/>
      <c r="I117" s="32"/>
      <c r="J117" s="32"/>
      <c r="K117" s="32"/>
      <c r="L117" s="32"/>
      <c r="M117" s="32"/>
      <c r="N117" s="30"/>
      <c r="O117" s="30"/>
      <c r="P117" s="30"/>
    </row>
    <row r="119" spans="1:26" ht="15" thickBot="1" x14ac:dyDescent="0.35"/>
    <row r="120" spans="1:26" ht="37.200000000000003" customHeight="1" thickBot="1" x14ac:dyDescent="0.35">
      <c r="B120" s="73" t="s">
        <v>48</v>
      </c>
      <c r="C120" s="74" t="s">
        <v>49</v>
      </c>
      <c r="D120" s="73" t="s">
        <v>50</v>
      </c>
      <c r="E120" s="74" t="s">
        <v>54</v>
      </c>
    </row>
    <row r="121" spans="1:26" ht="41.4" customHeight="1" x14ac:dyDescent="0.3">
      <c r="B121" s="64" t="s">
        <v>89</v>
      </c>
      <c r="C121" s="67">
        <v>20</v>
      </c>
      <c r="D121" s="67"/>
      <c r="E121" s="206">
        <f>+D121+D122+D123</f>
        <v>0</v>
      </c>
    </row>
    <row r="122" spans="1:26" x14ac:dyDescent="0.3">
      <c r="B122" s="64" t="s">
        <v>90</v>
      </c>
      <c r="C122" s="55">
        <v>30</v>
      </c>
      <c r="D122" s="68">
        <v>0</v>
      </c>
      <c r="E122" s="207"/>
    </row>
    <row r="123" spans="1:26" ht="15" thickBot="1" x14ac:dyDescent="0.35">
      <c r="B123" s="64" t="s">
        <v>91</v>
      </c>
      <c r="C123" s="69">
        <v>40</v>
      </c>
      <c r="D123" s="69">
        <v>0</v>
      </c>
      <c r="E123" s="208"/>
    </row>
    <row r="125" spans="1:26" ht="15" thickBot="1" x14ac:dyDescent="0.35"/>
    <row r="126" spans="1:26" ht="26.4" thickBot="1" x14ac:dyDescent="0.35">
      <c r="B126" s="196" t="s">
        <v>51</v>
      </c>
      <c r="C126" s="197"/>
      <c r="D126" s="197"/>
      <c r="E126" s="197"/>
      <c r="F126" s="197"/>
      <c r="G126" s="197"/>
      <c r="H126" s="197"/>
      <c r="I126" s="197"/>
      <c r="J126" s="197"/>
      <c r="K126" s="197"/>
      <c r="L126" s="197"/>
      <c r="M126" s="197"/>
      <c r="N126" s="198"/>
    </row>
    <row r="128" spans="1:26" ht="33" customHeight="1" x14ac:dyDescent="0.3">
      <c r="B128" s="199" t="s">
        <v>0</v>
      </c>
      <c r="C128" s="199" t="s">
        <v>38</v>
      </c>
      <c r="D128" s="199" t="s">
        <v>39</v>
      </c>
      <c r="E128" s="199" t="s">
        <v>78</v>
      </c>
      <c r="F128" s="199" t="s">
        <v>80</v>
      </c>
      <c r="G128" s="199" t="s">
        <v>81</v>
      </c>
      <c r="H128" s="199" t="s">
        <v>82</v>
      </c>
      <c r="I128" s="199" t="s">
        <v>79</v>
      </c>
      <c r="J128" s="185" t="s">
        <v>83</v>
      </c>
      <c r="K128" s="213"/>
      <c r="L128" s="186"/>
      <c r="M128" s="199" t="s">
        <v>87</v>
      </c>
      <c r="N128" s="199" t="s">
        <v>40</v>
      </c>
      <c r="O128" s="199" t="s">
        <v>41</v>
      </c>
      <c r="P128" s="209" t="s">
        <v>3</v>
      </c>
      <c r="Q128" s="210"/>
    </row>
    <row r="129" spans="2:17" ht="72" customHeight="1" x14ac:dyDescent="0.3">
      <c r="B129" s="200"/>
      <c r="C129" s="200"/>
      <c r="D129" s="200"/>
      <c r="E129" s="200"/>
      <c r="F129" s="200"/>
      <c r="G129" s="200"/>
      <c r="H129" s="200"/>
      <c r="I129" s="200"/>
      <c r="J129" s="107" t="s">
        <v>84</v>
      </c>
      <c r="K129" s="107" t="s">
        <v>85</v>
      </c>
      <c r="L129" s="107" t="s">
        <v>86</v>
      </c>
      <c r="M129" s="200"/>
      <c r="N129" s="200"/>
      <c r="O129" s="200"/>
      <c r="P129" s="211"/>
      <c r="Q129" s="212"/>
    </row>
    <row r="130" spans="2:17" ht="60.75" customHeight="1" x14ac:dyDescent="0.3">
      <c r="B130" s="76" t="s">
        <v>114</v>
      </c>
      <c r="C130" s="76"/>
      <c r="D130" s="125"/>
      <c r="E130" s="125"/>
      <c r="F130" s="125"/>
      <c r="G130" s="125"/>
      <c r="H130" s="125"/>
      <c r="I130" s="124"/>
      <c r="J130" s="66"/>
      <c r="K130" s="108"/>
      <c r="L130" s="108"/>
      <c r="M130" s="108"/>
      <c r="N130" s="108"/>
      <c r="O130" s="108"/>
      <c r="P130" s="84"/>
      <c r="Q130" s="85"/>
    </row>
    <row r="131" spans="2:17" ht="60.75" customHeight="1" x14ac:dyDescent="0.3">
      <c r="B131" s="76" t="s">
        <v>113</v>
      </c>
      <c r="C131" s="76"/>
      <c r="D131" s="3"/>
      <c r="E131" s="3"/>
      <c r="F131" s="3"/>
      <c r="G131" s="3"/>
      <c r="H131" s="3"/>
      <c r="I131" s="5"/>
      <c r="J131" s="1"/>
      <c r="K131" s="83"/>
      <c r="L131" s="82"/>
      <c r="M131" s="108"/>
      <c r="N131" s="108"/>
      <c r="O131" s="108"/>
      <c r="P131" s="84"/>
      <c r="Q131" s="85"/>
    </row>
    <row r="132" spans="2:17" ht="33.6" customHeight="1" x14ac:dyDescent="0.3">
      <c r="B132" s="76" t="s">
        <v>115</v>
      </c>
      <c r="C132" s="76"/>
      <c r="D132" s="3"/>
      <c r="E132" s="3"/>
      <c r="F132" s="3"/>
      <c r="G132" s="3"/>
      <c r="H132" s="3"/>
      <c r="I132" s="5"/>
      <c r="J132" s="1"/>
      <c r="K132" s="82"/>
      <c r="L132" s="82"/>
      <c r="M132" s="108"/>
      <c r="N132" s="108"/>
      <c r="O132" s="108"/>
      <c r="P132" s="84"/>
      <c r="Q132" s="85"/>
    </row>
    <row r="135" spans="2:17" ht="15" thickBot="1" x14ac:dyDescent="0.35"/>
    <row r="136" spans="2:17" ht="54" customHeight="1" x14ac:dyDescent="0.3">
      <c r="B136" s="72" t="s">
        <v>32</v>
      </c>
      <c r="C136" s="72" t="s">
        <v>48</v>
      </c>
      <c r="D136" s="54" t="s">
        <v>49</v>
      </c>
      <c r="E136" s="72" t="s">
        <v>50</v>
      </c>
      <c r="F136" s="74" t="s">
        <v>55</v>
      </c>
      <c r="G136" s="79"/>
    </row>
    <row r="137" spans="2:17" ht="120.75" customHeight="1" x14ac:dyDescent="0.2">
      <c r="B137" s="202" t="s">
        <v>52</v>
      </c>
      <c r="C137" s="6" t="s">
        <v>92</v>
      </c>
      <c r="D137" s="68">
        <v>25</v>
      </c>
      <c r="E137" s="68"/>
      <c r="F137" s="203">
        <f>+E137+E138+E139</f>
        <v>0</v>
      </c>
      <c r="G137" s="80"/>
    </row>
    <row r="138" spans="2:17" ht="76.2" customHeight="1" x14ac:dyDescent="0.2">
      <c r="B138" s="202"/>
      <c r="C138" s="6" t="s">
        <v>93</v>
      </c>
      <c r="D138" s="71">
        <v>25</v>
      </c>
      <c r="E138" s="68"/>
      <c r="F138" s="204"/>
      <c r="G138" s="80"/>
    </row>
    <row r="139" spans="2:17" ht="69" customHeight="1" x14ac:dyDescent="0.2">
      <c r="B139" s="202"/>
      <c r="C139" s="6" t="s">
        <v>94</v>
      </c>
      <c r="D139" s="68">
        <v>10</v>
      </c>
      <c r="E139" s="68"/>
      <c r="F139" s="205"/>
      <c r="G139" s="80"/>
    </row>
    <row r="140" spans="2:17" x14ac:dyDescent="0.3">
      <c r="C140"/>
    </row>
    <row r="143" spans="2:17" x14ac:dyDescent="0.3">
      <c r="B143" s="63" t="s">
        <v>56</v>
      </c>
    </row>
    <row r="146" spans="2:5" x14ac:dyDescent="0.3">
      <c r="B146" s="75" t="s">
        <v>32</v>
      </c>
      <c r="C146" s="75" t="s">
        <v>57</v>
      </c>
      <c r="D146" s="72" t="s">
        <v>50</v>
      </c>
      <c r="E146" s="72" t="s">
        <v>16</v>
      </c>
    </row>
    <row r="147" spans="2:5" ht="53.25" customHeight="1" x14ac:dyDescent="0.3">
      <c r="B147" s="2" t="s">
        <v>58</v>
      </c>
      <c r="C147" s="7">
        <v>40</v>
      </c>
      <c r="D147" s="68">
        <f>+E121</f>
        <v>0</v>
      </c>
      <c r="E147" s="183">
        <f>+D147+D148</f>
        <v>0</v>
      </c>
    </row>
    <row r="148" spans="2:5" ht="65.25" customHeight="1" x14ac:dyDescent="0.3">
      <c r="B148" s="2" t="s">
        <v>59</v>
      </c>
      <c r="C148" s="7">
        <v>60</v>
      </c>
      <c r="D148" s="68">
        <f>+F137</f>
        <v>0</v>
      </c>
      <c r="E148" s="184"/>
    </row>
  </sheetData>
  <mergeCells count="64">
    <mergeCell ref="B2:P2"/>
    <mergeCell ref="B100:P100"/>
    <mergeCell ref="B126:N126"/>
    <mergeCell ref="E121:E123"/>
    <mergeCell ref="B93:N93"/>
    <mergeCell ref="D96:E96"/>
    <mergeCell ref="D97:E97"/>
    <mergeCell ref="B103:N103"/>
    <mergeCell ref="B82:N82"/>
    <mergeCell ref="E41:E42"/>
    <mergeCell ref="B60:B61"/>
    <mergeCell ref="C60:C61"/>
    <mergeCell ref="B4:P4"/>
    <mergeCell ref="B23:C23"/>
    <mergeCell ref="C7:N7"/>
    <mergeCell ref="C8:N8"/>
    <mergeCell ref="B137:B139"/>
    <mergeCell ref="F137:F139"/>
    <mergeCell ref="E147:E148"/>
    <mergeCell ref="P74:Q74"/>
    <mergeCell ref="P75:Q75"/>
    <mergeCell ref="P76:Q76"/>
    <mergeCell ref="J128:L128"/>
    <mergeCell ref="J87:L87"/>
    <mergeCell ref="P89:Q89"/>
    <mergeCell ref="P90:Q90"/>
    <mergeCell ref="O87:O88"/>
    <mergeCell ref="P87:Q88"/>
    <mergeCell ref="O128:O129"/>
    <mergeCell ref="P128:Q129"/>
    <mergeCell ref="M128:M129"/>
    <mergeCell ref="N128:N129"/>
    <mergeCell ref="C9:N9"/>
    <mergeCell ref="C10:N10"/>
    <mergeCell ref="C11:E11"/>
    <mergeCell ref="A5:L5"/>
    <mergeCell ref="B66:N66"/>
    <mergeCell ref="C64:N64"/>
    <mergeCell ref="B15:C22"/>
    <mergeCell ref="D60:E60"/>
    <mergeCell ref="M46:N46"/>
    <mergeCell ref="P70:Q70"/>
    <mergeCell ref="P69:Q69"/>
    <mergeCell ref="P71:Q71"/>
    <mergeCell ref="P72:Q72"/>
    <mergeCell ref="P73:Q73"/>
    <mergeCell ref="B87:B88"/>
    <mergeCell ref="C87:C88"/>
    <mergeCell ref="D87:D88"/>
    <mergeCell ref="E87:E88"/>
    <mergeCell ref="F87:F88"/>
    <mergeCell ref="G87:G88"/>
    <mergeCell ref="H87:H88"/>
    <mergeCell ref="I87:I88"/>
    <mergeCell ref="M87:M88"/>
    <mergeCell ref="N87:N88"/>
    <mergeCell ref="G128:G129"/>
    <mergeCell ref="H128:H129"/>
    <mergeCell ref="I128:I129"/>
    <mergeCell ref="B128:B129"/>
    <mergeCell ref="C128:C129"/>
    <mergeCell ref="D128:D129"/>
    <mergeCell ref="E128:E129"/>
    <mergeCell ref="F128:F129"/>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ignoredErrors>
    <ignoredError sqref="K5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GRUPO 33 </vt:lpstr>
      <vt:lpstr>GRUPO 28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2014-12-11T22:29:32Z</dcterms:modified>
</cp:coreProperties>
</file>