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GRUPO 4 CORPOCES" sheetId="1" r:id="rId1"/>
  </sheets>
  <calcPr calcId="152511"/>
</workbook>
</file>

<file path=xl/calcChain.xml><?xml version="1.0" encoding="utf-8"?>
<calcChain xmlns="http://schemas.openxmlformats.org/spreadsheetml/2006/main">
  <c r="F134" i="1" l="1"/>
  <c r="D145" i="1" s="1"/>
  <c r="E119" i="1"/>
  <c r="D144" i="1" s="1"/>
  <c r="N113" i="1"/>
  <c r="M113" i="1"/>
  <c r="L113" i="1"/>
  <c r="K113" i="1"/>
  <c r="C115" i="1" s="1"/>
  <c r="A106" i="1"/>
  <c r="A107" i="1" s="1"/>
  <c r="A108" i="1" s="1"/>
  <c r="A109" i="1" s="1"/>
  <c r="A110" i="1" s="1"/>
  <c r="A111" i="1" s="1"/>
  <c r="A112" i="1" s="1"/>
  <c r="N54" i="1"/>
  <c r="A53" i="1"/>
  <c r="L52" i="1"/>
  <c r="L54" i="1" s="1"/>
  <c r="K52" i="1"/>
  <c r="K54" i="1" s="1"/>
  <c r="C58" i="1" s="1"/>
  <c r="M51" i="1"/>
  <c r="M54" i="1" s="1"/>
  <c r="C59" i="1" s="1"/>
  <c r="F22" i="1"/>
  <c r="C24" i="1" s="1"/>
  <c r="E22" i="1"/>
  <c r="E24" i="1" s="1"/>
  <c r="E144" i="1" l="1"/>
  <c r="D40" i="1"/>
</calcChain>
</file>

<file path=xl/sharedStrings.xml><?xml version="1.0" encoding="utf-8"?>
<sst xmlns="http://schemas.openxmlformats.org/spreadsheetml/2006/main" count="392" uniqueCount="183">
  <si>
    <t>1. CRITERIOS HABILITANTES</t>
  </si>
  <si>
    <t>Experiencia Específica - habilitante</t>
  </si>
  <si>
    <t>Nombre de Proponente:</t>
  </si>
  <si>
    <t>CORPORACION ESPIRITU SANTOS CORPOCES</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</si>
  <si>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</si>
  <si>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</si>
  <si>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</si>
  <si>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</si>
  <si>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</si>
  <si>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</si>
  <si>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</si>
  <si>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</si>
  <si>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</si>
  <si>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</si>
  <si>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</si>
  <si>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</si>
  <si>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</si>
  <si>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</si>
  <si>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</si>
  <si>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</si>
  <si>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</si>
  <si>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</si>
  <si>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</si>
  <si>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</si>
  <si>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</si>
  <si>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</si>
  <si>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</si>
  <si>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</si>
  <si>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</si>
  <si>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</si>
  <si>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</si>
  <si>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</si>
  <si>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</si>
  <si>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</si>
  <si>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</si>
  <si>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</si>
  <si>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</si>
  <si>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</si>
  <si>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</si>
  <si>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</si>
  <si>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</si>
  <si>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</si>
  <si>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</si>
  <si>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</si>
  <si>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</si>
  <si>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</si>
  <si>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</si>
  <si>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</si>
  <si>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</si>
  <si>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COPRORACION ESPIRITU SANTO</t>
  </si>
  <si>
    <t>CORPORACION COLEGIO ESPIRITU SANTO</t>
  </si>
  <si>
    <t>MINISTERIO DE EDUCACION NACIONAL</t>
  </si>
  <si>
    <t>CONVENIO FPI 54261 2010</t>
  </si>
  <si>
    <t>552 Y 553</t>
  </si>
  <si>
    <t>FONDO FINANCIERO DE PROYECTOS DE DESARROLLO FONADE</t>
  </si>
  <si>
    <t>CONTRATO 2111063</t>
  </si>
  <si>
    <t>CONVENIO FPI 542048 2012</t>
  </si>
  <si>
    <t>564 Y 565</t>
  </si>
  <si>
    <t>CONVENIO FPI 54463 2011</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</si>
  <si>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</si>
  <si>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</si>
  <si>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</si>
  <si>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</si>
  <si>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</si>
  <si>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</si>
  <si>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</si>
  <si>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</si>
  <si>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</si>
  <si>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</si>
  <si>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</si>
  <si>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</si>
  <si>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</si>
  <si>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</si>
  <si>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</si>
  <si>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</si>
  <si>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</si>
  <si>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</si>
  <si>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</si>
  <si>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</si>
  <si>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</si>
  <si>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</si>
  <si>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</si>
  <si>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CDI - INSTITUCIONAL CON ARRIENDO</t>
  </si>
  <si>
    <t>CL 4 2 23 CHAPINERO CUCUTA CENTRO ZONAL CUCUTA 2</t>
  </si>
  <si>
    <t>NA</t>
  </si>
  <si>
    <t>CL 4 7 N 54 CHAPINERO CUCUTA CENTRO ZONAL CUCUTA 2</t>
  </si>
  <si>
    <t>AV 15 12 N 28 NUEVA COLOMBIA CUCUTA CENTRO ZONAL CUCUTA 2</t>
  </si>
  <si>
    <t>CL 17 5 30 OSPINA PEREZ CUCUTA CENTRO ZONAL CUCUTA 2</t>
  </si>
  <si>
    <t>CL 13 2 27 MOTILONES CUCUTA CENTRO ZONAL CUCUTA 2</t>
  </si>
  <si>
    <t>CL 11 3 52 AEROPUERTO CUCUTA CENTRO ZONAL CUCUTA 2</t>
  </si>
  <si>
    <t>AV 6 10 11 DONA NIDIA CUCUTA CENTRO ZONAL CUCUTA 2</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</si>
  <si>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</si>
  <si>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</si>
  <si>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</si>
  <si>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</si>
  <si>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</si>
  <si>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</si>
  <si>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</si>
  <si>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</si>
  <si>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</si>
  <si>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</si>
  <si>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</si>
  <si>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</si>
  <si>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</si>
  <si>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</si>
  <si>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</si>
  <si>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</si>
  <si>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</si>
  <si>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JACQUELINE CRISTO CORREA</t>
  </si>
  <si>
    <t>LICENCIADA EN EDUCACION PRIMARIA Y PROMOCION A LA COMUNIDAD</t>
  </si>
  <si>
    <t>UNIVERSIDAD SANTO TOMAS</t>
  </si>
  <si>
    <t>CORPORACION ESPIRITU SANTO</t>
  </si>
  <si>
    <t>19/02/2010 HASTA 15/12/ 2013 Y DEL        03/02/2014 HASTA  15 /12/2014</t>
  </si>
  <si>
    <t>COORDINADORA PEDAGOGICA MODALIDAD FAMILIAR</t>
  </si>
  <si>
    <t>MARIBEL CABALLERO NUNCIRA</t>
  </si>
  <si>
    <t>LICENCIADA EN BIOLOGIA Y QUIMICA</t>
  </si>
  <si>
    <t>UNIVERSIDAD FRANCISCO DE PAULA SANTANDER</t>
  </si>
  <si>
    <t>28/02/2013 HASTA 20/12/ 2013 Y DEL        03/02/2014 HASTA  15 /12/2014</t>
  </si>
  <si>
    <t>CORDINADOR PEDAGOGICO MODALIDAD FAMILIAR</t>
  </si>
  <si>
    <t>LEYDI YANETH SANCHEZ</t>
  </si>
  <si>
    <t>LICENCIADA EN EDUCACION PREESCOLAR</t>
  </si>
  <si>
    <t>CORPORACION EDUCATIVA DEL ORIENTE</t>
  </si>
  <si>
    <t>19/02/2010 HASTA 15/12/2010 01/08/2014 HASTA 15/12/2014</t>
  </si>
  <si>
    <t>COORDINADORA PEDAGOGICA MODALIDAD INSTITUCIONAL</t>
  </si>
  <si>
    <t>APOYO PSICOSOCIAL</t>
  </si>
  <si>
    <t>HENRY JOSE TORRES GUZMAN</t>
  </si>
  <si>
    <t>PSICOLOGA</t>
  </si>
  <si>
    <t>UNIVERSIDAD NACIONAL ABIERTA Y A DISTANCIA</t>
  </si>
  <si>
    <t>NO PRESENTA</t>
  </si>
  <si>
    <t>03/02/2014 HASTA 15/12/2014</t>
  </si>
  <si>
    <t>ADRIANA BETSAIDA CARRILLO CARDOZO</t>
  </si>
  <si>
    <t>UNIVERSIDAD DE PAMPLONA</t>
  </si>
  <si>
    <t>COOPERATIVA DE TRABAJO ASOCIADO CORFUTURO</t>
  </si>
  <si>
    <t>3/12/2012 HASTA 28/11/2014</t>
  </si>
  <si>
    <t>PASTOR ORTIZ SANGUINO</t>
  </si>
  <si>
    <t>PSICOLOGO</t>
  </si>
  <si>
    <t>28/01/2013 HASTA 20/12/2013</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</si>
  <si>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</si>
  <si>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</si>
  <si>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</si>
  <si>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</si>
  <si>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</si>
  <si>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CONTRATO  212102</t>
  </si>
  <si>
    <t>570 A 572</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</si>
  <si>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</si>
  <si>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</si>
  <si>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</si>
  <si>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</si>
  <si>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</si>
  <si>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</si>
  <si>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</si>
  <si>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</si>
  <si>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</si>
  <si>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 X 1000</t>
  </si>
  <si>
    <t>ALBA ROCIO PEÑA RODRIGUEZ</t>
  </si>
  <si>
    <t>ABOGADA</t>
  </si>
  <si>
    <t>UNIVERDAD LIBRE</t>
  </si>
  <si>
    <t>01/01/2013 HASTA 15/12/2014</t>
  </si>
  <si>
    <t>DIRECTORA DE PRIMERA INFANCIA</t>
  </si>
  <si>
    <t>PROFESIONAL DE APOYO PEDAGÓGICO  POR CADA MIL CUPOS OFERTADOS O FRACIÓN INFERIOR</t>
  </si>
  <si>
    <t>IRMA JOSEFA GRANADOS</t>
  </si>
  <si>
    <t>LICENCIADA EN CIENCIAS DE LA EDUCACION</t>
  </si>
  <si>
    <t>01/07/2014 HASTA 15/12/2014</t>
  </si>
  <si>
    <t xml:space="preserve">FINANCIERO  POR CADA CINCO MIL CUPOS OFERTADOS O FRACIÓN INFERIOR </t>
  </si>
  <si>
    <t>LILIANA ANDREA RINCON CARRERO</t>
  </si>
  <si>
    <t>CONTADORA PUBLICA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</si>
  <si>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</si>
  <si>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</si>
  <si>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</si>
  <si>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</si>
  <si>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</si>
  <si>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</si>
  <si>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</si>
  <si>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</si>
  <si>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1 X 5000</t>
  </si>
  <si>
    <t>CORPOCES</t>
  </si>
  <si>
    <t>07/08/2013 AL 20/12/2013 Y 07/02/2014 AL 26/09/2014</t>
  </si>
  <si>
    <t>COORDINADORA FINANCIERA</t>
  </si>
  <si>
    <t>SUBSANA</t>
  </si>
  <si>
    <t>1/200</t>
  </si>
  <si>
    <t>1X200</t>
  </si>
  <si>
    <t>LA PROFESIONAL SE POSTULA PARA LOS GRUPOS  2,4,5,7,10,20 Y 22 SOBREPASANDO EL TOTAL DE CUPOS REQUERIDOS VALIDANDOSE PARA LOS GRUPOS EN EL ORDEN DE PRESENTACION HASTA AGOTAR LA PROPORCION 2, 4, 5, 7, 10 Y 20. SIN EMBARGO NO SE ASIGNA PUNTOS PUES NO CUMPLE REQUISITOS HABILITANTES</t>
  </si>
  <si>
    <t>NO  CUMPLE  DADO QUE HACE FALTA UN PROFESIONAL EN EL CARGO DE COORDINADOR  PARA CUMPLIR CON LA PROPORCION ESTABLECIDA  DE  TALENTO HUMANO POR NUMERO DE NIÑOS Y NIÑAS.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</si>
</sst>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_);[Red]\(&quot;$&quot;\ #,##0\)"/>
    <numFmt numFmtId="164" formatCode="_-* #,##0.00_-;\-* #,##0.00_-;_-* &quot;-&quot;??_-;_-@_-"/>
    <numFmt numFmtId="165" formatCode="[$$-2C0A]\ #,##0"/>
    <numFmt numFmtId="166" formatCode="[$$-240A]\ #,##0.00"/>
    <numFmt numFmtId="167" formatCode="[$$-240A]\ #,##0"/>
    <numFmt numFmtId="168" formatCode="_-* #,##0\ _€_-;\-* #,##0\ _€_-;_-* &quot;-&quot;??\ _€_-;_-@_-"/>
    <numFmt numFmtId="169" formatCode="#,##0_ ;\-#,##0\ "/>
    <numFmt numFmtId="170" formatCode="[$$-2C0A]\ #,##0.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9"/>
      <color theme="1"/>
      <name val="Calibri"/>
      <family val="2"/>
      <scheme val="minor"/>
    </font>
    <font>
      <sz val="11"/>
      <color theme="1"/>
      <name val="Calibri"/>
      <family val="2"/>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71">
    <xf numFmtId="0" fontId="0" fillId="0" borderId="0" xfId="0"/>
    <xf numFmtId="0" fontId="0" fillId="0" borderId="0" xfId="0" applyAlignment="1">
      <alignment vertical="center"/>
    </xf>
    <xf numFmtId="0" fontId="4" fillId="0" borderId="2" xfId="0" applyFont="1" applyFill="1" applyBorder="1" applyAlignment="1">
      <alignment vertical="center"/>
    </xf>
    <xf numFmtId="0" fontId="6" fillId="0" borderId="2" xfId="0" applyFont="1" applyFill="1" applyBorder="1" applyAlignment="1">
      <alignment vertical="center"/>
    </xf>
    <xf numFmtId="0" fontId="5" fillId="3" borderId="3" xfId="0" applyFont="1" applyFill="1" applyBorder="1" applyAlignment="1" applyProtection="1">
      <alignment vertical="center"/>
      <protection locked="0"/>
    </xf>
    <xf numFmtId="0" fontId="5" fillId="3" borderId="4" xfId="0" applyFont="1" applyFill="1" applyBorder="1" applyAlignment="1" applyProtection="1">
      <alignment vertical="center"/>
      <protection locked="0"/>
    </xf>
    <xf numFmtId="0" fontId="6" fillId="0" borderId="5" xfId="0" applyFont="1" applyFill="1" applyBorder="1" applyAlignment="1">
      <alignment vertical="center"/>
    </xf>
    <xf numFmtId="15" fontId="0" fillId="0" borderId="5" xfId="0" applyNumberFormat="1" applyFont="1" applyFill="1" applyBorder="1" applyAlignment="1" applyProtection="1">
      <alignment horizontal="center" vertical="center"/>
      <protection locked="0"/>
    </xf>
    <xf numFmtId="0" fontId="5" fillId="0" borderId="3" xfId="0" applyFont="1" applyFill="1" applyBorder="1" applyAlignment="1" applyProtection="1">
      <alignment horizontal="left" vertical="center"/>
      <protection locked="0"/>
    </xf>
    <xf numFmtId="0" fontId="5" fillId="0" borderId="4" xfId="0" applyFont="1" applyFill="1" applyBorder="1" applyAlignment="1" applyProtection="1">
      <alignment horizontal="left" vertical="center"/>
      <protection locked="0"/>
    </xf>
    <xf numFmtId="0" fontId="6"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2" fillId="0" borderId="0" xfId="0" applyFont="1" applyAlignment="1">
      <alignment horizontal="center" vertical="center"/>
    </xf>
    <xf numFmtId="0" fontId="5" fillId="2" borderId="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applyFill="1" applyBorder="1" applyAlignment="1">
      <alignment vertical="center" wrapText="1"/>
    </xf>
    <xf numFmtId="165" fontId="0" fillId="3" borderId="6" xfId="0" applyNumberFormat="1" applyFill="1" applyBorder="1" applyAlignment="1">
      <alignment horizontal="right" vertical="center"/>
    </xf>
    <xf numFmtId="165" fontId="0" fillId="3" borderId="6" xfId="0" applyNumberFormat="1" applyFill="1" applyBorder="1" applyAlignment="1">
      <alignment horizontal="center" vertical="center"/>
    </xf>
    <xf numFmtId="165" fontId="0" fillId="3" borderId="0" xfId="0" applyNumberFormat="1" applyFill="1" applyBorder="1" applyAlignment="1">
      <alignment horizontal="left" vertical="center"/>
    </xf>
    <xf numFmtId="166" fontId="0" fillId="0" borderId="0" xfId="0" applyNumberFormat="1" applyFill="1" applyBorder="1" applyAlignment="1">
      <alignment vertical="center"/>
    </xf>
    <xf numFmtId="165" fontId="0" fillId="3" borderId="0" xfId="0" applyNumberFormat="1" applyFill="1" applyBorder="1" applyAlignment="1">
      <alignment horizontal="right" vertical="center"/>
    </xf>
    <xf numFmtId="165" fontId="0" fillId="0" borderId="0" xfId="0" applyNumberFormat="1" applyFill="1" applyBorder="1" applyAlignment="1">
      <alignment horizontal="center" vertical="center"/>
    </xf>
    <xf numFmtId="6" fontId="0" fillId="0" borderId="0" xfId="0" applyNumberFormat="1" applyAlignment="1">
      <alignment horizontal="center" vertical="center"/>
    </xf>
    <xf numFmtId="0" fontId="0" fillId="3" borderId="6" xfId="0" applyFill="1" applyBorder="1" applyAlignment="1">
      <alignment vertical="center"/>
    </xf>
    <xf numFmtId="0" fontId="0" fillId="0" borderId="0" xfId="0" applyFill="1" applyBorder="1" applyAlignment="1">
      <alignment horizontal="center" vertical="center"/>
    </xf>
    <xf numFmtId="1" fontId="0" fillId="3" borderId="6" xfId="0" applyNumberFormat="1" applyFill="1" applyBorder="1" applyAlignment="1">
      <alignment horizontal="center" vertical="center"/>
    </xf>
    <xf numFmtId="0" fontId="0" fillId="0" borderId="5" xfId="0" applyBorder="1" applyAlignment="1">
      <alignment vertical="center"/>
    </xf>
    <xf numFmtId="0" fontId="0" fillId="2" borderId="6"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8" fillId="4" borderId="6" xfId="0" applyNumberFormat="1" applyFont="1" applyFill="1" applyBorder="1" applyAlignment="1">
      <alignment horizontal="center" vertical="center" wrapText="1"/>
    </xf>
    <xf numFmtId="166" fontId="0" fillId="0" borderId="0" xfId="0" applyNumberFormat="1" applyBorder="1" applyAlignment="1">
      <alignment vertical="center"/>
    </xf>
    <xf numFmtId="165" fontId="0" fillId="4" borderId="6" xfId="0" applyNumberFormat="1" applyFill="1" applyBorder="1" applyAlignment="1" applyProtection="1">
      <alignment vertical="center"/>
      <protection locked="0"/>
    </xf>
    <xf numFmtId="0" fontId="2"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8"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2" fillId="0" borderId="0" xfId="0" applyFont="1" applyAlignment="1">
      <alignment vertical="center"/>
    </xf>
    <xf numFmtId="0" fontId="9" fillId="2" borderId="6" xfId="0" applyFont="1" applyFill="1" applyBorder="1" applyAlignment="1">
      <alignment horizontal="center" vertical="center" wrapText="1"/>
    </xf>
    <xf numFmtId="0" fontId="0" fillId="0" borderId="6" xfId="0" applyBorder="1" applyAlignment="1">
      <alignment vertical="center"/>
    </xf>
    <xf numFmtId="0" fontId="0" fillId="5" borderId="6" xfId="0" applyFill="1" applyBorder="1" applyAlignment="1">
      <alignment horizontal="center" vertical="center"/>
    </xf>
    <xf numFmtId="0" fontId="0" fillId="0" borderId="6" xfId="0" applyBorder="1" applyAlignment="1">
      <alignment horizontal="center" vertical="center"/>
    </xf>
    <xf numFmtId="0" fontId="2" fillId="2" borderId="6" xfId="0" applyFont="1" applyFill="1" applyBorder="1" applyAlignment="1">
      <alignment horizontal="center" vertical="center"/>
    </xf>
    <xf numFmtId="0" fontId="10" fillId="0" borderId="6" xfId="0" applyFont="1" applyBorder="1" applyAlignment="1">
      <alignment horizontal="justify" vertical="center" wrapText="1"/>
    </xf>
    <xf numFmtId="0" fontId="10" fillId="0" borderId="6" xfId="0" applyFont="1" applyBorder="1" applyAlignment="1">
      <alignment horizontal="center" vertical="center" wrapText="1"/>
    </xf>
    <xf numFmtId="0" fontId="11" fillId="0" borderId="0" xfId="0" applyFont="1" applyBorder="1" applyAlignment="1">
      <alignment horizontal="center" vertical="center"/>
    </xf>
    <xf numFmtId="0" fontId="2" fillId="2" borderId="12" xfId="0"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6" xfId="0" applyFont="1" applyFill="1" applyBorder="1" applyAlignment="1">
      <alignment horizontal="center" vertical="center" wrapText="1"/>
    </xf>
    <xf numFmtId="49" fontId="0" fillId="0" borderId="6" xfId="0" applyNumberFormat="1" applyFont="1" applyFill="1" applyBorder="1" applyAlignment="1" applyProtection="1">
      <alignment horizontal="left" vertical="center" wrapText="1"/>
      <protection locked="0"/>
    </xf>
    <xf numFmtId="0" fontId="0" fillId="0" borderId="6" xfId="0" applyFont="1" applyFill="1" applyBorder="1" applyAlignment="1" applyProtection="1">
      <alignment horizontal="center" vertical="center" wrapText="1"/>
      <protection locked="0"/>
    </xf>
    <xf numFmtId="49" fontId="0" fillId="0" borderId="6" xfId="0" applyNumberFormat="1" applyFont="1" applyFill="1" applyBorder="1" applyAlignment="1" applyProtection="1">
      <alignment horizontal="center" vertical="center" wrapText="1"/>
      <protection locked="0"/>
    </xf>
    <xf numFmtId="9" fontId="12" fillId="0" borderId="6" xfId="0" applyNumberFormat="1"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9" fontId="12" fillId="0" borderId="6" xfId="2" applyFont="1" applyFill="1" applyBorder="1" applyAlignment="1" applyProtection="1">
      <alignment horizontal="center" vertical="center" wrapText="1"/>
      <protection locked="0"/>
    </xf>
    <xf numFmtId="15" fontId="12" fillId="0" borderId="6" xfId="0" applyNumberFormat="1" applyFont="1" applyFill="1" applyBorder="1" applyAlignment="1" applyProtection="1">
      <alignment horizontal="center" vertical="center" wrapText="1"/>
      <protection locked="0"/>
    </xf>
    <xf numFmtId="2" fontId="12" fillId="0" borderId="6" xfId="0" applyNumberFormat="1" applyFont="1" applyFill="1" applyBorder="1" applyAlignment="1" applyProtection="1">
      <alignment horizontal="center" vertical="center" wrapText="1"/>
      <protection locked="0"/>
    </xf>
    <xf numFmtId="168" fontId="12" fillId="0" borderId="6" xfId="1" applyNumberFormat="1" applyFont="1" applyFill="1" applyBorder="1" applyAlignment="1">
      <alignment horizontal="right" vertical="center" wrapText="1"/>
    </xf>
    <xf numFmtId="168" fontId="12" fillId="0" borderId="6" xfId="1" applyNumberFormat="1" applyFont="1" applyFill="1" applyBorder="1" applyAlignment="1">
      <alignment horizontal="center" vertical="center" wrapText="1"/>
    </xf>
    <xf numFmtId="0" fontId="13" fillId="0" borderId="6"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0" fillId="0" borderId="0" xfId="0" applyFont="1" applyFill="1" applyAlignment="1">
      <alignment horizontal="left" vertical="center" wrapText="1"/>
    </xf>
    <xf numFmtId="49" fontId="14" fillId="0" borderId="6" xfId="0" applyNumberFormat="1" applyFont="1" applyFill="1" applyBorder="1" applyAlignment="1" applyProtection="1">
      <alignment horizontal="center" vertical="center" wrapText="1"/>
      <protection locked="0"/>
    </xf>
    <xf numFmtId="15" fontId="0" fillId="5" borderId="5" xfId="0" applyNumberFormat="1" applyFont="1" applyFill="1" applyBorder="1" applyAlignment="1" applyProtection="1">
      <alignment horizontal="center" vertical="center"/>
      <protection locked="0"/>
    </xf>
    <xf numFmtId="169" fontId="12" fillId="0" borderId="6" xfId="1"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49" fontId="14" fillId="0" borderId="6" xfId="0" applyNumberFormat="1" applyFont="1" applyFill="1" applyBorder="1" applyAlignment="1" applyProtection="1">
      <alignment horizontal="left" vertical="center" wrapText="1"/>
      <protection locked="0"/>
    </xf>
    <xf numFmtId="0" fontId="14" fillId="0" borderId="6" xfId="0" applyFont="1" applyFill="1" applyBorder="1" applyAlignment="1" applyProtection="1">
      <alignment horizontal="center" vertical="center" wrapText="1"/>
      <protection locked="0"/>
    </xf>
    <xf numFmtId="9" fontId="15" fillId="0" borderId="6" xfId="0" applyNumberFormat="1"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15" fontId="15" fillId="0" borderId="6" xfId="0" applyNumberFormat="1" applyFont="1" applyFill="1" applyBorder="1" applyAlignment="1" applyProtection="1">
      <alignment horizontal="center" vertical="center" wrapText="1"/>
      <protection locked="0"/>
    </xf>
    <xf numFmtId="2" fontId="15" fillId="0" borderId="6" xfId="0" applyNumberFormat="1" applyFont="1" applyFill="1" applyBorder="1" applyAlignment="1" applyProtection="1">
      <alignment horizontal="center" vertical="center" wrapText="1"/>
      <protection locked="0"/>
    </xf>
    <xf numFmtId="168" fontId="15" fillId="0" borderId="6" xfId="1" applyNumberFormat="1" applyFont="1" applyFill="1" applyBorder="1" applyAlignment="1">
      <alignment horizontal="right" vertical="center" wrapText="1"/>
    </xf>
    <xf numFmtId="169" fontId="15" fillId="0" borderId="6" xfId="1" applyNumberFormat="1" applyFont="1" applyFill="1" applyBorder="1" applyAlignment="1">
      <alignment horizontal="right" vertical="center" wrapText="1"/>
    </xf>
    <xf numFmtId="0" fontId="8" fillId="0" borderId="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6" fillId="0" borderId="6" xfId="0" applyNumberFormat="1" applyFont="1" applyFill="1" applyBorder="1" applyAlignment="1" applyProtection="1">
      <alignment horizontal="center" vertical="center" wrapText="1"/>
      <protection locked="0"/>
    </xf>
    <xf numFmtId="2" fontId="16" fillId="0" borderId="6" xfId="0" applyNumberFormat="1" applyFont="1" applyFill="1" applyBorder="1" applyAlignment="1" applyProtection="1">
      <alignment horizontal="center" vertical="center" wrapText="1"/>
      <protection locked="0"/>
    </xf>
    <xf numFmtId="0" fontId="14" fillId="0" borderId="6" xfId="0" applyFont="1" applyFill="1" applyBorder="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2" fillId="0" borderId="6" xfId="0" applyFont="1" applyFill="1" applyBorder="1" applyAlignment="1">
      <alignment horizontal="center" vertical="center"/>
    </xf>
    <xf numFmtId="170"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17" fillId="0" borderId="0" xfId="0" applyFont="1" applyFill="1" applyBorder="1" applyAlignment="1">
      <alignment horizontal="left" vertical="center"/>
    </xf>
    <xf numFmtId="0" fontId="18" fillId="0"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49" fontId="0" fillId="0" borderId="6" xfId="0" applyNumberFormat="1" applyFont="1" applyFill="1" applyBorder="1" applyAlignment="1">
      <alignment horizontal="center" vertical="center" wrapText="1"/>
    </xf>
    <xf numFmtId="49" fontId="0" fillId="0" borderId="6" xfId="0" applyNumberFormat="1" applyFill="1" applyBorder="1" applyAlignment="1">
      <alignment horizontal="center" vertical="center" wrapText="1"/>
    </xf>
    <xf numFmtId="0" fontId="0" fillId="0" borderId="6" xfId="0" applyBorder="1" applyAlignment="1">
      <alignment vertical="center" wrapText="1"/>
    </xf>
    <xf numFmtId="0" fontId="0" fillId="0" borderId="6" xfId="0" applyFill="1"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center" vertical="center" wrapText="1"/>
    </xf>
    <xf numFmtId="14" fontId="0" fillId="0" borderId="6" xfId="0" applyNumberFormat="1" applyBorder="1" applyAlignment="1"/>
    <xf numFmtId="0" fontId="0" fillId="0" borderId="6" xfId="0" applyFill="1" applyBorder="1" applyAlignment="1">
      <alignment horizontal="center"/>
    </xf>
    <xf numFmtId="49" fontId="0" fillId="2" borderId="6" xfId="0" applyNumberForma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2" fillId="2" borderId="0" xfId="0" applyFont="1" applyFill="1" applyBorder="1" applyAlignment="1">
      <alignment horizontal="center" vertical="center" wrapText="1"/>
    </xf>
    <xf numFmtId="0" fontId="23" fillId="0" borderId="6" xfId="0" applyFont="1" applyBorder="1" applyAlignment="1">
      <alignment horizontal="center" wrapText="1"/>
    </xf>
    <xf numFmtId="0" fontId="2" fillId="0" borderId="0" xfId="0" applyFont="1" applyBorder="1" applyAlignment="1">
      <alignment horizontal="center" vertical="center"/>
    </xf>
    <xf numFmtId="0" fontId="0" fillId="0" borderId="6" xfId="0" applyBorder="1" applyAlignment="1">
      <alignment horizontal="center" vertical="center" wrapText="1"/>
    </xf>
    <xf numFmtId="3" fontId="0" fillId="3" borderId="6" xfId="0" applyNumberFormat="1" applyFill="1" applyBorder="1" applyAlignment="1">
      <alignment horizontal="center" vertical="center"/>
    </xf>
    <xf numFmtId="0" fontId="2" fillId="0" borderId="6" xfId="0" applyFont="1" applyBorder="1" applyAlignment="1">
      <alignment horizontal="center" vertical="center"/>
    </xf>
    <xf numFmtId="0" fontId="0" fillId="5" borderId="6" xfId="0" applyFill="1" applyBorder="1" applyAlignment="1">
      <alignment horizontal="center" vertical="center" wrapText="1"/>
    </xf>
    <xf numFmtId="0" fontId="0" fillId="5" borderId="6" xfId="0" applyFill="1" applyBorder="1" applyAlignment="1">
      <alignment horizontal="center" wrapText="1"/>
    </xf>
    <xf numFmtId="14" fontId="0" fillId="5" borderId="6" xfId="0" applyNumberFormat="1" applyFill="1" applyBorder="1" applyAlignment="1">
      <alignment horizontal="center" wrapText="1"/>
    </xf>
    <xf numFmtId="0" fontId="0" fillId="5" borderId="6" xfId="0" applyFill="1" applyBorder="1" applyAlignment="1">
      <alignment horizontal="center" vertical="top" wrapText="1"/>
    </xf>
    <xf numFmtId="0" fontId="0" fillId="5" borderId="0" xfId="0" applyFill="1" applyAlignment="1">
      <alignment horizontal="center" vertical="center" wrapText="1"/>
    </xf>
    <xf numFmtId="0" fontId="0" fillId="5" borderId="6" xfId="0" applyFill="1" applyBorder="1" applyAlignment="1">
      <alignment horizontal="left" wrapText="1"/>
    </xf>
    <xf numFmtId="14" fontId="0" fillId="0" borderId="6" xfId="0" applyNumberFormat="1" applyBorder="1" applyAlignment="1">
      <alignment horizontal="center" vertical="center" wrapText="1"/>
    </xf>
    <xf numFmtId="0" fontId="0" fillId="0" borderId="6" xfId="0" applyBorder="1" applyAlignment="1">
      <alignment horizontal="center" vertical="top" wrapText="1"/>
    </xf>
    <xf numFmtId="0" fontId="0" fillId="0" borderId="0" xfId="0" applyAlignment="1">
      <alignment horizontal="center" vertical="center" wrapText="1"/>
    </xf>
    <xf numFmtId="0" fontId="0" fillId="0" borderId="6" xfId="0" applyBorder="1" applyAlignment="1">
      <alignment horizontal="center" wrapText="1"/>
    </xf>
    <xf numFmtId="0" fontId="0" fillId="0" borderId="6" xfId="0" applyFill="1" applyBorder="1" applyAlignment="1">
      <alignment horizontal="center" wrapText="1"/>
    </xf>
    <xf numFmtId="0" fontId="0" fillId="0" borderId="6" xfId="0" applyBorder="1" applyAlignment="1">
      <alignment horizontal="left" vertical="center" wrapText="1"/>
    </xf>
    <xf numFmtId="0" fontId="0" fillId="0" borderId="6" xfId="0" applyBorder="1" applyAlignment="1">
      <alignment wrapText="1"/>
    </xf>
    <xf numFmtId="0" fontId="0" fillId="0" borderId="6" xfId="0"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0" borderId="6" xfId="0" applyBorder="1" applyAlignment="1">
      <alignment horizontal="center" vertical="center" wrapText="1"/>
    </xf>
    <xf numFmtId="0" fontId="23" fillId="0" borderId="6"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19" fillId="0" borderId="0" xfId="0" applyFont="1" applyFill="1" applyAlignment="1">
      <alignment horizontal="left" vertical="center" wrapText="1"/>
    </xf>
    <xf numFmtId="0" fontId="3" fillId="2" borderId="2"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xf>
    <xf numFmtId="0" fontId="5" fillId="3" borderId="3" xfId="0" applyFont="1" applyFill="1" applyBorder="1" applyAlignment="1" applyProtection="1">
      <alignment horizontal="left" vertical="center"/>
      <protection locked="0"/>
    </xf>
    <xf numFmtId="0" fontId="5" fillId="3" borderId="4" xfId="0" applyFont="1" applyFill="1" applyBorder="1" applyAlignment="1" applyProtection="1">
      <alignment horizontal="left" vertical="center"/>
      <protection locked="0"/>
    </xf>
    <xf numFmtId="0" fontId="0" fillId="3" borderId="2" xfId="0" applyFill="1" applyBorder="1" applyAlignment="1">
      <alignment horizontal="left" vertical="center"/>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1" fillId="0" borderId="11" xfId="0" applyFont="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D16" zoomScale="85" zoomScaleNormal="85" workbookViewId="0">
      <selection activeCell="E33" sqref="E33"/>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6" width="36" style="1" customWidth="1"/>
    <col min="7"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4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53" t="s">
        <v>0</v>
      </c>
      <c r="C2" s="154"/>
      <c r="D2" s="154"/>
      <c r="E2" s="154"/>
      <c r="F2" s="154"/>
      <c r="G2" s="154"/>
      <c r="H2" s="154"/>
      <c r="I2" s="154"/>
      <c r="J2" s="154"/>
      <c r="K2" s="154"/>
      <c r="L2" s="154"/>
      <c r="M2" s="154"/>
      <c r="N2" s="154"/>
      <c r="O2" s="154"/>
      <c r="P2" s="154"/>
    </row>
    <row r="4" spans="2:16" ht="26.25" x14ac:dyDescent="0.25">
      <c r="B4" s="153" t="s">
        <v>1</v>
      </c>
      <c r="C4" s="154"/>
      <c r="D4" s="154"/>
      <c r="E4" s="154"/>
      <c r="F4" s="154"/>
      <c r="G4" s="154"/>
      <c r="H4" s="154"/>
      <c r="I4" s="154"/>
      <c r="J4" s="154"/>
      <c r="K4" s="154"/>
      <c r="L4" s="154"/>
      <c r="M4" s="154"/>
      <c r="N4" s="154"/>
      <c r="O4" s="154"/>
      <c r="P4" s="154"/>
    </row>
    <row r="5" spans="2:16" ht="15.75" thickBot="1" x14ac:dyDescent="0.3"/>
    <row r="6" spans="2:16" ht="21.75" thickBot="1" x14ac:dyDescent="0.3">
      <c r="B6" s="2" t="s">
        <v>2</v>
      </c>
      <c r="C6" s="162" t="s">
        <v>3</v>
      </c>
      <c r="D6" s="162"/>
      <c r="E6" s="162"/>
      <c r="F6" s="162"/>
      <c r="G6" s="162"/>
      <c r="H6" s="162"/>
      <c r="I6" s="162"/>
      <c r="J6" s="162"/>
      <c r="K6" s="162"/>
      <c r="L6" s="162"/>
      <c r="M6" s="162"/>
      <c r="N6" s="163"/>
    </row>
    <row r="7" spans="2:16" ht="16.5" thickBot="1" x14ac:dyDescent="0.3">
      <c r="B7" s="3" t="s">
        <v>4</v>
      </c>
      <c r="C7" s="162"/>
      <c r="D7" s="162"/>
      <c r="E7" s="162"/>
      <c r="F7" s="162"/>
      <c r="G7" s="162"/>
      <c r="H7" s="162"/>
      <c r="I7" s="162"/>
      <c r="J7" s="162"/>
      <c r="K7" s="162"/>
      <c r="L7" s="162"/>
      <c r="M7" s="162"/>
      <c r="N7" s="163"/>
    </row>
    <row r="8" spans="2:16" ht="16.5" thickBot="1" x14ac:dyDescent="0.3">
      <c r="B8" s="3" t="s">
        <v>5</v>
      </c>
      <c r="C8" s="162"/>
      <c r="D8" s="162"/>
      <c r="E8" s="162"/>
      <c r="F8" s="162"/>
      <c r="G8" s="162"/>
      <c r="H8" s="162"/>
      <c r="I8" s="162"/>
      <c r="J8" s="162"/>
      <c r="K8" s="162"/>
      <c r="L8" s="162"/>
      <c r="M8" s="162"/>
      <c r="N8" s="163"/>
    </row>
    <row r="9" spans="2:16" ht="16.5" thickBot="1" x14ac:dyDescent="0.3">
      <c r="B9" s="3" t="s">
        <v>6</v>
      </c>
      <c r="C9" s="162"/>
      <c r="D9" s="162"/>
      <c r="E9" s="162"/>
      <c r="F9" s="162"/>
      <c r="G9" s="162"/>
      <c r="H9" s="162"/>
      <c r="I9" s="162"/>
      <c r="J9" s="162"/>
      <c r="K9" s="162"/>
      <c r="L9" s="162"/>
      <c r="M9" s="162"/>
      <c r="N9" s="163"/>
    </row>
    <row r="10" spans="2:16" ht="16.5" thickBot="1" x14ac:dyDescent="0.3">
      <c r="B10" s="3" t="s">
        <v>7</v>
      </c>
      <c r="C10" s="164">
        <v>4</v>
      </c>
      <c r="D10" s="165"/>
      <c r="E10" s="166"/>
      <c r="F10" s="4"/>
      <c r="G10" s="4"/>
      <c r="H10" s="4"/>
      <c r="I10" s="4"/>
      <c r="J10" s="4"/>
      <c r="K10" s="4"/>
      <c r="L10" s="4"/>
      <c r="M10" s="4"/>
      <c r="N10" s="5"/>
    </row>
    <row r="11" spans="2:16" ht="16.5" thickBot="1" x14ac:dyDescent="0.3">
      <c r="B11" s="6" t="s">
        <v>8</v>
      </c>
      <c r="C11" s="7">
        <v>41976</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x14ac:dyDescent="0.25">
      <c r="B14" s="167" t="s">
        <v>9</v>
      </c>
      <c r="C14" s="167"/>
      <c r="D14" s="15" t="s">
        <v>10</v>
      </c>
      <c r="E14" s="15" t="s">
        <v>11</v>
      </c>
      <c r="F14" s="15" t="s">
        <v>12</v>
      </c>
      <c r="G14" s="16"/>
      <c r="I14" s="17"/>
      <c r="J14" s="17"/>
      <c r="K14" s="17"/>
      <c r="L14" s="17"/>
      <c r="M14" s="17"/>
      <c r="N14" s="14"/>
    </row>
    <row r="15" spans="2:16" x14ac:dyDescent="0.25">
      <c r="B15" s="167"/>
      <c r="C15" s="167"/>
      <c r="D15" s="15">
        <v>4</v>
      </c>
      <c r="E15" s="18">
        <v>1785981240</v>
      </c>
      <c r="F15" s="115">
        <v>612</v>
      </c>
      <c r="G15" s="20"/>
      <c r="I15" s="21"/>
      <c r="J15" s="21"/>
      <c r="K15" s="21"/>
      <c r="L15" s="21"/>
      <c r="M15" s="21"/>
      <c r="N15" s="14"/>
    </row>
    <row r="16" spans="2:16" x14ac:dyDescent="0.25">
      <c r="B16" s="167"/>
      <c r="C16" s="167"/>
      <c r="D16" s="15"/>
      <c r="E16" s="18"/>
      <c r="F16" s="19"/>
      <c r="G16" s="22"/>
      <c r="I16" s="21"/>
      <c r="J16" s="21"/>
      <c r="K16" s="21"/>
      <c r="L16" s="21"/>
      <c r="M16" s="21"/>
      <c r="N16" s="14"/>
    </row>
    <row r="17" spans="1:14" x14ac:dyDescent="0.25">
      <c r="B17" s="167"/>
      <c r="C17" s="167"/>
      <c r="D17" s="15"/>
      <c r="E17" s="18"/>
      <c r="F17" s="19"/>
      <c r="G17" s="22"/>
      <c r="I17" s="21"/>
      <c r="J17" s="21"/>
      <c r="K17" s="21"/>
      <c r="L17" s="21"/>
      <c r="M17" s="21"/>
      <c r="N17" s="14"/>
    </row>
    <row r="18" spans="1:14" x14ac:dyDescent="0.25">
      <c r="B18" s="167"/>
      <c r="C18" s="167"/>
      <c r="D18" s="15"/>
      <c r="E18" s="18"/>
      <c r="F18" s="19"/>
      <c r="G18" s="22"/>
      <c r="H18" s="23"/>
      <c r="I18" s="21"/>
      <c r="J18" s="21"/>
      <c r="K18" s="21"/>
      <c r="L18" s="21"/>
      <c r="M18" s="21"/>
      <c r="N18" s="24"/>
    </row>
    <row r="19" spans="1:14" x14ac:dyDescent="0.25">
      <c r="B19" s="167"/>
      <c r="C19" s="167"/>
      <c r="D19" s="15"/>
      <c r="E19" s="25"/>
      <c r="F19" s="19"/>
      <c r="G19" s="22"/>
      <c r="H19" s="23"/>
      <c r="I19" s="26"/>
      <c r="J19" s="26"/>
      <c r="K19" s="26"/>
      <c r="L19" s="26"/>
      <c r="M19" s="26"/>
      <c r="N19" s="24"/>
    </row>
    <row r="20" spans="1:14" x14ac:dyDescent="0.25">
      <c r="B20" s="167"/>
      <c r="C20" s="167"/>
      <c r="D20" s="15"/>
      <c r="E20" s="25"/>
      <c r="F20" s="19"/>
      <c r="G20" s="22"/>
      <c r="H20" s="23"/>
      <c r="I20" s="13"/>
      <c r="J20" s="13"/>
      <c r="K20" s="13"/>
      <c r="L20" s="13"/>
      <c r="M20" s="13"/>
      <c r="N20" s="24"/>
    </row>
    <row r="21" spans="1:14" x14ac:dyDescent="0.25">
      <c r="B21" s="167"/>
      <c r="C21" s="167"/>
      <c r="D21" s="15"/>
      <c r="E21" s="25"/>
      <c r="F21" s="19"/>
      <c r="G21" s="22"/>
      <c r="H21" s="23"/>
      <c r="I21" s="13"/>
      <c r="J21" s="13"/>
      <c r="K21" s="13"/>
      <c r="L21" s="13"/>
      <c r="M21" s="13"/>
      <c r="N21" s="24"/>
    </row>
    <row r="22" spans="1:14" ht="15.75" thickBot="1" x14ac:dyDescent="0.3">
      <c r="B22" s="168" t="s">
        <v>13</v>
      </c>
      <c r="C22" s="169"/>
      <c r="D22" s="15"/>
      <c r="E22" s="18">
        <f>SUM(E15:E21)</f>
        <v>1785981240</v>
      </c>
      <c r="F22" s="27">
        <f>SUM(F15:F21)</f>
        <v>612</v>
      </c>
      <c r="G22" s="22"/>
      <c r="H22" s="23"/>
      <c r="I22" s="13"/>
      <c r="J22" s="13"/>
      <c r="K22" s="13"/>
      <c r="L22" s="13"/>
      <c r="M22" s="13"/>
      <c r="N22" s="24"/>
    </row>
    <row r="23" spans="1:14" ht="45.75" thickBot="1" x14ac:dyDescent="0.3">
      <c r="A23" s="28"/>
      <c r="B23" s="29" t="s">
        <v>14</v>
      </c>
      <c r="C23" s="29" t="s">
        <v>15</v>
      </c>
      <c r="E23" s="17"/>
      <c r="F23" s="17"/>
      <c r="G23" s="17"/>
      <c r="H23" s="17"/>
      <c r="I23" s="30"/>
      <c r="J23" s="30"/>
      <c r="K23" s="30"/>
      <c r="L23" s="30"/>
      <c r="M23" s="30"/>
    </row>
    <row r="24" spans="1:14" ht="15.75" thickBot="1" x14ac:dyDescent="0.3">
      <c r="A24" s="31">
        <v>1</v>
      </c>
      <c r="C24" s="32">
        <f>+F22*80%</f>
        <v>489.6</v>
      </c>
      <c r="D24" s="33"/>
      <c r="E24" s="34">
        <f>E22</f>
        <v>1785981240</v>
      </c>
      <c r="F24" s="35"/>
      <c r="G24" s="35"/>
      <c r="H24" s="35"/>
      <c r="I24" s="36"/>
      <c r="J24" s="36"/>
      <c r="K24" s="36"/>
      <c r="L24" s="36"/>
      <c r="M24" s="36"/>
    </row>
    <row r="25" spans="1:14" x14ac:dyDescent="0.25">
      <c r="A25" s="37"/>
      <c r="C25" s="38"/>
      <c r="D25" s="21"/>
      <c r="E25" s="39"/>
      <c r="F25" s="35"/>
      <c r="G25" s="35"/>
      <c r="H25" s="35"/>
      <c r="I25" s="36"/>
      <c r="J25" s="36"/>
      <c r="K25" s="36"/>
      <c r="L25" s="36"/>
      <c r="M25" s="36"/>
    </row>
    <row r="26" spans="1:14" x14ac:dyDescent="0.25">
      <c r="A26" s="37"/>
      <c r="C26" s="38"/>
      <c r="D26" s="21"/>
      <c r="E26" s="39"/>
      <c r="F26" s="35"/>
      <c r="G26" s="35"/>
      <c r="H26" s="35"/>
      <c r="I26" s="36"/>
      <c r="J26" s="36"/>
      <c r="K26" s="36"/>
      <c r="L26" s="36"/>
      <c r="M26" s="36"/>
    </row>
    <row r="27" spans="1:14" x14ac:dyDescent="0.25">
      <c r="A27" s="37"/>
      <c r="B27" s="40" t="s">
        <v>16</v>
      </c>
      <c r="C27"/>
      <c r="D27"/>
      <c r="E27"/>
      <c r="F27"/>
      <c r="G27"/>
      <c r="H27"/>
      <c r="I27" s="13"/>
      <c r="J27" s="13"/>
      <c r="K27" s="13"/>
      <c r="L27" s="13"/>
      <c r="M27" s="13"/>
      <c r="N27" s="14"/>
    </row>
    <row r="28" spans="1:14" x14ac:dyDescent="0.25">
      <c r="A28" s="37"/>
      <c r="B28"/>
      <c r="C28"/>
      <c r="D28"/>
      <c r="E28"/>
      <c r="F28"/>
      <c r="G28"/>
      <c r="H28"/>
      <c r="I28" s="13"/>
      <c r="J28" s="13"/>
      <c r="K28" s="13"/>
      <c r="L28" s="13"/>
      <c r="M28" s="13"/>
      <c r="N28" s="14"/>
    </row>
    <row r="29" spans="1:14" x14ac:dyDescent="0.25">
      <c r="A29" s="37"/>
      <c r="B29" s="41" t="s">
        <v>17</v>
      </c>
      <c r="C29" s="41" t="s">
        <v>18</v>
      </c>
      <c r="D29" s="41" t="s">
        <v>19</v>
      </c>
      <c r="E29"/>
      <c r="F29"/>
      <c r="G29"/>
      <c r="H29"/>
      <c r="I29" s="13"/>
      <c r="J29" s="13"/>
      <c r="K29" s="13"/>
      <c r="L29" s="13"/>
      <c r="M29" s="13"/>
      <c r="N29" s="14"/>
    </row>
    <row r="30" spans="1:14" x14ac:dyDescent="0.25">
      <c r="A30" s="37"/>
      <c r="B30" s="42" t="s">
        <v>20</v>
      </c>
      <c r="C30" s="43" t="s">
        <v>21</v>
      </c>
      <c r="D30" s="42"/>
      <c r="E30"/>
      <c r="F30"/>
      <c r="G30"/>
      <c r="H30"/>
      <c r="I30" s="13"/>
      <c r="J30" s="13"/>
      <c r="K30" s="13"/>
      <c r="L30" s="13"/>
      <c r="M30" s="13"/>
      <c r="N30" s="14"/>
    </row>
    <row r="31" spans="1:14" x14ac:dyDescent="0.25">
      <c r="A31" s="37"/>
      <c r="B31" s="42" t="s">
        <v>22</v>
      </c>
      <c r="C31" s="43" t="s">
        <v>21</v>
      </c>
      <c r="D31" s="42"/>
      <c r="E31"/>
      <c r="F31"/>
      <c r="G31"/>
      <c r="H31"/>
      <c r="I31" s="13"/>
      <c r="J31" s="13"/>
      <c r="K31" s="13"/>
      <c r="L31" s="13"/>
      <c r="M31" s="13"/>
      <c r="N31" s="14"/>
    </row>
    <row r="32" spans="1:14" x14ac:dyDescent="0.25">
      <c r="A32" s="37"/>
      <c r="B32" s="42" t="s">
        <v>23</v>
      </c>
      <c r="C32" s="43" t="s">
        <v>21</v>
      </c>
      <c r="D32" s="44"/>
      <c r="E32"/>
      <c r="F32"/>
      <c r="G32"/>
      <c r="H32"/>
      <c r="I32" s="13"/>
      <c r="J32" s="13"/>
      <c r="K32" s="13"/>
      <c r="L32" s="13"/>
      <c r="M32" s="13"/>
      <c r="N32" s="14"/>
    </row>
    <row r="33" spans="1:17" x14ac:dyDescent="0.25">
      <c r="A33" s="37"/>
      <c r="B33" s="42" t="s">
        <v>24</v>
      </c>
      <c r="C33" s="43"/>
      <c r="D33" s="44" t="s">
        <v>21</v>
      </c>
      <c r="E33" t="s">
        <v>182</v>
      </c>
      <c r="F33"/>
      <c r="G33"/>
      <c r="H33"/>
      <c r="I33" s="13"/>
      <c r="J33" s="13"/>
      <c r="K33" s="13"/>
      <c r="L33" s="13"/>
      <c r="M33" s="13"/>
      <c r="N33" s="14"/>
    </row>
    <row r="34" spans="1:17" x14ac:dyDescent="0.25">
      <c r="A34" s="37"/>
      <c r="B34"/>
      <c r="C34"/>
      <c r="D34"/>
      <c r="E34"/>
      <c r="F34"/>
      <c r="G34"/>
      <c r="H34"/>
      <c r="I34" s="13"/>
      <c r="J34" s="13"/>
      <c r="K34" s="13"/>
      <c r="L34" s="13"/>
      <c r="M34" s="13"/>
      <c r="N34" s="14"/>
    </row>
    <row r="35" spans="1:17" x14ac:dyDescent="0.25">
      <c r="A35" s="37"/>
      <c r="B35"/>
      <c r="C35"/>
      <c r="D35"/>
      <c r="E35"/>
      <c r="F35"/>
      <c r="G35"/>
      <c r="H35"/>
      <c r="I35" s="13"/>
      <c r="J35" s="13"/>
      <c r="K35" s="13"/>
      <c r="L35" s="13"/>
      <c r="M35" s="13"/>
      <c r="N35" s="14"/>
    </row>
    <row r="36" spans="1:17" x14ac:dyDescent="0.25">
      <c r="A36" s="37"/>
      <c r="B36" s="40" t="s">
        <v>25</v>
      </c>
      <c r="C36"/>
      <c r="D36"/>
      <c r="E36"/>
      <c r="F36"/>
      <c r="G36"/>
      <c r="H36"/>
      <c r="I36" s="13"/>
      <c r="J36" s="13"/>
      <c r="K36" s="13"/>
      <c r="L36" s="13"/>
      <c r="M36" s="13"/>
      <c r="N36" s="14"/>
    </row>
    <row r="37" spans="1:17" x14ac:dyDescent="0.25">
      <c r="A37" s="37"/>
      <c r="B37"/>
      <c r="C37"/>
      <c r="D37"/>
      <c r="E37"/>
      <c r="F37"/>
      <c r="G37"/>
      <c r="H37"/>
      <c r="I37" s="13"/>
      <c r="J37" s="13"/>
      <c r="K37" s="13"/>
      <c r="L37" s="13"/>
      <c r="M37" s="13"/>
      <c r="N37" s="14"/>
    </row>
    <row r="38" spans="1:17" x14ac:dyDescent="0.25">
      <c r="A38" s="37"/>
      <c r="B38"/>
      <c r="C38"/>
      <c r="D38"/>
      <c r="E38"/>
      <c r="F38"/>
      <c r="G38"/>
      <c r="H38"/>
      <c r="I38" s="13"/>
      <c r="J38" s="13"/>
      <c r="K38" s="13"/>
      <c r="L38" s="13"/>
      <c r="M38" s="13"/>
      <c r="N38" s="14"/>
    </row>
    <row r="39" spans="1:17" x14ac:dyDescent="0.25">
      <c r="A39" s="37"/>
      <c r="B39" s="41" t="s">
        <v>17</v>
      </c>
      <c r="C39" s="41" t="s">
        <v>26</v>
      </c>
      <c r="D39" s="45" t="s">
        <v>27</v>
      </c>
      <c r="E39" s="45" t="s">
        <v>28</v>
      </c>
      <c r="F39"/>
      <c r="G39"/>
      <c r="H39"/>
      <c r="I39" s="13"/>
      <c r="J39" s="13"/>
      <c r="K39" s="13"/>
      <c r="L39" s="13"/>
      <c r="M39" s="13"/>
      <c r="N39" s="14"/>
    </row>
    <row r="40" spans="1:17" ht="28.5" x14ac:dyDescent="0.25">
      <c r="A40" s="37"/>
      <c r="B40" s="46" t="s">
        <v>29</v>
      </c>
      <c r="C40" s="47">
        <v>40</v>
      </c>
      <c r="D40" s="44">
        <f>D144</f>
        <v>0</v>
      </c>
      <c r="E40" s="131">
        <v>0</v>
      </c>
      <c r="F40"/>
      <c r="G40"/>
      <c r="H40"/>
      <c r="I40" s="13"/>
      <c r="J40" s="13"/>
      <c r="K40" s="13"/>
      <c r="L40" s="13"/>
      <c r="M40" s="13"/>
      <c r="N40" s="14"/>
    </row>
    <row r="41" spans="1:17" ht="42.75" x14ac:dyDescent="0.25">
      <c r="A41" s="37"/>
      <c r="B41" s="46" t="s">
        <v>30</v>
      </c>
      <c r="C41" s="47">
        <v>60</v>
      </c>
      <c r="D41" s="44">
        <v>10</v>
      </c>
      <c r="E41" s="132"/>
      <c r="F41"/>
      <c r="G41"/>
      <c r="H41"/>
      <c r="I41" s="13"/>
      <c r="J41" s="13"/>
      <c r="K41" s="13"/>
      <c r="L41" s="13"/>
      <c r="M41" s="13"/>
      <c r="N41" s="14"/>
    </row>
    <row r="42" spans="1:17" x14ac:dyDescent="0.25">
      <c r="A42" s="37"/>
      <c r="C42" s="38"/>
      <c r="D42" s="21"/>
      <c r="E42" s="39"/>
      <c r="F42" s="35"/>
      <c r="G42" s="35"/>
      <c r="H42" s="35"/>
      <c r="I42" s="36"/>
      <c r="J42" s="36"/>
      <c r="K42" s="36"/>
      <c r="L42" s="36"/>
      <c r="M42" s="36"/>
    </row>
    <row r="43" spans="1:17" x14ac:dyDescent="0.25">
      <c r="A43" s="37"/>
      <c r="C43" s="38"/>
      <c r="D43" s="21"/>
      <c r="E43" s="39"/>
      <c r="F43" s="35"/>
      <c r="G43" s="35"/>
      <c r="H43" s="35"/>
      <c r="I43" s="36"/>
      <c r="J43" s="36"/>
      <c r="K43" s="36"/>
      <c r="L43" s="36"/>
      <c r="M43" s="36"/>
    </row>
    <row r="44" spans="1:17" x14ac:dyDescent="0.25">
      <c r="A44" s="37"/>
      <c r="C44" s="38"/>
      <c r="D44" s="21"/>
      <c r="E44" s="39"/>
      <c r="F44" s="35"/>
      <c r="G44" s="35"/>
      <c r="H44" s="35"/>
      <c r="I44" s="36"/>
      <c r="J44" s="36"/>
      <c r="K44" s="36"/>
      <c r="L44" s="36"/>
      <c r="M44" s="36"/>
    </row>
    <row r="45" spans="1:17" ht="15.75" thickBot="1" x14ac:dyDescent="0.3">
      <c r="M45" s="170" t="s">
        <v>31</v>
      </c>
      <c r="N45" s="170"/>
    </row>
    <row r="46" spans="1:17" x14ac:dyDescent="0.25">
      <c r="B46" s="40" t="s">
        <v>32</v>
      </c>
      <c r="M46" s="48"/>
      <c r="N46" s="48"/>
    </row>
    <row r="47" spans="1:17" ht="15.75" thickBot="1" x14ac:dyDescent="0.3">
      <c r="M47" s="48"/>
      <c r="N47" s="48"/>
    </row>
    <row r="48" spans="1:17" s="13" customFormat="1" ht="60.75" thickBot="1" x14ac:dyDescent="0.3">
      <c r="B48" s="49" t="s">
        <v>33</v>
      </c>
      <c r="C48" s="49" t="s">
        <v>34</v>
      </c>
      <c r="D48" s="49" t="s">
        <v>35</v>
      </c>
      <c r="E48" s="49" t="s">
        <v>36</v>
      </c>
      <c r="F48" s="49" t="s">
        <v>37</v>
      </c>
      <c r="G48" s="49" t="s">
        <v>38</v>
      </c>
      <c r="H48" s="49" t="s">
        <v>39</v>
      </c>
      <c r="I48" s="49" t="s">
        <v>40</v>
      </c>
      <c r="J48" s="49" t="s">
        <v>41</v>
      </c>
      <c r="K48" s="49" t="s">
        <v>42</v>
      </c>
      <c r="L48" s="49" t="s">
        <v>43</v>
      </c>
      <c r="M48" s="50" t="s">
        <v>44</v>
      </c>
      <c r="N48" s="49" t="s">
        <v>45</v>
      </c>
      <c r="O48" s="49" t="s">
        <v>46</v>
      </c>
      <c r="P48" s="51" t="s">
        <v>47</v>
      </c>
      <c r="Q48" s="51" t="s">
        <v>48</v>
      </c>
    </row>
    <row r="49" spans="1:26" s="65" customFormat="1" ht="30.75" thickBot="1" x14ac:dyDescent="0.3">
      <c r="A49" s="52">
        <v>1</v>
      </c>
      <c r="B49" s="53" t="s">
        <v>49</v>
      </c>
      <c r="C49" s="54" t="s">
        <v>50</v>
      </c>
      <c r="D49" s="55" t="s">
        <v>51</v>
      </c>
      <c r="E49" s="56" t="s">
        <v>52</v>
      </c>
      <c r="F49" s="57" t="s">
        <v>18</v>
      </c>
      <c r="G49" s="58">
        <v>0</v>
      </c>
      <c r="H49" s="7">
        <v>40382</v>
      </c>
      <c r="I49" s="7">
        <v>40672</v>
      </c>
      <c r="J49" s="59" t="s">
        <v>19</v>
      </c>
      <c r="K49" s="60">
        <v>9.57</v>
      </c>
      <c r="L49" s="59"/>
      <c r="M49" s="75">
        <v>0</v>
      </c>
      <c r="N49" s="60"/>
      <c r="O49" s="61">
        <v>133167412</v>
      </c>
      <c r="P49" s="62" t="s">
        <v>53</v>
      </c>
      <c r="Q49" s="63"/>
      <c r="R49" s="64"/>
      <c r="S49" s="64"/>
      <c r="T49" s="64"/>
      <c r="U49" s="64"/>
      <c r="V49" s="64"/>
      <c r="W49" s="64"/>
      <c r="X49" s="64"/>
      <c r="Y49" s="64"/>
      <c r="Z49" s="64"/>
    </row>
    <row r="50" spans="1:26" s="65" customFormat="1" ht="45.75" thickBot="1" x14ac:dyDescent="0.3">
      <c r="A50" s="52">
        <v>2</v>
      </c>
      <c r="B50" s="53" t="s">
        <v>49</v>
      </c>
      <c r="C50" s="54" t="s">
        <v>50</v>
      </c>
      <c r="D50" s="66" t="s">
        <v>54</v>
      </c>
      <c r="E50" s="56" t="s">
        <v>55</v>
      </c>
      <c r="F50" s="57" t="s">
        <v>18</v>
      </c>
      <c r="G50" s="58">
        <v>0</v>
      </c>
      <c r="H50" s="67">
        <v>40750</v>
      </c>
      <c r="I50" s="67">
        <v>40966</v>
      </c>
      <c r="J50" s="59" t="s">
        <v>19</v>
      </c>
      <c r="K50" s="60">
        <v>7.07</v>
      </c>
      <c r="L50" s="60"/>
      <c r="M50" s="75">
        <v>768</v>
      </c>
      <c r="N50" s="60"/>
      <c r="O50" s="61">
        <v>828876100</v>
      </c>
      <c r="P50" s="62">
        <v>550</v>
      </c>
      <c r="Q50" s="63"/>
      <c r="R50" s="64"/>
      <c r="S50" s="64"/>
      <c r="T50" s="64"/>
      <c r="U50" s="64"/>
      <c r="V50" s="64"/>
      <c r="W50" s="64"/>
      <c r="X50" s="64"/>
      <c r="Y50" s="64"/>
      <c r="Z50" s="64"/>
    </row>
    <row r="51" spans="1:26" s="65" customFormat="1" ht="30.75" thickBot="1" x14ac:dyDescent="0.3">
      <c r="A51" s="52">
        <v>3</v>
      </c>
      <c r="B51" s="53" t="s">
        <v>49</v>
      </c>
      <c r="C51" s="54" t="s">
        <v>50</v>
      </c>
      <c r="D51" s="55" t="s">
        <v>51</v>
      </c>
      <c r="E51" s="56" t="s">
        <v>56</v>
      </c>
      <c r="F51" s="57" t="s">
        <v>18</v>
      </c>
      <c r="G51" s="58">
        <v>0</v>
      </c>
      <c r="H51" s="67">
        <v>41215</v>
      </c>
      <c r="I51" s="67">
        <v>41451</v>
      </c>
      <c r="J51" s="59" t="s">
        <v>19</v>
      </c>
      <c r="K51" s="60">
        <v>7.83</v>
      </c>
      <c r="L51" s="60"/>
      <c r="M51" s="75">
        <f>45*0</f>
        <v>0</v>
      </c>
      <c r="N51" s="60"/>
      <c r="O51" s="61">
        <v>38740651</v>
      </c>
      <c r="P51" s="68" t="s">
        <v>57</v>
      </c>
      <c r="Q51" s="63"/>
      <c r="R51" s="64"/>
      <c r="S51" s="64"/>
      <c r="T51" s="64"/>
      <c r="U51" s="64"/>
      <c r="V51" s="64"/>
      <c r="W51" s="64"/>
      <c r="X51" s="64"/>
      <c r="Y51" s="64"/>
      <c r="Z51" s="64"/>
    </row>
    <row r="52" spans="1:26" s="65" customFormat="1" ht="30.75" thickBot="1" x14ac:dyDescent="0.3">
      <c r="A52" s="52">
        <v>4</v>
      </c>
      <c r="B52" s="53" t="s">
        <v>49</v>
      </c>
      <c r="C52" s="54" t="s">
        <v>50</v>
      </c>
      <c r="D52" s="55" t="s">
        <v>51</v>
      </c>
      <c r="E52" s="56" t="s">
        <v>58</v>
      </c>
      <c r="F52" s="57" t="s">
        <v>18</v>
      </c>
      <c r="G52" s="58">
        <v>0</v>
      </c>
      <c r="H52" s="67">
        <v>40639</v>
      </c>
      <c r="I52" s="67">
        <v>40755</v>
      </c>
      <c r="J52" s="59" t="s">
        <v>19</v>
      </c>
      <c r="K52" s="60">
        <f>3.87-1.13-0.2</f>
        <v>2.54</v>
      </c>
      <c r="L52" s="60">
        <f>1.13+0.2</f>
        <v>1.3299999999999998</v>
      </c>
      <c r="M52" s="75">
        <v>0</v>
      </c>
      <c r="N52" s="60"/>
      <c r="O52" s="61">
        <v>43966181</v>
      </c>
      <c r="P52" s="68">
        <v>556</v>
      </c>
      <c r="Q52" s="63"/>
      <c r="R52" s="64"/>
      <c r="S52" s="64"/>
      <c r="T52" s="64"/>
      <c r="U52" s="64"/>
      <c r="V52" s="64"/>
      <c r="W52" s="64"/>
      <c r="X52" s="64"/>
      <c r="Y52" s="64"/>
      <c r="Z52" s="64"/>
    </row>
    <row r="53" spans="1:26" s="80" customFormat="1" x14ac:dyDescent="0.25">
      <c r="A53" s="69" t="e">
        <f>+#REF!+1</f>
        <v>#REF!</v>
      </c>
      <c r="B53" s="70"/>
      <c r="C53" s="71"/>
      <c r="D53" s="55"/>
      <c r="E53" s="72"/>
      <c r="F53" s="73"/>
      <c r="G53" s="73"/>
      <c r="H53" s="73"/>
      <c r="I53" s="74"/>
      <c r="J53" s="74"/>
      <c r="K53" s="75"/>
      <c r="L53" s="74"/>
      <c r="M53" s="75"/>
      <c r="N53" s="75"/>
      <c r="O53" s="76"/>
      <c r="P53" s="77"/>
      <c r="Q53" s="78"/>
      <c r="R53" s="79"/>
      <c r="S53" s="79"/>
      <c r="T53" s="79"/>
      <c r="U53" s="79"/>
      <c r="V53" s="79"/>
      <c r="W53" s="79"/>
      <c r="X53" s="79"/>
      <c r="Y53" s="79"/>
      <c r="Z53" s="79"/>
    </row>
    <row r="54" spans="1:26" s="80" customFormat="1" x14ac:dyDescent="0.25">
      <c r="A54" s="69"/>
      <c r="B54" s="70" t="s">
        <v>28</v>
      </c>
      <c r="C54" s="71"/>
      <c r="D54" s="66"/>
      <c r="E54" s="72"/>
      <c r="F54" s="73"/>
      <c r="G54" s="73"/>
      <c r="H54" s="73"/>
      <c r="I54" s="74"/>
      <c r="J54" s="74"/>
      <c r="K54" s="81">
        <f>SUM(K49:K53)</f>
        <v>27.009999999999998</v>
      </c>
      <c r="L54" s="81">
        <f>SUM(L49:L53)</f>
        <v>1.3299999999999998</v>
      </c>
      <c r="M54" s="82">
        <f>SUM(M49:M53)</f>
        <v>768</v>
      </c>
      <c r="N54" s="81">
        <f>SUM(N49:N53)</f>
        <v>0</v>
      </c>
      <c r="O54" s="76"/>
      <c r="P54" s="76"/>
      <c r="Q54" s="83"/>
    </row>
    <row r="55" spans="1:26" s="84" customFormat="1" x14ac:dyDescent="0.25">
      <c r="E55" s="85"/>
    </row>
    <row r="56" spans="1:26" s="84" customFormat="1" x14ac:dyDescent="0.25">
      <c r="B56" s="159" t="s">
        <v>59</v>
      </c>
      <c r="C56" s="159" t="s">
        <v>60</v>
      </c>
      <c r="D56" s="161" t="s">
        <v>61</v>
      </c>
      <c r="E56" s="161"/>
    </row>
    <row r="57" spans="1:26" s="84" customFormat="1" x14ac:dyDescent="0.25">
      <c r="B57" s="160"/>
      <c r="C57" s="160"/>
      <c r="D57" s="86" t="s">
        <v>62</v>
      </c>
      <c r="E57" s="87" t="s">
        <v>63</v>
      </c>
    </row>
    <row r="58" spans="1:26" s="84" customFormat="1" ht="18.75" x14ac:dyDescent="0.25">
      <c r="B58" s="88" t="s">
        <v>64</v>
      </c>
      <c r="C58" s="89">
        <f>+K54</f>
        <v>27.009999999999998</v>
      </c>
      <c r="D58" s="90" t="s">
        <v>21</v>
      </c>
      <c r="E58" s="91"/>
      <c r="F58" s="92"/>
      <c r="G58" s="92"/>
      <c r="H58" s="92"/>
      <c r="I58" s="92"/>
      <c r="J58" s="92"/>
      <c r="K58" s="92"/>
      <c r="L58" s="92"/>
      <c r="M58" s="92"/>
    </row>
    <row r="59" spans="1:26" s="84" customFormat="1" x14ac:dyDescent="0.25">
      <c r="B59" s="88" t="s">
        <v>65</v>
      </c>
      <c r="C59" s="89">
        <f>+M54</f>
        <v>768</v>
      </c>
      <c r="D59" s="90" t="s">
        <v>21</v>
      </c>
      <c r="E59" s="90"/>
    </row>
    <row r="60" spans="1:26" s="84" customFormat="1" x14ac:dyDescent="0.25">
      <c r="B60" s="93"/>
      <c r="C60" s="155"/>
      <c r="D60" s="155"/>
      <c r="E60" s="155"/>
      <c r="F60" s="155"/>
      <c r="G60" s="155"/>
      <c r="H60" s="155"/>
      <c r="I60" s="155"/>
      <c r="J60" s="155"/>
      <c r="K60" s="155"/>
      <c r="L60" s="155"/>
      <c r="M60" s="155"/>
      <c r="N60" s="155"/>
    </row>
    <row r="61" spans="1:26" ht="15.75" thickBot="1" x14ac:dyDescent="0.3"/>
    <row r="62" spans="1:26" ht="27" thickBot="1" x14ac:dyDescent="0.3">
      <c r="B62" s="156" t="s">
        <v>66</v>
      </c>
      <c r="C62" s="156"/>
      <c r="D62" s="156"/>
      <c r="E62" s="156"/>
      <c r="F62" s="156"/>
      <c r="G62" s="156"/>
      <c r="H62" s="156"/>
      <c r="I62" s="156"/>
      <c r="J62" s="156"/>
      <c r="K62" s="156"/>
      <c r="L62" s="156"/>
      <c r="M62" s="156"/>
      <c r="N62" s="156"/>
    </row>
    <row r="65" spans="2:17" ht="105" x14ac:dyDescent="0.25">
      <c r="B65" s="94" t="s">
        <v>67</v>
      </c>
      <c r="C65" s="95" t="s">
        <v>68</v>
      </c>
      <c r="D65" s="95" t="s">
        <v>69</v>
      </c>
      <c r="E65" s="95" t="s">
        <v>70</v>
      </c>
      <c r="F65" s="95" t="s">
        <v>71</v>
      </c>
      <c r="G65" s="95" t="s">
        <v>72</v>
      </c>
      <c r="H65" s="95" t="s">
        <v>73</v>
      </c>
      <c r="I65" s="95" t="s">
        <v>74</v>
      </c>
      <c r="J65" s="95" t="s">
        <v>75</v>
      </c>
      <c r="K65" s="95" t="s">
        <v>76</v>
      </c>
      <c r="L65" s="95" t="s">
        <v>77</v>
      </c>
      <c r="M65" s="96" t="s">
        <v>78</v>
      </c>
      <c r="N65" s="96" t="s">
        <v>79</v>
      </c>
      <c r="O65" s="136" t="s">
        <v>80</v>
      </c>
      <c r="P65" s="138"/>
      <c r="Q65" s="95" t="s">
        <v>81</v>
      </c>
    </row>
    <row r="66" spans="2:17" ht="45" x14ac:dyDescent="0.25">
      <c r="B66" s="97" t="s">
        <v>82</v>
      </c>
      <c r="C66" s="97" t="s">
        <v>82</v>
      </c>
      <c r="D66" s="98" t="s">
        <v>83</v>
      </c>
      <c r="E66" s="52">
        <v>60</v>
      </c>
      <c r="F66" s="90" t="s">
        <v>18</v>
      </c>
      <c r="G66" s="90" t="s">
        <v>18</v>
      </c>
      <c r="H66" s="90" t="s">
        <v>18</v>
      </c>
      <c r="I66" s="90" t="s">
        <v>84</v>
      </c>
      <c r="J66" s="90" t="s">
        <v>18</v>
      </c>
      <c r="K66" s="44" t="s">
        <v>18</v>
      </c>
      <c r="L66" s="44" t="s">
        <v>18</v>
      </c>
      <c r="M66" s="44" t="s">
        <v>18</v>
      </c>
      <c r="N66" s="44" t="s">
        <v>18</v>
      </c>
      <c r="O66" s="157"/>
      <c r="P66" s="158"/>
      <c r="Q66" s="44" t="s">
        <v>18</v>
      </c>
    </row>
    <row r="67" spans="2:17" ht="45" x14ac:dyDescent="0.25">
      <c r="B67" s="97" t="s">
        <v>82</v>
      </c>
      <c r="C67" s="97" t="s">
        <v>82</v>
      </c>
      <c r="D67" s="98" t="s">
        <v>85</v>
      </c>
      <c r="E67" s="52">
        <v>88</v>
      </c>
      <c r="F67" s="90" t="s">
        <v>18</v>
      </c>
      <c r="G67" s="90" t="s">
        <v>18</v>
      </c>
      <c r="H67" s="90" t="s">
        <v>18</v>
      </c>
      <c r="I67" s="90" t="s">
        <v>84</v>
      </c>
      <c r="J67" s="90" t="s">
        <v>18</v>
      </c>
      <c r="K67" s="44" t="s">
        <v>18</v>
      </c>
      <c r="L67" s="44" t="s">
        <v>18</v>
      </c>
      <c r="M67" s="44" t="s">
        <v>18</v>
      </c>
      <c r="N67" s="44" t="s">
        <v>18</v>
      </c>
      <c r="O67" s="157"/>
      <c r="P67" s="158"/>
      <c r="Q67" s="44" t="s">
        <v>18</v>
      </c>
    </row>
    <row r="68" spans="2:17" ht="45" x14ac:dyDescent="0.25">
      <c r="B68" s="97" t="s">
        <v>82</v>
      </c>
      <c r="C68" s="97" t="s">
        <v>82</v>
      </c>
      <c r="D68" s="98" t="s">
        <v>86</v>
      </c>
      <c r="E68" s="52">
        <v>69</v>
      </c>
      <c r="F68" s="90" t="s">
        <v>18</v>
      </c>
      <c r="G68" s="90" t="s">
        <v>18</v>
      </c>
      <c r="H68" s="90" t="s">
        <v>18</v>
      </c>
      <c r="I68" s="90" t="s">
        <v>84</v>
      </c>
      <c r="J68" s="90" t="s">
        <v>18</v>
      </c>
      <c r="K68" s="44" t="s">
        <v>18</v>
      </c>
      <c r="L68" s="44" t="s">
        <v>18</v>
      </c>
      <c r="M68" s="44" t="s">
        <v>18</v>
      </c>
      <c r="N68" s="44" t="s">
        <v>18</v>
      </c>
      <c r="O68" s="157"/>
      <c r="P68" s="158"/>
      <c r="Q68" s="44" t="s">
        <v>18</v>
      </c>
    </row>
    <row r="69" spans="2:17" ht="45" x14ac:dyDescent="0.25">
      <c r="B69" s="97" t="s">
        <v>82</v>
      </c>
      <c r="C69" s="97" t="s">
        <v>82</v>
      </c>
      <c r="D69" s="98" t="s">
        <v>87</v>
      </c>
      <c r="E69" s="52">
        <v>93</v>
      </c>
      <c r="F69" s="90" t="s">
        <v>18</v>
      </c>
      <c r="G69" s="90" t="s">
        <v>18</v>
      </c>
      <c r="H69" s="90" t="s">
        <v>18</v>
      </c>
      <c r="I69" s="90" t="s">
        <v>84</v>
      </c>
      <c r="J69" s="90" t="s">
        <v>18</v>
      </c>
      <c r="K69" s="44" t="s">
        <v>18</v>
      </c>
      <c r="L69" s="44" t="s">
        <v>18</v>
      </c>
      <c r="M69" s="44" t="s">
        <v>18</v>
      </c>
      <c r="N69" s="44" t="s">
        <v>18</v>
      </c>
      <c r="O69" s="157"/>
      <c r="P69" s="158"/>
      <c r="Q69" s="44" t="s">
        <v>18</v>
      </c>
    </row>
    <row r="70" spans="2:17" ht="45" x14ac:dyDescent="0.25">
      <c r="B70" s="97" t="s">
        <v>82</v>
      </c>
      <c r="C70" s="97" t="s">
        <v>82</v>
      </c>
      <c r="D70" s="98" t="s">
        <v>88</v>
      </c>
      <c r="E70" s="52">
        <v>82</v>
      </c>
      <c r="F70" s="90" t="s">
        <v>18</v>
      </c>
      <c r="G70" s="90" t="s">
        <v>18</v>
      </c>
      <c r="H70" s="90" t="s">
        <v>18</v>
      </c>
      <c r="I70" s="90" t="s">
        <v>84</v>
      </c>
      <c r="J70" s="90" t="s">
        <v>18</v>
      </c>
      <c r="K70" s="44" t="s">
        <v>18</v>
      </c>
      <c r="L70" s="44" t="s">
        <v>18</v>
      </c>
      <c r="M70" s="44" t="s">
        <v>18</v>
      </c>
      <c r="N70" s="44" t="s">
        <v>18</v>
      </c>
      <c r="O70" s="157"/>
      <c r="P70" s="158"/>
      <c r="Q70" s="44" t="s">
        <v>18</v>
      </c>
    </row>
    <row r="71" spans="2:17" ht="45" x14ac:dyDescent="0.25">
      <c r="B71" s="97" t="s">
        <v>82</v>
      </c>
      <c r="C71" s="97" t="s">
        <v>82</v>
      </c>
      <c r="D71" s="98" t="s">
        <v>89</v>
      </c>
      <c r="E71" s="52">
        <v>140</v>
      </c>
      <c r="F71" s="90" t="s">
        <v>18</v>
      </c>
      <c r="G71" s="90" t="s">
        <v>18</v>
      </c>
      <c r="H71" s="90" t="s">
        <v>18</v>
      </c>
      <c r="I71" s="90" t="s">
        <v>84</v>
      </c>
      <c r="J71" s="90" t="s">
        <v>18</v>
      </c>
      <c r="K71" s="44" t="s">
        <v>18</v>
      </c>
      <c r="L71" s="44" t="s">
        <v>18</v>
      </c>
      <c r="M71" s="44" t="s">
        <v>18</v>
      </c>
      <c r="N71" s="44" t="s">
        <v>18</v>
      </c>
      <c r="O71" s="157"/>
      <c r="P71" s="158"/>
      <c r="Q71" s="44" t="s">
        <v>18</v>
      </c>
    </row>
    <row r="72" spans="2:17" ht="45" x14ac:dyDescent="0.25">
      <c r="B72" s="97" t="s">
        <v>82</v>
      </c>
      <c r="C72" s="97" t="s">
        <v>82</v>
      </c>
      <c r="D72" s="98" t="s">
        <v>90</v>
      </c>
      <c r="E72" s="52">
        <v>80</v>
      </c>
      <c r="F72" s="90" t="s">
        <v>18</v>
      </c>
      <c r="G72" s="90" t="s">
        <v>18</v>
      </c>
      <c r="H72" s="90" t="s">
        <v>18</v>
      </c>
      <c r="I72" s="90" t="s">
        <v>84</v>
      </c>
      <c r="J72" s="90" t="s">
        <v>18</v>
      </c>
      <c r="K72" s="44" t="s">
        <v>18</v>
      </c>
      <c r="L72" s="44" t="s">
        <v>18</v>
      </c>
      <c r="M72" s="44" t="s">
        <v>18</v>
      </c>
      <c r="N72" s="44" t="s">
        <v>18</v>
      </c>
      <c r="O72" s="157"/>
      <c r="P72" s="158"/>
      <c r="Q72" s="44" t="s">
        <v>18</v>
      </c>
    </row>
    <row r="73" spans="2:17" x14ac:dyDescent="0.25">
      <c r="B73" s="1" t="s">
        <v>91</v>
      </c>
    </row>
    <row r="74" spans="2:17" x14ac:dyDescent="0.25">
      <c r="B74" s="1" t="s">
        <v>92</v>
      </c>
    </row>
    <row r="75" spans="2:17" x14ac:dyDescent="0.25">
      <c r="B75" s="1" t="s">
        <v>93</v>
      </c>
    </row>
    <row r="77" spans="2:17" ht="15.75" thickBot="1" x14ac:dyDescent="0.3"/>
    <row r="78" spans="2:17" ht="27" thickBot="1" x14ac:dyDescent="0.3">
      <c r="B78" s="133" t="s">
        <v>94</v>
      </c>
      <c r="C78" s="134"/>
      <c r="D78" s="134"/>
      <c r="E78" s="134"/>
      <c r="F78" s="134"/>
      <c r="G78" s="134"/>
      <c r="H78" s="134"/>
      <c r="I78" s="134"/>
      <c r="J78" s="134"/>
      <c r="K78" s="134"/>
      <c r="L78" s="134"/>
      <c r="M78" s="134"/>
      <c r="N78" s="135"/>
    </row>
    <row r="83" spans="2:17" ht="75" x14ac:dyDescent="0.25">
      <c r="B83" s="94" t="s">
        <v>95</v>
      </c>
      <c r="C83" s="94" t="s">
        <v>96</v>
      </c>
      <c r="D83" s="94" t="s">
        <v>97</v>
      </c>
      <c r="E83" s="94" t="s">
        <v>98</v>
      </c>
      <c r="F83" s="94" t="s">
        <v>99</v>
      </c>
      <c r="G83" s="94" t="s">
        <v>100</v>
      </c>
      <c r="H83" s="94" t="s">
        <v>101</v>
      </c>
      <c r="I83" s="94" t="s">
        <v>102</v>
      </c>
      <c r="J83" s="136" t="s">
        <v>103</v>
      </c>
      <c r="K83" s="137"/>
      <c r="L83" s="138"/>
      <c r="M83" s="94" t="s">
        <v>104</v>
      </c>
      <c r="N83" s="94" t="s">
        <v>105</v>
      </c>
      <c r="O83" s="94" t="s">
        <v>106</v>
      </c>
      <c r="P83" s="136" t="s">
        <v>80</v>
      </c>
      <c r="Q83" s="138"/>
    </row>
    <row r="84" spans="2:17" s="125" customFormat="1" ht="90" x14ac:dyDescent="0.25">
      <c r="B84" s="128" t="s">
        <v>107</v>
      </c>
      <c r="C84" s="102" t="s">
        <v>179</v>
      </c>
      <c r="D84" s="102" t="s">
        <v>108</v>
      </c>
      <c r="E84" s="102">
        <v>52138742</v>
      </c>
      <c r="F84" s="102" t="s">
        <v>109</v>
      </c>
      <c r="G84" s="102" t="s">
        <v>110</v>
      </c>
      <c r="H84" s="123">
        <v>38802</v>
      </c>
      <c r="I84" s="100" t="s">
        <v>84</v>
      </c>
      <c r="J84" s="124" t="s">
        <v>111</v>
      </c>
      <c r="K84" s="100" t="s">
        <v>112</v>
      </c>
      <c r="L84" s="100" t="s">
        <v>113</v>
      </c>
      <c r="M84" s="102" t="s">
        <v>18</v>
      </c>
      <c r="N84" s="102" t="s">
        <v>18</v>
      </c>
      <c r="O84" s="102" t="s">
        <v>18</v>
      </c>
      <c r="P84" s="140"/>
      <c r="Q84" s="140"/>
    </row>
    <row r="85" spans="2:17" s="125" customFormat="1" ht="90" x14ac:dyDescent="0.25">
      <c r="B85" s="128" t="s">
        <v>107</v>
      </c>
      <c r="C85" s="130" t="s">
        <v>179</v>
      </c>
      <c r="D85" s="102" t="s">
        <v>114</v>
      </c>
      <c r="E85" s="102">
        <v>37197578</v>
      </c>
      <c r="F85" s="102" t="s">
        <v>115</v>
      </c>
      <c r="G85" s="102" t="s">
        <v>116</v>
      </c>
      <c r="H85" s="123">
        <v>41996</v>
      </c>
      <c r="I85" s="100" t="s">
        <v>84</v>
      </c>
      <c r="J85" s="124" t="s">
        <v>111</v>
      </c>
      <c r="K85" s="100" t="s">
        <v>117</v>
      </c>
      <c r="L85" s="100" t="s">
        <v>118</v>
      </c>
      <c r="M85" s="102" t="s">
        <v>18</v>
      </c>
      <c r="N85" s="102" t="s">
        <v>18</v>
      </c>
      <c r="O85" s="102" t="s">
        <v>18</v>
      </c>
      <c r="P85" s="140"/>
      <c r="Q85" s="140"/>
    </row>
    <row r="86" spans="2:17" s="125" customFormat="1" ht="90" x14ac:dyDescent="0.25">
      <c r="B86" s="128" t="s">
        <v>107</v>
      </c>
      <c r="C86" s="102" t="s">
        <v>180</v>
      </c>
      <c r="D86" s="102" t="s">
        <v>119</v>
      </c>
      <c r="E86" s="102">
        <v>37277821</v>
      </c>
      <c r="F86" s="102" t="s">
        <v>120</v>
      </c>
      <c r="G86" s="102" t="s">
        <v>121</v>
      </c>
      <c r="H86" s="123">
        <v>37246</v>
      </c>
      <c r="I86" s="100" t="s">
        <v>84</v>
      </c>
      <c r="J86" s="124" t="s">
        <v>111</v>
      </c>
      <c r="K86" s="124" t="s">
        <v>122</v>
      </c>
      <c r="L86" s="124" t="s">
        <v>123</v>
      </c>
      <c r="M86" s="102" t="s">
        <v>18</v>
      </c>
      <c r="N86" s="102" t="s">
        <v>18</v>
      </c>
      <c r="O86" s="102" t="s">
        <v>18</v>
      </c>
      <c r="P86" s="148" t="s">
        <v>178</v>
      </c>
      <c r="Q86" s="149"/>
    </row>
    <row r="87" spans="2:17" s="125" customFormat="1" ht="45" x14ac:dyDescent="0.25">
      <c r="B87" s="128" t="s">
        <v>124</v>
      </c>
      <c r="C87" s="102" t="s">
        <v>180</v>
      </c>
      <c r="D87" s="126" t="s">
        <v>125</v>
      </c>
      <c r="E87" s="126">
        <v>88235189</v>
      </c>
      <c r="F87" s="126" t="s">
        <v>126</v>
      </c>
      <c r="G87" s="102" t="s">
        <v>127</v>
      </c>
      <c r="H87" s="123">
        <v>39074</v>
      </c>
      <c r="I87" s="100" t="s">
        <v>128</v>
      </c>
      <c r="J87" s="124" t="s">
        <v>111</v>
      </c>
      <c r="K87" s="100" t="s">
        <v>129</v>
      </c>
      <c r="L87" s="100" t="s">
        <v>124</v>
      </c>
      <c r="M87" s="102" t="s">
        <v>18</v>
      </c>
      <c r="N87" s="102" t="s">
        <v>18</v>
      </c>
      <c r="O87" s="102" t="s">
        <v>18</v>
      </c>
      <c r="P87" s="150"/>
      <c r="Q87" s="151"/>
    </row>
    <row r="88" spans="2:17" s="125" customFormat="1" ht="45" x14ac:dyDescent="0.25">
      <c r="B88" s="128" t="s">
        <v>124</v>
      </c>
      <c r="C88" s="102" t="s">
        <v>180</v>
      </c>
      <c r="D88" s="114" t="s">
        <v>130</v>
      </c>
      <c r="E88" s="114">
        <v>37279710</v>
      </c>
      <c r="F88" s="114" t="s">
        <v>126</v>
      </c>
      <c r="G88" s="102" t="s">
        <v>131</v>
      </c>
      <c r="H88" s="123">
        <v>38982</v>
      </c>
      <c r="I88" s="100" t="s">
        <v>128</v>
      </c>
      <c r="J88" s="124" t="s">
        <v>132</v>
      </c>
      <c r="K88" s="100" t="s">
        <v>133</v>
      </c>
      <c r="L88" s="100" t="s">
        <v>124</v>
      </c>
      <c r="M88" s="102" t="s">
        <v>18</v>
      </c>
      <c r="N88" s="102" t="s">
        <v>18</v>
      </c>
      <c r="O88" s="102" t="s">
        <v>18</v>
      </c>
      <c r="P88" s="150"/>
      <c r="Q88" s="151"/>
    </row>
    <row r="89" spans="2:17" s="125" customFormat="1" ht="45" x14ac:dyDescent="0.25">
      <c r="B89" s="128" t="s">
        <v>124</v>
      </c>
      <c r="C89" s="102" t="s">
        <v>180</v>
      </c>
      <c r="D89" s="114" t="s">
        <v>134</v>
      </c>
      <c r="E89" s="114">
        <v>1094244410</v>
      </c>
      <c r="F89" s="114" t="s">
        <v>135</v>
      </c>
      <c r="G89" s="114" t="s">
        <v>131</v>
      </c>
      <c r="H89" s="123">
        <v>40081</v>
      </c>
      <c r="I89" s="100" t="s">
        <v>128</v>
      </c>
      <c r="J89" s="114" t="s">
        <v>111</v>
      </c>
      <c r="K89" s="127" t="s">
        <v>136</v>
      </c>
      <c r="L89" s="100" t="s">
        <v>126</v>
      </c>
      <c r="M89" s="102" t="s">
        <v>18</v>
      </c>
      <c r="N89" s="102" t="s">
        <v>18</v>
      </c>
      <c r="O89" s="102" t="s">
        <v>18</v>
      </c>
      <c r="P89" s="150"/>
      <c r="Q89" s="151"/>
    </row>
    <row r="90" spans="2:17" ht="15.75" thickBot="1" x14ac:dyDescent="0.3"/>
    <row r="91" spans="2:17" ht="27" thickBot="1" x14ac:dyDescent="0.3">
      <c r="B91" s="133" t="s">
        <v>137</v>
      </c>
      <c r="C91" s="134"/>
      <c r="D91" s="134"/>
      <c r="E91" s="134"/>
      <c r="F91" s="134"/>
      <c r="G91" s="134"/>
      <c r="H91" s="134"/>
      <c r="I91" s="134"/>
      <c r="J91" s="134"/>
      <c r="K91" s="134"/>
      <c r="L91" s="134"/>
      <c r="M91" s="134"/>
      <c r="N91" s="135"/>
    </row>
    <row r="94" spans="2:17" ht="30" x14ac:dyDescent="0.25">
      <c r="B94" s="95" t="s">
        <v>17</v>
      </c>
      <c r="C94" s="95" t="s">
        <v>138</v>
      </c>
      <c r="D94" s="136" t="s">
        <v>80</v>
      </c>
      <c r="E94" s="138"/>
    </row>
    <row r="95" spans="2:17" x14ac:dyDescent="0.25">
      <c r="B95" s="99" t="s">
        <v>139</v>
      </c>
      <c r="C95" s="44" t="s">
        <v>18</v>
      </c>
      <c r="D95" s="152"/>
      <c r="E95" s="152"/>
    </row>
    <row r="98" spans="1:26" ht="26.25" x14ac:dyDescent="0.25">
      <c r="B98" s="153" t="s">
        <v>140</v>
      </c>
      <c r="C98" s="154"/>
      <c r="D98" s="154"/>
      <c r="E98" s="154"/>
      <c r="F98" s="154"/>
      <c r="G98" s="154"/>
      <c r="H98" s="154"/>
      <c r="I98" s="154"/>
      <c r="J98" s="154"/>
      <c r="K98" s="154"/>
      <c r="L98" s="154"/>
      <c r="M98" s="154"/>
      <c r="N98" s="154"/>
      <c r="O98" s="154"/>
      <c r="P98" s="154"/>
    </row>
    <row r="100" spans="1:26" ht="15.75" thickBot="1" x14ac:dyDescent="0.3"/>
    <row r="101" spans="1:26" ht="27" thickBot="1" x14ac:dyDescent="0.3">
      <c r="B101" s="133" t="s">
        <v>141</v>
      </c>
      <c r="C101" s="134"/>
      <c r="D101" s="134"/>
      <c r="E101" s="134"/>
      <c r="F101" s="134"/>
      <c r="G101" s="134"/>
      <c r="H101" s="134"/>
      <c r="I101" s="134"/>
      <c r="J101" s="134"/>
      <c r="K101" s="134"/>
      <c r="L101" s="134"/>
      <c r="M101" s="134"/>
      <c r="N101" s="135"/>
    </row>
    <row r="103" spans="1:26" ht="15.75" thickBot="1" x14ac:dyDescent="0.3">
      <c r="M103" s="48"/>
      <c r="N103" s="48"/>
    </row>
    <row r="104" spans="1:26" s="13" customFormat="1" ht="60.75" thickBot="1" x14ac:dyDescent="0.3">
      <c r="B104" s="49" t="s">
        <v>33</v>
      </c>
      <c r="C104" s="49" t="s">
        <v>34</v>
      </c>
      <c r="D104" s="49" t="s">
        <v>35</v>
      </c>
      <c r="E104" s="49" t="s">
        <v>36</v>
      </c>
      <c r="F104" s="49" t="s">
        <v>37</v>
      </c>
      <c r="G104" s="49" t="s">
        <v>38</v>
      </c>
      <c r="H104" s="49" t="s">
        <v>39</v>
      </c>
      <c r="I104" s="49" t="s">
        <v>40</v>
      </c>
      <c r="J104" s="49" t="s">
        <v>41</v>
      </c>
      <c r="K104" s="49" t="s">
        <v>42</v>
      </c>
      <c r="L104" s="49" t="s">
        <v>43</v>
      </c>
      <c r="M104" s="50" t="s">
        <v>44</v>
      </c>
      <c r="N104" s="49" t="s">
        <v>45</v>
      </c>
      <c r="O104" s="49" t="s">
        <v>46</v>
      </c>
      <c r="P104" s="51" t="s">
        <v>47</v>
      </c>
      <c r="Q104" s="51" t="s">
        <v>48</v>
      </c>
    </row>
    <row r="105" spans="1:26" s="65" customFormat="1" ht="45.75" thickBot="1" x14ac:dyDescent="0.3">
      <c r="A105" s="52">
        <v>1</v>
      </c>
      <c r="B105" s="53" t="s">
        <v>49</v>
      </c>
      <c r="C105" s="54" t="s">
        <v>50</v>
      </c>
      <c r="D105" s="66" t="s">
        <v>54</v>
      </c>
      <c r="E105" s="56" t="s">
        <v>142</v>
      </c>
      <c r="F105" s="57" t="s">
        <v>18</v>
      </c>
      <c r="G105" s="58">
        <v>0</v>
      </c>
      <c r="H105" s="7">
        <v>41019</v>
      </c>
      <c r="I105" s="7">
        <v>41172</v>
      </c>
      <c r="J105" s="59" t="s">
        <v>19</v>
      </c>
      <c r="K105" s="60">
        <v>5.03</v>
      </c>
      <c r="L105" s="59"/>
      <c r="M105" s="75">
        <v>540</v>
      </c>
      <c r="N105" s="60"/>
      <c r="O105" s="61">
        <v>247229846</v>
      </c>
      <c r="P105" s="62" t="s">
        <v>143</v>
      </c>
      <c r="Q105" s="63"/>
      <c r="R105" s="64"/>
      <c r="S105" s="64"/>
      <c r="T105" s="64"/>
      <c r="U105" s="64"/>
      <c r="V105" s="64"/>
      <c r="W105" s="64"/>
      <c r="X105" s="64"/>
      <c r="Y105" s="64"/>
      <c r="Z105" s="64"/>
    </row>
    <row r="106" spans="1:26" s="80" customFormat="1" x14ac:dyDescent="0.25">
      <c r="A106" s="69">
        <f>+A105+1</f>
        <v>2</v>
      </c>
      <c r="B106" s="66"/>
      <c r="C106" s="71"/>
      <c r="D106" s="66"/>
      <c r="E106" s="72"/>
      <c r="F106" s="73"/>
      <c r="G106" s="73"/>
      <c r="H106" s="73"/>
      <c r="I106" s="74"/>
      <c r="J106" s="74"/>
      <c r="K106" s="74"/>
      <c r="L106" s="74"/>
      <c r="M106" s="75"/>
      <c r="N106" s="75"/>
      <c r="O106" s="76"/>
      <c r="P106" s="76"/>
      <c r="Q106" s="78"/>
      <c r="R106" s="79"/>
      <c r="S106" s="79"/>
      <c r="T106" s="79"/>
      <c r="U106" s="79"/>
      <c r="V106" s="79"/>
      <c r="W106" s="79"/>
      <c r="X106" s="79"/>
      <c r="Y106" s="79"/>
      <c r="Z106" s="79"/>
    </row>
    <row r="107" spans="1:26" s="80" customFormat="1" x14ac:dyDescent="0.25">
      <c r="A107" s="69">
        <f t="shared" ref="A107:A112" si="0">+A106+1</f>
        <v>3</v>
      </c>
      <c r="B107" s="66"/>
      <c r="C107" s="71"/>
      <c r="D107" s="66"/>
      <c r="E107" s="72"/>
      <c r="F107" s="73"/>
      <c r="G107" s="73"/>
      <c r="H107" s="73"/>
      <c r="I107" s="74"/>
      <c r="J107" s="74"/>
      <c r="K107" s="74"/>
      <c r="L107" s="74"/>
      <c r="M107" s="75"/>
      <c r="N107" s="75"/>
      <c r="O107" s="76"/>
      <c r="P107" s="76"/>
      <c r="Q107" s="78"/>
      <c r="R107" s="79"/>
      <c r="S107" s="79"/>
      <c r="T107" s="79"/>
      <c r="U107" s="79"/>
      <c r="V107" s="79"/>
      <c r="W107" s="79"/>
      <c r="X107" s="79"/>
      <c r="Y107" s="79"/>
      <c r="Z107" s="79"/>
    </row>
    <row r="108" spans="1:26" s="80" customFormat="1" x14ac:dyDescent="0.25">
      <c r="A108" s="69">
        <f t="shared" si="0"/>
        <v>4</v>
      </c>
      <c r="B108" s="66"/>
      <c r="C108" s="71"/>
      <c r="D108" s="66"/>
      <c r="E108" s="72"/>
      <c r="F108" s="73"/>
      <c r="G108" s="73"/>
      <c r="H108" s="73"/>
      <c r="I108" s="74"/>
      <c r="J108" s="74"/>
      <c r="K108" s="74"/>
      <c r="L108" s="74"/>
      <c r="M108" s="75"/>
      <c r="N108" s="75"/>
      <c r="O108" s="76"/>
      <c r="P108" s="76"/>
      <c r="Q108" s="78"/>
      <c r="R108" s="79"/>
      <c r="S108" s="79"/>
      <c r="T108" s="79"/>
      <c r="U108" s="79"/>
      <c r="V108" s="79"/>
      <c r="W108" s="79"/>
      <c r="X108" s="79"/>
      <c r="Y108" s="79"/>
      <c r="Z108" s="79"/>
    </row>
    <row r="109" spans="1:26" s="80" customFormat="1" x14ac:dyDescent="0.25">
      <c r="A109" s="69">
        <f t="shared" si="0"/>
        <v>5</v>
      </c>
      <c r="B109" s="66"/>
      <c r="C109" s="71"/>
      <c r="D109" s="66"/>
      <c r="E109" s="72"/>
      <c r="F109" s="73"/>
      <c r="G109" s="73"/>
      <c r="H109" s="73"/>
      <c r="I109" s="74"/>
      <c r="J109" s="74"/>
      <c r="K109" s="74"/>
      <c r="L109" s="74"/>
      <c r="M109" s="75"/>
      <c r="N109" s="75"/>
      <c r="O109" s="76"/>
      <c r="P109" s="76"/>
      <c r="Q109" s="78"/>
      <c r="R109" s="79"/>
      <c r="S109" s="79"/>
      <c r="T109" s="79"/>
      <c r="U109" s="79"/>
      <c r="V109" s="79"/>
      <c r="W109" s="79"/>
      <c r="X109" s="79"/>
      <c r="Y109" s="79"/>
      <c r="Z109" s="79"/>
    </row>
    <row r="110" spans="1:26" s="80" customFormat="1" x14ac:dyDescent="0.25">
      <c r="A110" s="69">
        <f t="shared" si="0"/>
        <v>6</v>
      </c>
      <c r="B110" s="66"/>
      <c r="C110" s="71"/>
      <c r="D110" s="66"/>
      <c r="E110" s="72"/>
      <c r="F110" s="73"/>
      <c r="G110" s="73"/>
      <c r="H110" s="73"/>
      <c r="I110" s="74"/>
      <c r="J110" s="74"/>
      <c r="K110" s="74"/>
      <c r="L110" s="74"/>
      <c r="M110" s="75"/>
      <c r="N110" s="75"/>
      <c r="O110" s="76"/>
      <c r="P110" s="76"/>
      <c r="Q110" s="78"/>
      <c r="R110" s="79"/>
      <c r="S110" s="79"/>
      <c r="T110" s="79"/>
      <c r="U110" s="79"/>
      <c r="V110" s="79"/>
      <c r="W110" s="79"/>
      <c r="X110" s="79"/>
      <c r="Y110" s="79"/>
      <c r="Z110" s="79"/>
    </row>
    <row r="111" spans="1:26" s="80" customFormat="1" x14ac:dyDescent="0.25">
      <c r="A111" s="69">
        <f t="shared" si="0"/>
        <v>7</v>
      </c>
      <c r="B111" s="66"/>
      <c r="C111" s="71"/>
      <c r="D111" s="66"/>
      <c r="E111" s="72"/>
      <c r="F111" s="73"/>
      <c r="G111" s="73"/>
      <c r="H111" s="73"/>
      <c r="I111" s="74"/>
      <c r="J111" s="74"/>
      <c r="K111" s="74"/>
      <c r="L111" s="74"/>
      <c r="M111" s="75"/>
      <c r="N111" s="75"/>
      <c r="O111" s="76"/>
      <c r="P111" s="76"/>
      <c r="Q111" s="78"/>
      <c r="R111" s="79"/>
      <c r="S111" s="79"/>
      <c r="T111" s="79"/>
      <c r="U111" s="79"/>
      <c r="V111" s="79"/>
      <c r="W111" s="79"/>
      <c r="X111" s="79"/>
      <c r="Y111" s="79"/>
      <c r="Z111" s="79"/>
    </row>
    <row r="112" spans="1:26" s="80" customFormat="1" x14ac:dyDescent="0.25">
      <c r="A112" s="69">
        <f t="shared" si="0"/>
        <v>8</v>
      </c>
      <c r="B112" s="66"/>
      <c r="C112" s="71"/>
      <c r="D112" s="66"/>
      <c r="E112" s="72"/>
      <c r="F112" s="73"/>
      <c r="G112" s="73"/>
      <c r="H112" s="73"/>
      <c r="I112" s="74"/>
      <c r="J112" s="74"/>
      <c r="K112" s="74"/>
      <c r="L112" s="74"/>
      <c r="M112" s="75"/>
      <c r="N112" s="75"/>
      <c r="O112" s="76"/>
      <c r="P112" s="76"/>
      <c r="Q112" s="78"/>
      <c r="R112" s="79"/>
      <c r="S112" s="79"/>
      <c r="T112" s="79"/>
      <c r="U112" s="79"/>
      <c r="V112" s="79"/>
      <c r="W112" s="79"/>
      <c r="X112" s="79"/>
      <c r="Y112" s="79"/>
      <c r="Z112" s="79"/>
    </row>
    <row r="113" spans="1:17" s="80" customFormat="1" x14ac:dyDescent="0.25">
      <c r="A113" s="69"/>
      <c r="B113" s="70" t="s">
        <v>28</v>
      </c>
      <c r="C113" s="71"/>
      <c r="D113" s="66"/>
      <c r="E113" s="72"/>
      <c r="F113" s="73"/>
      <c r="G113" s="73"/>
      <c r="H113" s="73"/>
      <c r="I113" s="74"/>
      <c r="J113" s="74"/>
      <c r="K113" s="81">
        <f t="shared" ref="K113:N113" si="1">SUM(K105:K112)</f>
        <v>5.03</v>
      </c>
      <c r="L113" s="81">
        <f t="shared" si="1"/>
        <v>0</v>
      </c>
      <c r="M113" s="82">
        <f t="shared" si="1"/>
        <v>540</v>
      </c>
      <c r="N113" s="81">
        <f t="shared" si="1"/>
        <v>0</v>
      </c>
      <c r="O113" s="76"/>
      <c r="P113" s="76"/>
      <c r="Q113" s="83"/>
    </row>
    <row r="114" spans="1:17" x14ac:dyDescent="0.25">
      <c r="B114" s="84"/>
      <c r="C114" s="84"/>
      <c r="D114" s="84"/>
      <c r="E114" s="85"/>
      <c r="F114" s="84"/>
      <c r="G114" s="84"/>
      <c r="H114" s="84"/>
      <c r="I114" s="84"/>
      <c r="J114" s="84"/>
      <c r="K114" s="84"/>
      <c r="L114" s="84"/>
      <c r="M114" s="84"/>
      <c r="N114" s="84"/>
      <c r="O114" s="84"/>
      <c r="P114" s="84"/>
    </row>
    <row r="115" spans="1:17" ht="18.75" x14ac:dyDescent="0.25">
      <c r="B115" s="88" t="s">
        <v>144</v>
      </c>
      <c r="C115" s="105">
        <f>+K113</f>
        <v>5.03</v>
      </c>
      <c r="H115" s="92"/>
      <c r="I115" s="92"/>
      <c r="J115" s="92"/>
      <c r="K115" s="92"/>
      <c r="L115" s="92"/>
      <c r="M115" s="92"/>
      <c r="N115" s="84"/>
      <c r="O115" s="84"/>
      <c r="P115" s="84"/>
    </row>
    <row r="117" spans="1:17" ht="15.75" thickBot="1" x14ac:dyDescent="0.3"/>
    <row r="118" spans="1:17" ht="30.75" thickBot="1" x14ac:dyDescent="0.3">
      <c r="B118" s="106" t="s">
        <v>145</v>
      </c>
      <c r="C118" s="107" t="s">
        <v>146</v>
      </c>
      <c r="D118" s="106" t="s">
        <v>27</v>
      </c>
      <c r="E118" s="107" t="s">
        <v>147</v>
      </c>
    </row>
    <row r="119" spans="1:17" x14ac:dyDescent="0.25">
      <c r="B119" s="108" t="s">
        <v>148</v>
      </c>
      <c r="C119" s="109">
        <v>20</v>
      </c>
      <c r="D119" s="109">
        <v>0</v>
      </c>
      <c r="E119" s="145">
        <f>+D119+D120+D121</f>
        <v>0</v>
      </c>
    </row>
    <row r="120" spans="1:17" x14ac:dyDescent="0.25">
      <c r="B120" s="108" t="s">
        <v>149</v>
      </c>
      <c r="C120" s="90">
        <v>30</v>
      </c>
      <c r="D120" s="44">
        <v>0</v>
      </c>
      <c r="E120" s="146"/>
    </row>
    <row r="121" spans="1:17" ht="15.75" thickBot="1" x14ac:dyDescent="0.3">
      <c r="B121" s="108" t="s">
        <v>150</v>
      </c>
      <c r="C121" s="110">
        <v>40</v>
      </c>
      <c r="D121" s="110">
        <v>0</v>
      </c>
      <c r="E121" s="147"/>
    </row>
    <row r="123" spans="1:17" ht="15.75" thickBot="1" x14ac:dyDescent="0.3"/>
    <row r="124" spans="1:17" ht="27" thickBot="1" x14ac:dyDescent="0.3">
      <c r="B124" s="133" t="s">
        <v>151</v>
      </c>
      <c r="C124" s="134"/>
      <c r="D124" s="134"/>
      <c r="E124" s="134"/>
      <c r="F124" s="134"/>
      <c r="G124" s="134"/>
      <c r="H124" s="134"/>
      <c r="I124" s="134"/>
      <c r="J124" s="134"/>
      <c r="K124" s="134"/>
      <c r="L124" s="134"/>
      <c r="M124" s="134"/>
      <c r="N124" s="135"/>
    </row>
    <row r="126" spans="1:17" ht="75" x14ac:dyDescent="0.25">
      <c r="B126" s="94" t="s">
        <v>95</v>
      </c>
      <c r="C126" s="94" t="s">
        <v>96</v>
      </c>
      <c r="D126" s="94" t="s">
        <v>97</v>
      </c>
      <c r="E126" s="94" t="s">
        <v>98</v>
      </c>
      <c r="F126" s="94" t="s">
        <v>99</v>
      </c>
      <c r="G126" s="94" t="s">
        <v>100</v>
      </c>
      <c r="H126" s="94" t="s">
        <v>101</v>
      </c>
      <c r="I126" s="94" t="s">
        <v>102</v>
      </c>
      <c r="J126" s="136" t="s">
        <v>103</v>
      </c>
      <c r="K126" s="137"/>
      <c r="L126" s="138"/>
      <c r="M126" s="94" t="s">
        <v>104</v>
      </c>
      <c r="N126" s="94" t="s">
        <v>105</v>
      </c>
      <c r="O126" s="94" t="s">
        <v>106</v>
      </c>
      <c r="P126" s="136" t="s">
        <v>80</v>
      </c>
      <c r="Q126" s="138"/>
    </row>
    <row r="127" spans="1:17" s="121" customFormat="1" ht="51.75" customHeight="1" x14ac:dyDescent="0.25">
      <c r="B127" s="122" t="s">
        <v>152</v>
      </c>
      <c r="C127" s="118" t="s">
        <v>153</v>
      </c>
      <c r="D127" s="118" t="s">
        <v>154</v>
      </c>
      <c r="E127" s="118">
        <v>63478302</v>
      </c>
      <c r="F127" s="118" t="s">
        <v>155</v>
      </c>
      <c r="G127" s="118" t="s">
        <v>156</v>
      </c>
      <c r="H127" s="119">
        <v>38121</v>
      </c>
      <c r="I127" s="118"/>
      <c r="J127" s="120" t="s">
        <v>111</v>
      </c>
      <c r="K127" s="118" t="s">
        <v>157</v>
      </c>
      <c r="L127" s="118" t="s">
        <v>158</v>
      </c>
      <c r="M127" s="117" t="s">
        <v>18</v>
      </c>
      <c r="N127" s="117" t="s">
        <v>19</v>
      </c>
      <c r="O127" s="117" t="s">
        <v>18</v>
      </c>
      <c r="P127" s="139"/>
      <c r="Q127" s="139"/>
    </row>
    <row r="128" spans="1:17" s="121" customFormat="1" ht="50.25" customHeight="1" x14ac:dyDescent="0.25">
      <c r="B128" s="122" t="s">
        <v>159</v>
      </c>
      <c r="C128" s="118" t="s">
        <v>153</v>
      </c>
      <c r="D128" s="118" t="s">
        <v>160</v>
      </c>
      <c r="E128" s="118">
        <v>27789456</v>
      </c>
      <c r="F128" s="118" t="s">
        <v>161</v>
      </c>
      <c r="G128" s="118" t="s">
        <v>131</v>
      </c>
      <c r="H128" s="119">
        <v>29657</v>
      </c>
      <c r="I128" s="118"/>
      <c r="J128" s="120" t="s">
        <v>111</v>
      </c>
      <c r="K128" s="118" t="s">
        <v>162</v>
      </c>
      <c r="L128" s="118" t="s">
        <v>158</v>
      </c>
      <c r="M128" s="117" t="s">
        <v>18</v>
      </c>
      <c r="N128" s="117" t="s">
        <v>19</v>
      </c>
      <c r="O128" s="117" t="s">
        <v>18</v>
      </c>
      <c r="P128" s="139"/>
      <c r="Q128" s="139"/>
    </row>
    <row r="129" spans="2:17" ht="62.25" customHeight="1" x14ac:dyDescent="0.25">
      <c r="B129" s="129" t="s">
        <v>163</v>
      </c>
      <c r="C129" s="126" t="s">
        <v>174</v>
      </c>
      <c r="D129" s="126" t="s">
        <v>164</v>
      </c>
      <c r="E129" s="126">
        <v>60398633</v>
      </c>
      <c r="F129" s="126" t="s">
        <v>165</v>
      </c>
      <c r="G129" s="126" t="s">
        <v>116</v>
      </c>
      <c r="H129" s="103">
        <v>38982</v>
      </c>
      <c r="I129" s="104" t="s">
        <v>19</v>
      </c>
      <c r="J129" s="126" t="s">
        <v>175</v>
      </c>
      <c r="K129" s="127" t="s">
        <v>176</v>
      </c>
      <c r="L129" s="127" t="s">
        <v>177</v>
      </c>
      <c r="M129" s="102" t="s">
        <v>18</v>
      </c>
      <c r="N129" s="102" t="s">
        <v>18</v>
      </c>
      <c r="O129" s="102" t="s">
        <v>18</v>
      </c>
      <c r="P129" s="140" t="s">
        <v>181</v>
      </c>
      <c r="Q129" s="140"/>
    </row>
    <row r="132" spans="2:17" ht="15.75" thickBot="1" x14ac:dyDescent="0.3"/>
    <row r="133" spans="2:17" ht="30" x14ac:dyDescent="0.25">
      <c r="B133" s="45" t="s">
        <v>17</v>
      </c>
      <c r="C133" s="45" t="s">
        <v>145</v>
      </c>
      <c r="D133" s="94" t="s">
        <v>146</v>
      </c>
      <c r="E133" s="45" t="s">
        <v>27</v>
      </c>
      <c r="F133" s="107" t="s">
        <v>166</v>
      </c>
      <c r="G133" s="111"/>
    </row>
    <row r="134" spans="2:17" ht="108" x14ac:dyDescent="0.2">
      <c r="B134" s="141" t="s">
        <v>167</v>
      </c>
      <c r="C134" s="112" t="s">
        <v>168</v>
      </c>
      <c r="D134" s="44">
        <v>25</v>
      </c>
      <c r="E134" s="44">
        <v>0</v>
      </c>
      <c r="F134" s="142">
        <f>+E134+E135+E136</f>
        <v>10</v>
      </c>
      <c r="G134" s="113"/>
    </row>
    <row r="135" spans="2:17" ht="96" x14ac:dyDescent="0.2">
      <c r="B135" s="141"/>
      <c r="C135" s="112" t="s">
        <v>169</v>
      </c>
      <c r="D135" s="101">
        <v>25</v>
      </c>
      <c r="E135" s="44">
        <v>0</v>
      </c>
      <c r="F135" s="143"/>
      <c r="G135" s="113"/>
    </row>
    <row r="136" spans="2:17" ht="60" x14ac:dyDescent="0.2">
      <c r="B136" s="141"/>
      <c r="C136" s="112" t="s">
        <v>170</v>
      </c>
      <c r="D136" s="44">
        <v>10</v>
      </c>
      <c r="E136" s="116">
        <v>10</v>
      </c>
      <c r="F136" s="144"/>
      <c r="G136" s="113"/>
    </row>
    <row r="137" spans="2:17" x14ac:dyDescent="0.25">
      <c r="C137"/>
    </row>
    <row r="140" spans="2:17" x14ac:dyDescent="0.25">
      <c r="B140" s="40" t="s">
        <v>171</v>
      </c>
    </row>
    <row r="143" spans="2:17" x14ac:dyDescent="0.25">
      <c r="B143" s="41" t="s">
        <v>17</v>
      </c>
      <c r="C143" s="41" t="s">
        <v>26</v>
      </c>
      <c r="D143" s="45" t="s">
        <v>27</v>
      </c>
      <c r="E143" s="45" t="s">
        <v>28</v>
      </c>
    </row>
    <row r="144" spans="2:17" ht="28.5" x14ac:dyDescent="0.25">
      <c r="B144" s="46" t="s">
        <v>172</v>
      </c>
      <c r="C144" s="47">
        <v>40</v>
      </c>
      <c r="D144" s="44">
        <f>+E119</f>
        <v>0</v>
      </c>
      <c r="E144" s="131">
        <f>+D144+D145</f>
        <v>10</v>
      </c>
    </row>
    <row r="145" spans="2:5" ht="42.75" x14ac:dyDescent="0.25">
      <c r="B145" s="46" t="s">
        <v>173</v>
      </c>
      <c r="C145" s="47">
        <v>60</v>
      </c>
      <c r="D145" s="44">
        <f>+F134</f>
        <v>10</v>
      </c>
      <c r="E145" s="132"/>
    </row>
  </sheetData>
  <mergeCells count="48">
    <mergeCell ref="B56:B57"/>
    <mergeCell ref="C56:C57"/>
    <mergeCell ref="D56:E56"/>
    <mergeCell ref="B2:P2"/>
    <mergeCell ref="B4:P4"/>
    <mergeCell ref="C6:N6"/>
    <mergeCell ref="C7:N7"/>
    <mergeCell ref="C8:N8"/>
    <mergeCell ref="C9:N9"/>
    <mergeCell ref="C10:E10"/>
    <mergeCell ref="B14:C21"/>
    <mergeCell ref="B22:C22"/>
    <mergeCell ref="E40:E41"/>
    <mergeCell ref="M45:N45"/>
    <mergeCell ref="J83:L83"/>
    <mergeCell ref="P83:Q83"/>
    <mergeCell ref="C60:N60"/>
    <mergeCell ref="B62:N62"/>
    <mergeCell ref="O65:P65"/>
    <mergeCell ref="O66:P66"/>
    <mergeCell ref="O67:P67"/>
    <mergeCell ref="O68:P68"/>
    <mergeCell ref="O69:P69"/>
    <mergeCell ref="O70:P70"/>
    <mergeCell ref="O71:P71"/>
    <mergeCell ref="O72:P72"/>
    <mergeCell ref="B78:N78"/>
    <mergeCell ref="E119:E121"/>
    <mergeCell ref="P84:Q84"/>
    <mergeCell ref="P85:Q85"/>
    <mergeCell ref="P86:Q86"/>
    <mergeCell ref="P87:Q87"/>
    <mergeCell ref="P88:Q88"/>
    <mergeCell ref="P89:Q89"/>
    <mergeCell ref="B91:N91"/>
    <mergeCell ref="D94:E94"/>
    <mergeCell ref="D95:E95"/>
    <mergeCell ref="B98:P98"/>
    <mergeCell ref="B101:N101"/>
    <mergeCell ref="E144:E145"/>
    <mergeCell ref="B124:N124"/>
    <mergeCell ref="J126:L126"/>
    <mergeCell ref="P126:Q126"/>
    <mergeCell ref="P127:Q127"/>
    <mergeCell ref="P129:Q129"/>
    <mergeCell ref="B134:B136"/>
    <mergeCell ref="F134:F136"/>
    <mergeCell ref="P128:Q12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WVE24:WVE44 WLI24:WLI44 WBM24:WBM44 VRQ24:VRQ44 VHU24:VHU44 UXY24:UXY44 UOC24:UOC44 UEG24:UEG44 TUK24:TUK44 TKO24:TKO44 TAS24:TAS44 SQW24:SQW44 SHA24:SHA44 RXE24:RXE44 RNI24:RNI44 RDM24:RDM44 QTQ24:QTQ44 QJU24:QJU44 PZY24:PZY44 PQC24:PQC44 PGG24:PGG44 OWK24:OWK44 OMO24:OMO44 OCS24:OCS44 NSW24:NSW44 NJA24:NJA44 MZE24:MZE44 MPI24:MPI44 MFM24:MFM44 LVQ24:LVQ44 LLU24:LLU44 LBY24:LBY44 KSC24:KSC44 KIG24:KIG44 JYK24:JYK44 JOO24:JOO44 JES24:JES44 IUW24:IUW44 ILA24:ILA44 IBE24:IBE44 HRI24:HRI44 HHM24:HHM44 GXQ24:GXQ44 GNU24:GNU44 GDY24:GDY44 FUC24:FUC44 FKG24:FKG44 FAK24:FAK44 EQO24:EQO44 EGS24:EGS44 DWW24:DWW44 DNA24:DNA44 DDE24:DDE44 CTI24:CTI44 CJM24:CJM44 BZQ24:BZQ44 BPU24:BPU44 BFY24:BFY44 AWC24:AWC44 AMG24:AMG44 ACK24:ACK44 SO24:SO44 IS24:IS44 A24:A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WVH24:WVH44 WLL24:WLL44 WBP24:WBP44 VRT24:VRT44 VHX24:VHX44 UYB24:UYB44 UOF24:UOF44 UEJ24:UEJ44 TUN24:TUN44 TKR24:TKR44 TAV24:TAV44 SQZ24:SQZ44 SHD24:SHD44 RXH24:RXH44 RNL24:RNL44 RDP24:RDP44 QTT24:QTT44 QJX24:QJX44 QAB24:QAB44 PQF24:PQF44 PGJ24:PGJ44 OWN24:OWN44 OMR24:OMR44 OCV24:OCV44 NSZ24:NSZ44 NJD24:NJD44 MZH24:MZH44 MPL24:MPL44 MFP24:MFP44 LVT24:LVT44 LLX24:LLX44 LCB24:LCB44 KSF24:KSF44 KIJ24:KIJ44 JYN24:JYN44 JOR24:JOR44 JEV24:JEV44 IUZ24:IUZ44 ILD24:ILD44 IBH24:IBH44 HRL24:HRL44 HHP24:HHP44 GXT24:GXT44 GNX24:GNX44 GEB24:GEB44 FUF24:FUF44 FKJ24:FKJ44 FAN24:FAN44 EQR24:EQR44 EGV24:EGV44 DWZ24:DWZ44 DND24:DND44 DDH24:DDH44 CTL24:CTL44 CJP24:CJP44 BZT24:BZT44 BPX24:BPX44 BGB24:BGB44 AWF24:AWF44 AMJ24:AMJ44 ACN24:ACN44 SR24:SR44 IV24:IV44">
      <formula1>0</formula1>
      <formula2>1</formula2>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4 CORPOCES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2014-12-11T06:51:41Z</dcterms:modified>
</cp:coreProperties>
</file>