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voJVI2qExYqaZ6lXpvvXZymUQ00K5KiZcC6iC77Vxz3v4L1EFoP8UcmN7nroW87jyByH+k6XeGy67NQaKQSpKw==" workbookSaltValue="UmoeLMH5tiGkLKSyvv6NPQ==" workbookSpinCount="100000" lockStructure="1"/>
  <bookViews>
    <workbookView xWindow="120" yWindow="132" windowWidth="12516" windowHeight="6660" tabRatio="598" activeTab="1"/>
  </bookViews>
  <sheets>
    <sheet name="GRUPO 31" sheetId="8" r:id="rId1"/>
    <sheet name="GRUPO 34" sheetId="11" r:id="rId2"/>
  </sheets>
  <calcPr calcId="152511"/>
</workbook>
</file>

<file path=xl/calcChain.xml><?xml version="1.0" encoding="utf-8"?>
<calcChain xmlns="http://schemas.openxmlformats.org/spreadsheetml/2006/main">
  <c r="E23" i="11" l="1"/>
  <c r="E25" i="11" s="1"/>
  <c r="F23" i="11"/>
  <c r="C25" i="11" s="1"/>
  <c r="E41" i="11"/>
  <c r="K50" i="11"/>
  <c r="A51" i="11"/>
  <c r="A52" i="11"/>
  <c r="A53" i="11" s="1"/>
  <c r="A54" i="11" s="1"/>
  <c r="A55" i="11" s="1"/>
  <c r="A56" i="11" s="1"/>
  <c r="A57" i="11" s="1"/>
  <c r="K52" i="11"/>
  <c r="M58" i="11"/>
  <c r="C63" i="11" s="1"/>
  <c r="N58" i="11"/>
  <c r="C62" i="11"/>
  <c r="C89" i="11"/>
  <c r="C90" i="11"/>
  <c r="C91" i="11"/>
  <c r="C92" i="11"/>
  <c r="C93" i="11"/>
  <c r="C94" i="11"/>
  <c r="C95" i="11"/>
  <c r="C96" i="11"/>
  <c r="C97" i="11"/>
  <c r="C98" i="11"/>
  <c r="K115" i="11"/>
  <c r="K123" i="11" s="1"/>
  <c r="C125" i="11" s="1"/>
  <c r="A116" i="11"/>
  <c r="A117" i="11" s="1"/>
  <c r="A118" i="11" s="1"/>
  <c r="A119" i="11" s="1"/>
  <c r="A120" i="11" s="1"/>
  <c r="A121" i="11" s="1"/>
  <c r="A122" i="11" s="1"/>
  <c r="K117" i="11"/>
  <c r="L123" i="11"/>
  <c r="M123" i="11"/>
  <c r="N123" i="11"/>
  <c r="E129" i="11"/>
  <c r="F145" i="11"/>
  <c r="D155" i="11"/>
  <c r="E155" i="11" s="1"/>
  <c r="D156" i="11"/>
  <c r="K50" i="8" l="1"/>
  <c r="K107" i="8"/>
  <c r="K106" i="8"/>
  <c r="M58" i="8" l="1"/>
  <c r="N58" i="8"/>
  <c r="E23" i="8"/>
  <c r="F23" i="8"/>
  <c r="C25" i="8" l="1"/>
  <c r="N114" i="8" l="1"/>
  <c r="M114" i="8"/>
  <c r="L114" i="8"/>
  <c r="K114" i="8"/>
  <c r="A108" i="8"/>
  <c r="A109" i="8" s="1"/>
  <c r="A110" i="8" s="1"/>
  <c r="A111" i="8" s="1"/>
  <c r="A112" i="8" s="1"/>
  <c r="A113" i="8" s="1"/>
  <c r="A107" i="8"/>
  <c r="E41" i="8"/>
  <c r="E25" i="8" l="1"/>
  <c r="E120" i="8" l="1"/>
  <c r="D146" i="8" s="1"/>
  <c r="F136" i="8"/>
  <c r="D147" i="8" s="1"/>
  <c r="E146" i="8" l="1"/>
  <c r="C116" i="8" l="1"/>
  <c r="C63" i="8"/>
  <c r="C62" i="8"/>
  <c r="A51" i="8"/>
  <c r="A52" i="8" s="1"/>
  <c r="A53" i="8" s="1"/>
  <c r="A54" i="8" s="1"/>
  <c r="A55" i="8" s="1"/>
  <c r="A56" i="8" s="1"/>
  <c r="A57" i="8" s="1"/>
</calcChain>
</file>

<file path=xl/sharedStrings.xml><?xml version="1.0" encoding="utf-8"?>
<sst xmlns="http://schemas.openxmlformats.org/spreadsheetml/2006/main" count="788" uniqueCount="249">
  <si>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</si>
  <si>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</si>
  <si>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</si>
  <si>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</si>
  <si>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</si>
  <si>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</si>
  <si>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</si>
  <si>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</si>
  <si>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</si>
  <si>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</si>
  <si>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</si>
  <si>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</si>
  <si>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</si>
  <si>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</si>
  <si>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</si>
  <si>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</si>
  <si>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</si>
  <si>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</si>
  <si>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</si>
  <si>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</si>
  <si>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</si>
  <si>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</si>
  <si>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</si>
  <si>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</si>
  <si>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</si>
  <si>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</si>
  <si>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</si>
  <si>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</si>
  <si>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</si>
  <si>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</si>
  <si>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</si>
  <si>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</si>
  <si>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</si>
  <si>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</si>
  <si>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</si>
  <si>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</si>
  <si>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</si>
  <si>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</si>
  <si>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</si>
  <si>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</si>
  <si>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</si>
  <si>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</si>
  <si>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</si>
  <si>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</si>
  <si>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</si>
  <si>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</si>
  <si>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</si>
  <si>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</si>
  <si>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</si>
  <si>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</si>
  <si>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</si>
  <si>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</si>
  <si>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</si>
  <si>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</si>
  <si>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</si>
  <si>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</si>
  <si>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</si>
  <si>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</si>
  <si>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</si>
  <si>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</si>
  <si>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</si>
  <si>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</si>
  <si>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</si>
  <si>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</si>
  <si>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</si>
  <si>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</si>
  <si>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</si>
  <si>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</si>
  <si>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</si>
  <si>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</si>
  <si>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</si>
  <si>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</si>
  <si>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</si>
  <si>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</si>
  <si>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</si>
  <si>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</si>
  <si>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</si>
  <si>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</si>
  <si>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</si>
  <si>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</si>
  <si>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</si>
  <si>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</si>
  <si>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</si>
  <si>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</si>
  <si>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</si>
  <si>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</si>
  <si>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</si>
  <si>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</si>
  <si>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</si>
  <si>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</si>
  <si>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</si>
  <si>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</si>
  <si>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</si>
  <si>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</si>
  <si>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</si>
  <si>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</si>
  <si>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</si>
  <si>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</si>
  <si>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</si>
  <si>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</si>
  <si>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</si>
  <si>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</si>
  <si>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</si>
  <si>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</si>
  <si>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</si>
  <si>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</si>
  <si>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</si>
  <si>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</si>
  <si>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</si>
  <si>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</si>
  <si>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</si>
  <si>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</si>
  <si>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</si>
  <si>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t>NOTA EXPLICATIVA: Este formato debe diligenciarse cuantas veces sea necesario de acuerdo al numero de Grupos.</t>
  </si>
  <si>
    <t>FUNDACION CONCERN UNIVERSAL COLOMBIA</t>
  </si>
  <si>
    <t>FUNDACION CONCERN UNIVERSAL -COLOMBIA</t>
  </si>
  <si>
    <t>ICBF</t>
  </si>
  <si>
    <t>119</t>
  </si>
  <si>
    <t>NO APLICA</t>
  </si>
  <si>
    <t>646</t>
  </si>
  <si>
    <t>82 Tomo 1</t>
  </si>
  <si>
    <t>57,58,59,60 Y 61 Tomo 1</t>
  </si>
  <si>
    <t>CDI INSTITUCIONAL</t>
  </si>
  <si>
    <t>JAIME DANIEL BERNAL GONZALEZ</t>
  </si>
  <si>
    <t xml:space="preserve">LICENCIADO EN FILOSOFIA Y CIENCIAS </t>
  </si>
  <si>
    <t>077</t>
  </si>
  <si>
    <t>297</t>
  </si>
  <si>
    <t>No aplica</t>
  </si>
  <si>
    <t>401 Tomo 2</t>
  </si>
  <si>
    <t>339 tomo 2</t>
  </si>
  <si>
    <t>OIM</t>
  </si>
  <si>
    <t>NAJ-1921 NAJ 731</t>
  </si>
  <si>
    <t>x</t>
  </si>
  <si>
    <t>No se reconoce los periodos de 03/12/12 al 30/12/12 por traslaparse , menos los tres meses de Octubre al 30 Dic de 2014.</t>
  </si>
  <si>
    <t>X</t>
  </si>
  <si>
    <t>UNIVERSIDAD SANTO TOMAS</t>
  </si>
  <si>
    <t>No Aplica</t>
  </si>
  <si>
    <t>CONCERN UNIVERSAL COLOMBIA</t>
  </si>
  <si>
    <t>01/01/1996 A 31/12/2004</t>
  </si>
  <si>
    <t>Coordinar el que hacer pedagogico de los proyectos que ejecuta la Organización  , facilitar procesos formativos en la Institución en los campos: Metodologicos, didacticos, pedagogicos, Derechos Humanos, Cultura democratica, Desarrollo Humano para proveer procesos de Formación, Capcitación y Entreanmiento a niños y niñas.</t>
  </si>
  <si>
    <t xml:space="preserve">PSICOLOGA </t>
  </si>
  <si>
    <t>UNIVERSIDAD DE IABGUE</t>
  </si>
  <si>
    <t>PAOLA ANDREA ESCOBAR GIRALDO</t>
  </si>
  <si>
    <t xml:space="preserve">01/0272006 A 31/12/2006, </t>
  </si>
  <si>
    <t>PSICOLOGA  Circulo de Apoyo Infantil: Diseños planes de Crianza Asesoria Psicologica y Familiar.</t>
  </si>
  <si>
    <t>MARY SIOBHAN MCGEE</t>
  </si>
  <si>
    <t>MAGDA LUCIA QUINTERO RIVERA</t>
  </si>
  <si>
    <t>ALEJANDRA MARIA MENDEZ</t>
  </si>
  <si>
    <r>
      <t xml:space="preserve">COORDINADOR GENERAL DEL PROYECTO </t>
    </r>
    <r>
      <rPr>
        <b/>
        <sz val="11"/>
        <color theme="1"/>
        <rFont val="Calibri"/>
        <family val="2"/>
        <scheme val="minor"/>
      </rPr>
      <t/>
    </r>
  </si>
  <si>
    <r>
      <t xml:space="preserve">FINANCIERO  </t>
    </r>
    <r>
      <rPr>
        <b/>
        <sz val="11"/>
        <color theme="1"/>
        <rFont val="Calibri"/>
        <family val="2"/>
        <scheme val="minor"/>
      </rPr>
      <t/>
    </r>
  </si>
  <si>
    <t>UNIVERSIDAD DELONDRES</t>
  </si>
  <si>
    <t>LICENCIATURA EN LITERATURA INGLES</t>
  </si>
  <si>
    <t>FUNDACION CONCERN UNIVERSAL</t>
  </si>
  <si>
    <t>01/04/2012 A 2471172014</t>
  </si>
  <si>
    <t xml:space="preserve">Ejercer la Direccion y la Representacion Legal de la Fundacion Concern Universal-Colombia </t>
  </si>
  <si>
    <t>UNIVERSIDAD DEL TOLIMA</t>
  </si>
  <si>
    <t xml:space="preserve">PROFESIONAL  APOYO PEDAGÓGICO </t>
  </si>
  <si>
    <t xml:space="preserve">LICENCIADA EN LEGUAS MODERNAS ESPAÑOL E INGLES </t>
  </si>
  <si>
    <t>1. INSTITUTO IBAGUEREÑO DE CULTURA INCOTUR . 2. FUNDACION CONCERN UNIVERSAL</t>
  </si>
  <si>
    <t>1. 1990 A 1996 2. 03707/2014 A 30/11/2014</t>
  </si>
  <si>
    <t>1. Facilitar procesos pedagogicos artisiticos y culturales en torno a la danza de niñas y niños del centro de Desarrollo Institucional.2 Apoyar las acciones del Centro de Desarrollo Infantil Institucional que Administra la Fundación CONCERN UNIVERSAL en el marco de la estrategia de cero a siempre.</t>
  </si>
  <si>
    <t>ADMINISTRADOR FINANCIERO</t>
  </si>
  <si>
    <t xml:space="preserve">CONCERN UNIVERSAL </t>
  </si>
  <si>
    <t>02/10/2002 A 30/11/2014</t>
  </si>
  <si>
    <t>Asistente Administrativo y Financiero.Elaborar el informe final financiero, preparar el informe el informe de ingresos y egresos según las matrices entregadas por el ICBF.</t>
  </si>
  <si>
    <t>CDI SIN ARRIENDO</t>
  </si>
  <si>
    <t>ZONA MODULO TIERRA FIRME BARRIO EL SALADO</t>
  </si>
  <si>
    <t>Anexa certificado de libertad y tradición y certificacion por parte  de la supervisora del Centro  donde cumple con los requisitos  par al prestacion de servcios.</t>
  </si>
  <si>
    <t>MANZA O CASA 5 BARRIO TOLIMA GRANDE</t>
  </si>
  <si>
    <t>No</t>
  </si>
  <si>
    <t>COSTADO PLAZA CAMPESINA BARRIO PRADO COMUNA 8 IBAGUE</t>
  </si>
  <si>
    <t>Presenta carta de Compromiso, Nueva sede</t>
  </si>
  <si>
    <t>Folio No. 383  hasta 388</t>
  </si>
  <si>
    <t>Presenta acta de liquidación,</t>
  </si>
  <si>
    <t>Directora Administrativa y Financiera</t>
  </si>
  <si>
    <t>01/05/2013 A 15/08/2014</t>
  </si>
  <si>
    <t>METALICAS CIVILES SAS</t>
  </si>
  <si>
    <t>ADMINISTRADOR DE EMPRESAS</t>
  </si>
  <si>
    <t>MONICA BIBIANA BARRIOS GRANJA</t>
  </si>
  <si>
    <t>FINANCIERO</t>
  </si>
  <si>
    <t>1.Educador de Musica , facilita procesos pedagogicos artisticos y culturales en torno a la musica en Niños y niñas del Centro Desarrollo Modalidda Flexible. 2.Formador en la Disciplina Artistica Colegio Campestre .</t>
  </si>
  <si>
    <t>01/04/2014 A  30/11/72014 , 01/01/2007 A 01/01/2009</t>
  </si>
  <si>
    <t xml:space="preserve">FUNDACION CONCERN UNIVERSAL </t>
  </si>
  <si>
    <t>CONSERVATORIO DEL TOLIMA</t>
  </si>
  <si>
    <t>LICENCIADO EN MUSICA</t>
  </si>
  <si>
    <t>WILINGTON  RODRIGUEZ JIMENEZ</t>
  </si>
  <si>
    <t xml:space="preserve">PROFESIONAL DE APOYO PEDAGÓGICO  </t>
  </si>
  <si>
    <t>No acredita como Coordinador  en Experiencia Un (1) año como Director , Coordinador o jefe en Programas o Proyectos sociales para la Infancia o Centros Educativos como  lo establece el pliego .</t>
  </si>
  <si>
    <t>EDUCADORA SOCIAL</t>
  </si>
  <si>
    <t>01/03/2005 hasta 28/02/2013</t>
  </si>
  <si>
    <t>UNIVERSIDAD DE IBAGUE</t>
  </si>
  <si>
    <t>PSICOLOGA</t>
  </si>
  <si>
    <t>GENNY MILENA PADILLA REINOSO</t>
  </si>
  <si>
    <t xml:space="preserve">NO APLICA  </t>
  </si>
  <si>
    <t xml:space="preserve">NO </t>
  </si>
  <si>
    <t>NAJ 699 NAJ 661 2011</t>
  </si>
  <si>
    <t>Presenta Acta Liquidación,.</t>
  </si>
  <si>
    <t xml:space="preserve">450,451 TOMO 2 </t>
  </si>
  <si>
    <t>CPS 522010</t>
  </si>
  <si>
    <t>CORPORACION PARA LA PROMOCION DEL DESARROLLO RURAL Y AGROINDUSTRIAL PROHACIENDO</t>
  </si>
  <si>
    <t>Folio del 390  hasta 394</t>
  </si>
  <si>
    <t>EDUCADORA SOCIAL: Proporcionar capacitacion a niños , niñas jovenes y adultos , habilitar y actualizar materiales en el marco pedagogico .</t>
  </si>
  <si>
    <t>01/04/2003 a 30/10/2003 , 21/02/2005 a 28/07/2006,.</t>
  </si>
  <si>
    <t>JENNY ROCIO DUARTE RUEDA</t>
  </si>
  <si>
    <t>PSICOLOGA EN EL PROGRAMA CDI MODALIDDA FAMILIAR:Elaborar el Diagnostico situacional de las Niñas, Niños y Familias que pertenecen al Programa, liderar los procesos de trabajo para el mejoramiento permanente de las practicas pedagogicas, con los Niños y Niñas</t>
  </si>
  <si>
    <t>09/09/2013 A 31/12/2013 Y 16/01/2014 A 31/10/2014</t>
  </si>
  <si>
    <t>LEIDY JHOANNA TRUJILLO  BURGOS</t>
  </si>
  <si>
    <t>PSICOSOCIAL: Orientacion psicosocial y acompañmiento a los Niños, Niñas desde el Juego en los espacios de la luteka Naves Iterenantes, Formación y Capcitacion a Familias en Garntias de Derechos y en promocion de practicas y habitos saludables.</t>
  </si>
  <si>
    <t>1. 20/09/2012 AL 31/12/2012 Y 21/01/2013 A 28/02/2014.</t>
  </si>
  <si>
    <t>1. CORPORACION DIA DE LA NIÑEZ</t>
  </si>
  <si>
    <t>UNIVERSIDAD NACIONAL ABIERTA Y A DISTANCIA UNAD</t>
  </si>
  <si>
    <t>MABEL LILIANA SUAREZ PEÑA</t>
  </si>
  <si>
    <t>SPICOLOGO CENTRO DE DESARROLLO  INFANTIL MODALIDAD FAMILIAR: Elaborar el Diagnostico situacional de las niñas,niños y familias que pertnenecen al Programa, Dar Apoyo a los agentes educativos para el Diseño de estrategias pedagogicas acorde con la caracterizacion de los NIños sus familias y entorno comunitario.</t>
  </si>
  <si>
    <t>1. 02/09/2012 AL 31/12/2013 Y 16/01/2014 AL 31/10/2014.</t>
  </si>
  <si>
    <t>PSICOLOGO SOCIAL COMUNITARIO</t>
  </si>
  <si>
    <t>DERLY ALEJANDRA OSPINA ORTIZ</t>
  </si>
  <si>
    <t>PSICOLOGA: Apoyo a las comisaria de familia  , Detectar factores de riesgo,factores prpotectores y de vulnerabilidad en adultos mayores, mujeres y niños y niñas y pautas de crianza, Manejo de casos por violencia intrafamiliar y de Genero.</t>
  </si>
  <si>
    <t xml:space="preserve">1. 01/03/2012-01/01/2013 , 18/03/2013 -18/0372014. </t>
  </si>
  <si>
    <t>1. ALCALDIA DE IBAGUE</t>
  </si>
  <si>
    <t>UNIVERSIDAD DE APLICA</t>
  </si>
  <si>
    <t>MARTHA JANETH VARGAS  SERATO</t>
  </si>
  <si>
    <t>1. PSICOLOGA DEL PROGRAMA PAIPI: Diseñar procesos formativos para agentes educativa y padres y cuidadores, Liderar procesos de trabajo para el mejoramiento permanente de las practicas pedagogicas con los Niños y Niñas.2. Actividades de educadora Familiar en el Municipio de Cajamarca.3. ctividades de educadora Familiar en el Municipio de Cajamarca.</t>
  </si>
  <si>
    <t>1) 18/03/2013  A 28/06/2013. 2. 15/06/2012 AL 31/12/2012. 3.  15/01/2013 al 28/02/2013. 4. 01/11/2009 AL 01/01/2010.</t>
  </si>
  <si>
    <t>1.  COLEGIO LOS PEQUEÑOS PITUFOS 2. COORPORACION OBSERVATORIO PARA LA PAZ. 2. UNIVERSIDAD DE IBAGUE. 3. OBSERVATORIO PARA LA PAZ.4. OFICINA DE PROYECTOS PSICOLOGIA DE LA UNIVERSIDAD DE IBAGUE.</t>
  </si>
  <si>
    <t>LUISA MARCELA  LEON LOZANO</t>
  </si>
  <si>
    <t>Diseño del Plan de Accion POAI  para la implemntacion de la modalidad acorde con la politica publica, Grantizar de forma participativa con los niños y las niñas que los ambientes pedagogicos el buen trato y la atencion con amor sea de la mas alta calidad.</t>
  </si>
  <si>
    <t>16/09/2013 - 20/11/2014</t>
  </si>
  <si>
    <t>ASOCIACION CRISTIANA DE JOVENES ACJ</t>
  </si>
  <si>
    <t>CLAUDIA PATRICIA RUIZ ESCOBAR</t>
  </si>
  <si>
    <t>COORDINADORA PROGRAMA CDI  MODALIDAD FAMILIAR. Gestionar ante las Instancias pertinentes los recursos que granticen la adecuada inplementacion de la modalidad y los Derechos de los Niños y las Niñas.</t>
  </si>
  <si>
    <t>02/09/2013 A 31/12/2013 Y 16/01/2014 A  31/10/2014</t>
  </si>
  <si>
    <t xml:space="preserve">DIANA MARIA BERNAL </t>
  </si>
  <si>
    <t>Si</t>
  </si>
  <si>
    <t>Coordiandor de los Proyectos Derechos de niños y niñas con necesidades Especiales, Proyectos sociales con Infancia</t>
  </si>
  <si>
    <t>01/03/2005  a2/02&amp;//2007</t>
  </si>
  <si>
    <t xml:space="preserve">LICENCIADO EN PEDAGOGIA INFANTIL </t>
  </si>
  <si>
    <t>LUIS ALFREDO PAEZ</t>
  </si>
  <si>
    <t>COORDINADOR: Cumplir con la Focalizacion de beneficiarios, Gestionar ante las instancias pertinentes los recursos que garanticen la adecuada implementacion de la modalidad y lod Derechos de los niños y las niñas.</t>
  </si>
  <si>
    <t>09/09/2013-31/12/2013 y de 16/'01/2014 a 31/10/2014</t>
  </si>
  <si>
    <t>LICENCIADO EN EDUCACION FISICA Y DEPORTE PARA LA EDUCACION BASICA</t>
  </si>
  <si>
    <t>MAURICIO MONTENEGRO ROJAS</t>
  </si>
  <si>
    <t>CENTRO DE DESARROLLO INFANTIL FAMILIAR</t>
  </si>
  <si>
    <t>MODALIDAD FAMILIAR</t>
  </si>
  <si>
    <t>125 Tomo 1</t>
  </si>
  <si>
    <t>339</t>
  </si>
  <si>
    <t>114, 115 tomo 1</t>
  </si>
  <si>
    <t>079</t>
  </si>
  <si>
    <t>31,9</t>
  </si>
  <si>
    <t>31,8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</si>
</sst>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quot;$&quot;* #,##0.00_-;_-&quot;$&quot;* &quot;-&quot;??_-;_-@_-"/>
    <numFmt numFmtId="43" formatCode="_-* #,##0.00_-;\-* #,##0.00_-;_-* &quot;-&quot;??_-;_-@_-"/>
    <numFmt numFmtId="164" formatCode="&quot;$&quot;\ #,##0_);[Red]\(&quot;$&quot;\ #,##0\)"/>
    <numFmt numFmtId="165" formatCode="_(* #,##0.00_);_(* \(#,##0.00\);_(* &quot;-&quot;??_);_(@_)"/>
    <numFmt numFmtId="166" formatCode="[$$-240A]\ #,##0"/>
    <numFmt numFmtId="167" formatCode="[$$-2C0A]\ #,##0"/>
    <numFmt numFmtId="168" formatCode="[$$-240A]\ #,##0.00"/>
    <numFmt numFmtId="169" formatCode="_-* #,##0\ _€_-;\-* #,##0\ _€_-;_-* &quot;-&quot;??\ _€_-;_-@_-"/>
    <numFmt numFmtId="170" formatCode="[$$-2C0A]\ #,##0.00"/>
    <numFmt numFmtId="171" formatCode="&quot;$&quot;#,##0"/>
    <numFmt numFmtId="172" formatCode="dd/mm/yyyy;@"/>
    <numFmt numFmtId="173" formatCode="0.0"/>
  </numFmts>
  <fonts count="2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9"/>
      <color rgb="FFFF0000"/>
      <name val="Calibri"/>
      <family val="2"/>
      <scheme val="minor"/>
    </font>
    <font>
      <sz val="11"/>
      <color rgb="FFFF0000"/>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13">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1" fontId="0" fillId="3" borderId="1" xfId="0" applyNumberFormat="1" applyFill="1" applyBorder="1" applyAlignment="1">
      <alignment horizontal="right" vertical="center"/>
    </xf>
    <xf numFmtId="0" fontId="1" fillId="4" borderId="0" xfId="0" applyFont="1" applyFill="1" applyAlignment="1">
      <alignment vertical="center"/>
    </xf>
    <xf numFmtId="43" fontId="25" fillId="0" borderId="1" xfId="1" applyNumberFormat="1" applyFont="1" applyFill="1" applyBorder="1" applyAlignment="1" applyProtection="1">
      <alignment horizontal="center" vertical="center" wrapText="1"/>
      <protection locked="0"/>
    </xf>
    <xf numFmtId="0" fontId="26" fillId="0" borderId="1" xfId="0" applyFont="1" applyFill="1" applyBorder="1" applyAlignment="1">
      <alignment horizontal="left" vertical="center" wrapText="1"/>
    </xf>
    <xf numFmtId="172" fontId="25" fillId="0" borderId="1" xfId="0" applyNumberFormat="1" applyFont="1" applyFill="1" applyBorder="1" applyAlignment="1" applyProtection="1">
      <alignment horizontal="center" vertical="center" wrapText="1"/>
      <protection locked="0"/>
    </xf>
    <xf numFmtId="172"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13" fillId="0" borderId="1" xfId="0" applyFont="1" applyFill="1" applyBorder="1" applyAlignment="1" applyProtection="1">
      <alignment horizontal="left" vertical="center" wrapText="1"/>
      <protection locked="0"/>
    </xf>
    <xf numFmtId="173"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165" fontId="0" fillId="0" borderId="0" xfId="0" applyNumberFormat="1" applyFill="1" applyAlignment="1">
      <alignment vertical="center"/>
    </xf>
    <xf numFmtId="0" fontId="13" fillId="0" borderId="1" xfId="0" applyFont="1" applyFill="1" applyBorder="1" applyAlignment="1" applyProtection="1">
      <alignment horizontal="justify" vertical="center" wrapText="1"/>
      <protection locked="0"/>
    </xf>
    <xf numFmtId="43" fontId="13" fillId="0" borderId="1" xfId="1" applyNumberFormat="1" applyFont="1" applyFill="1" applyBorder="1" applyAlignment="1" applyProtection="1">
      <alignment horizontal="center" vertical="center" wrapText="1"/>
      <protection locked="0"/>
    </xf>
    <xf numFmtId="0" fontId="14" fillId="0" borderId="1" xfId="0" applyFont="1" applyBorder="1" applyAlignment="1">
      <alignment vertical="center"/>
    </xf>
    <xf numFmtId="0" fontId="14" fillId="0" borderId="1" xfId="0" applyFont="1" applyBorder="1" applyAlignment="1">
      <alignment vertical="center" wrapText="1"/>
    </xf>
    <xf numFmtId="0" fontId="14" fillId="0" borderId="1" xfId="0" applyFont="1" applyFill="1" applyBorder="1" applyAlignment="1">
      <alignment vertical="center" wrapText="1"/>
    </xf>
    <xf numFmtId="0" fontId="14" fillId="0" borderId="5" xfId="0" applyFont="1" applyFill="1" applyBorder="1" applyAlignment="1">
      <alignment horizontal="center" vertical="center" wrapText="1"/>
    </xf>
    <xf numFmtId="0" fontId="14" fillId="0" borderId="1" xfId="0" applyFont="1" applyBorder="1" applyAlignment="1">
      <alignment wrapText="1"/>
    </xf>
    <xf numFmtId="0" fontId="14" fillId="0" borderId="1" xfId="0" applyFont="1" applyBorder="1" applyAlignment="1">
      <alignment horizontal="center"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center"/>
    </xf>
    <xf numFmtId="0" fontId="14" fillId="0" borderId="1" xfId="0" applyFont="1" applyBorder="1" applyAlignment="1">
      <alignment horizontal="center" wrapText="1"/>
    </xf>
    <xf numFmtId="0" fontId="14" fillId="0" borderId="1" xfId="0" applyFont="1" applyBorder="1" applyAlignment="1"/>
    <xf numFmtId="0" fontId="14" fillId="0" borderId="1" xfId="0" applyFont="1" applyBorder="1" applyAlignment="1">
      <alignment horizontal="center"/>
    </xf>
    <xf numFmtId="0" fontId="14" fillId="0" borderId="1" xfId="0" applyFont="1" applyFill="1" applyBorder="1"/>
    <xf numFmtId="0" fontId="14" fillId="0" borderId="1" xfId="0" applyFont="1" applyBorder="1"/>
    <xf numFmtId="0" fontId="14" fillId="0" borderId="1" xfId="0" applyFont="1" applyFill="1" applyBorder="1" applyAlignment="1"/>
    <xf numFmtId="0" fontId="14" fillId="0" borderId="1" xfId="0" applyFont="1" applyFill="1" applyBorder="1" applyAlignment="1">
      <alignment wrapText="1"/>
    </xf>
    <xf numFmtId="1" fontId="14"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center" vertical="top" wrapText="1"/>
    </xf>
    <xf numFmtId="0" fontId="14" fillId="0" borderId="1" xfId="0" applyFont="1" applyFill="1" applyBorder="1" applyAlignment="1">
      <alignment horizontal="center" vertical="top"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5" xfId="0" applyBorder="1" applyAlignment="1">
      <alignment horizontal="center" vertical="center" wrapText="1"/>
    </xf>
    <xf numFmtId="169" fontId="13" fillId="0" borderId="1" xfId="1" applyNumberFormat="1" applyFont="1" applyFill="1" applyBorder="1" applyAlignment="1">
      <alignment horizontal="center" vertical="center" wrapText="1"/>
    </xf>
    <xf numFmtId="169" fontId="13" fillId="0" borderId="1" xfId="1" applyNumberFormat="1" applyFont="1" applyFill="1" applyBorder="1" applyAlignment="1">
      <alignment horizontal="left" vertical="center" wrapText="1"/>
    </xf>
    <xf numFmtId="2" fontId="14" fillId="0" borderId="1" xfId="0" applyNumberFormat="1"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23" fillId="5" borderId="0" xfId="0" applyFont="1" applyFill="1" applyAlignment="1">
      <alignment horizont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24" fillId="0" borderId="1" xfId="0" applyFont="1" applyBorder="1" applyAlignment="1">
      <alignment horizontal="center" vertical="center" wrapText="1"/>
    </xf>
    <xf numFmtId="0" fontId="0" fillId="0" borderId="1" xfId="0"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24" fillId="0" borderId="5" xfId="0" applyFont="1" applyBorder="1" applyAlignment="1">
      <alignment horizontal="center" vertical="center" wrapText="1"/>
    </xf>
    <xf numFmtId="0" fontId="24" fillId="0" borderId="14" xfId="0" applyFont="1" applyBorder="1" applyAlignment="1">
      <alignment horizontal="center" vertical="center" wrapText="1"/>
    </xf>
    <xf numFmtId="0" fontId="24" fillId="6" borderId="5" xfId="0" applyFont="1" applyFill="1" applyBorder="1" applyAlignment="1">
      <alignment horizontal="left" vertical="center" wrapText="1"/>
    </xf>
    <xf numFmtId="0" fontId="24" fillId="6" borderId="14" xfId="0" applyFont="1" applyFill="1" applyBorder="1" applyAlignment="1">
      <alignment horizontal="left"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zoomScale="50" zoomScaleNormal="50" workbookViewId="0"/>
  </sheetViews>
  <sheetFormatPr baseColWidth="10" defaultRowHeight="14.4" x14ac:dyDescent="0.3"/>
  <cols>
    <col min="1" max="1" width="3.109375" style="8" bestFit="1" customWidth="1"/>
    <col min="2" max="2" width="58.88671875" style="8" customWidth="1"/>
    <col min="3" max="3" width="31.109375" style="8" customWidth="1"/>
    <col min="4" max="4" width="34.88671875" style="8" customWidth="1"/>
    <col min="5" max="5" width="25" style="8" customWidth="1"/>
    <col min="6" max="7" width="29.6640625" style="8" customWidth="1"/>
    <col min="8" max="8" width="23" style="8" customWidth="1"/>
    <col min="9" max="9" width="27.33203125" style="8" customWidth="1"/>
    <col min="10" max="10" width="17.5546875" style="8" customWidth="1"/>
    <col min="11" max="11" width="25.5546875" style="8" customWidth="1"/>
    <col min="12" max="12" width="24.6640625" style="8" customWidth="1"/>
    <col min="13" max="13" width="26.33203125" style="8" customWidth="1"/>
    <col min="14" max="14" width="22.109375" style="8" customWidth="1"/>
    <col min="15" max="15" width="26.109375" style="8" customWidth="1"/>
    <col min="16" max="16" width="19.5546875" style="8" bestFit="1" customWidth="1"/>
    <col min="17" max="17" width="21.88671875" style="8" customWidth="1"/>
    <col min="18" max="18" width="18.33203125" style="8" customWidth="1"/>
    <col min="19"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1:16" ht="25.8" x14ac:dyDescent="0.3">
      <c r="B2" s="196" t="s">
        <v>61</v>
      </c>
      <c r="C2" s="197"/>
      <c r="D2" s="197"/>
      <c r="E2" s="197"/>
      <c r="F2" s="197"/>
      <c r="G2" s="197"/>
      <c r="H2" s="197"/>
      <c r="I2" s="197"/>
      <c r="J2" s="197"/>
      <c r="K2" s="197"/>
      <c r="L2" s="197"/>
      <c r="M2" s="197"/>
      <c r="N2" s="197"/>
      <c r="O2" s="197"/>
      <c r="P2" s="197"/>
    </row>
    <row r="4" spans="1:16" ht="25.8" x14ac:dyDescent="0.3">
      <c r="B4" s="206" t="s">
        <v>47</v>
      </c>
      <c r="C4" s="206"/>
      <c r="D4" s="206"/>
      <c r="E4" s="206"/>
      <c r="F4" s="206"/>
      <c r="G4" s="206"/>
      <c r="H4" s="206"/>
      <c r="I4" s="206"/>
      <c r="J4" s="206"/>
      <c r="K4" s="206"/>
      <c r="L4" s="206"/>
      <c r="M4" s="206"/>
      <c r="N4" s="206"/>
      <c r="O4" s="206"/>
      <c r="P4" s="206"/>
    </row>
    <row r="5" spans="1:16" s="88" customFormat="1" ht="39.75" customHeight="1" x14ac:dyDescent="0.4">
      <c r="A5" s="175" t="s">
        <v>113</v>
      </c>
      <c r="B5" s="175"/>
      <c r="C5" s="175"/>
      <c r="D5" s="175"/>
      <c r="E5" s="175"/>
      <c r="F5" s="175"/>
      <c r="G5" s="175"/>
      <c r="H5" s="175"/>
      <c r="I5" s="175"/>
      <c r="J5" s="175"/>
      <c r="K5" s="175"/>
      <c r="L5" s="175"/>
    </row>
    <row r="6" spans="1:16" ht="15" thickBot="1" x14ac:dyDescent="0.35"/>
    <row r="7" spans="1:16" ht="21.6" thickBot="1" x14ac:dyDescent="0.35">
      <c r="B7" s="10" t="s">
        <v>4</v>
      </c>
      <c r="C7" s="171" t="s">
        <v>114</v>
      </c>
      <c r="D7" s="171"/>
      <c r="E7" s="171"/>
      <c r="F7" s="171"/>
      <c r="G7" s="171"/>
      <c r="H7" s="171"/>
      <c r="I7" s="171"/>
      <c r="J7" s="171"/>
      <c r="K7" s="171"/>
      <c r="L7" s="171"/>
      <c r="M7" s="171"/>
      <c r="N7" s="172"/>
    </row>
    <row r="8" spans="1:16" ht="16.2" thickBot="1" x14ac:dyDescent="0.35">
      <c r="B8" s="11" t="s">
        <v>5</v>
      </c>
      <c r="C8" s="171"/>
      <c r="D8" s="171"/>
      <c r="E8" s="171"/>
      <c r="F8" s="171"/>
      <c r="G8" s="171"/>
      <c r="H8" s="171"/>
      <c r="I8" s="171"/>
      <c r="J8" s="171"/>
      <c r="K8" s="171"/>
      <c r="L8" s="171"/>
      <c r="M8" s="171"/>
      <c r="N8" s="172"/>
    </row>
    <row r="9" spans="1:16" ht="16.2" thickBot="1" x14ac:dyDescent="0.35">
      <c r="B9" s="11" t="s">
        <v>6</v>
      </c>
      <c r="C9" s="171"/>
      <c r="D9" s="171"/>
      <c r="E9" s="171"/>
      <c r="F9" s="171"/>
      <c r="G9" s="171"/>
      <c r="H9" s="171"/>
      <c r="I9" s="171"/>
      <c r="J9" s="171"/>
      <c r="K9" s="171"/>
      <c r="L9" s="171"/>
      <c r="M9" s="171"/>
      <c r="N9" s="172"/>
    </row>
    <row r="10" spans="1:16" ht="16.2" thickBot="1" x14ac:dyDescent="0.35">
      <c r="B10" s="11" t="s">
        <v>7</v>
      </c>
      <c r="C10" s="171"/>
      <c r="D10" s="171"/>
      <c r="E10" s="171"/>
      <c r="F10" s="171"/>
      <c r="G10" s="171"/>
      <c r="H10" s="171"/>
      <c r="I10" s="171"/>
      <c r="J10" s="171"/>
      <c r="K10" s="171"/>
      <c r="L10" s="171"/>
      <c r="M10" s="171"/>
      <c r="N10" s="172"/>
    </row>
    <row r="11" spans="1:16" ht="16.2" thickBot="1" x14ac:dyDescent="0.35">
      <c r="B11" s="11" t="s">
        <v>8</v>
      </c>
      <c r="C11" s="173">
        <v>31</v>
      </c>
      <c r="D11" s="173"/>
      <c r="E11" s="174"/>
      <c r="F11" s="33"/>
      <c r="G11" s="33"/>
      <c r="H11" s="33"/>
      <c r="I11" s="33"/>
      <c r="J11" s="33"/>
      <c r="K11" s="33"/>
      <c r="L11" s="33"/>
      <c r="M11" s="33"/>
      <c r="N11" s="34"/>
    </row>
    <row r="12" spans="1:16" ht="16.2" thickBot="1" x14ac:dyDescent="0.35">
      <c r="B12" s="13" t="s">
        <v>9</v>
      </c>
      <c r="C12" s="14">
        <v>41979</v>
      </c>
      <c r="D12" s="15"/>
      <c r="E12" s="15"/>
      <c r="F12" s="15"/>
      <c r="G12" s="15"/>
      <c r="H12" s="15"/>
      <c r="I12" s="15"/>
      <c r="J12" s="15"/>
      <c r="K12" s="15"/>
      <c r="L12" s="15"/>
      <c r="M12" s="15"/>
      <c r="N12" s="16"/>
    </row>
    <row r="13" spans="1:16" ht="15.6" x14ac:dyDescent="0.3">
      <c r="B13" s="12"/>
      <c r="C13" s="17"/>
      <c r="D13" s="18"/>
      <c r="E13" s="18"/>
      <c r="F13" s="18"/>
      <c r="G13" s="18"/>
      <c r="H13" s="18"/>
      <c r="I13" s="7"/>
      <c r="J13" s="7"/>
      <c r="K13" s="7"/>
      <c r="L13" s="7"/>
      <c r="M13" s="7"/>
      <c r="N13" s="18"/>
    </row>
    <row r="14" spans="1:16" x14ac:dyDescent="0.3">
      <c r="I14" s="7"/>
      <c r="J14" s="7"/>
      <c r="K14" s="7"/>
      <c r="L14" s="7"/>
      <c r="M14" s="7"/>
      <c r="N14" s="20"/>
    </row>
    <row r="15" spans="1:16" ht="45.75" customHeight="1" x14ac:dyDescent="0.3">
      <c r="B15" s="178" t="s">
        <v>63</v>
      </c>
      <c r="C15" s="178"/>
      <c r="D15" s="49" t="s">
        <v>12</v>
      </c>
      <c r="E15" s="49" t="s">
        <v>13</v>
      </c>
      <c r="F15" s="49" t="s">
        <v>28</v>
      </c>
      <c r="G15" s="75"/>
      <c r="I15" s="35"/>
      <c r="J15" s="35"/>
      <c r="K15" s="35"/>
      <c r="L15" s="35"/>
      <c r="M15" s="35"/>
      <c r="N15" s="20"/>
    </row>
    <row r="16" spans="1:16" x14ac:dyDescent="0.3">
      <c r="B16" s="178"/>
      <c r="C16" s="178"/>
      <c r="D16" s="49">
        <v>31</v>
      </c>
      <c r="E16" s="114">
        <v>756365164</v>
      </c>
      <c r="F16" s="114">
        <v>278</v>
      </c>
      <c r="G16" s="76"/>
      <c r="I16" s="36"/>
      <c r="J16" s="36"/>
      <c r="K16" s="36"/>
      <c r="L16" s="36"/>
      <c r="M16" s="36"/>
      <c r="N16" s="20"/>
    </row>
    <row r="17" spans="1:14" x14ac:dyDescent="0.3">
      <c r="B17" s="178"/>
      <c r="C17" s="178"/>
      <c r="D17" s="49"/>
      <c r="E17" s="114"/>
      <c r="F17" s="114"/>
      <c r="G17" s="76"/>
      <c r="I17" s="36"/>
      <c r="J17" s="36"/>
      <c r="K17" s="36"/>
      <c r="L17" s="36"/>
      <c r="M17" s="36"/>
      <c r="N17" s="20"/>
    </row>
    <row r="18" spans="1:14" x14ac:dyDescent="0.3">
      <c r="B18" s="178"/>
      <c r="C18" s="178"/>
      <c r="D18" s="49"/>
      <c r="E18" s="114"/>
      <c r="F18" s="114"/>
      <c r="G18" s="76"/>
      <c r="I18" s="36"/>
      <c r="J18" s="36"/>
      <c r="K18" s="36"/>
      <c r="L18" s="36"/>
      <c r="M18" s="36"/>
      <c r="N18" s="20"/>
    </row>
    <row r="19" spans="1:14" x14ac:dyDescent="0.3">
      <c r="B19" s="178"/>
      <c r="C19" s="178"/>
      <c r="D19" s="49"/>
      <c r="E19" s="115"/>
      <c r="F19" s="114"/>
      <c r="G19" s="76"/>
      <c r="H19" s="21"/>
      <c r="I19" s="36"/>
      <c r="J19" s="36"/>
      <c r="K19" s="36"/>
      <c r="L19" s="36"/>
      <c r="M19" s="36"/>
      <c r="N19" s="19"/>
    </row>
    <row r="20" spans="1:14" x14ac:dyDescent="0.3">
      <c r="B20" s="178"/>
      <c r="C20" s="178"/>
      <c r="D20" s="49"/>
      <c r="E20" s="115"/>
      <c r="F20" s="114"/>
      <c r="G20" s="76"/>
      <c r="H20" s="21"/>
      <c r="I20" s="38"/>
      <c r="J20" s="38"/>
      <c r="K20" s="38"/>
      <c r="L20" s="38"/>
      <c r="M20" s="38"/>
      <c r="N20" s="19"/>
    </row>
    <row r="21" spans="1:14" x14ac:dyDescent="0.3">
      <c r="B21" s="178"/>
      <c r="C21" s="178"/>
      <c r="D21" s="49"/>
      <c r="E21" s="115"/>
      <c r="F21" s="114"/>
      <c r="G21" s="76"/>
      <c r="H21" s="21"/>
      <c r="I21" s="7"/>
      <c r="J21" s="7"/>
      <c r="K21" s="7"/>
      <c r="L21" s="7"/>
      <c r="M21" s="7"/>
      <c r="N21" s="19"/>
    </row>
    <row r="22" spans="1:14" x14ac:dyDescent="0.3">
      <c r="B22" s="178"/>
      <c r="C22" s="178"/>
      <c r="D22" s="49"/>
      <c r="E22" s="115"/>
      <c r="F22" s="114"/>
      <c r="G22" s="76"/>
      <c r="H22" s="21"/>
      <c r="I22" s="7"/>
      <c r="J22" s="7"/>
      <c r="K22" s="7"/>
      <c r="L22" s="7"/>
      <c r="M22" s="7"/>
      <c r="N22" s="19"/>
    </row>
    <row r="23" spans="1:14" ht="15" thickBot="1" x14ac:dyDescent="0.35">
      <c r="B23" s="207" t="s">
        <v>14</v>
      </c>
      <c r="C23" s="208"/>
      <c r="D23" s="49"/>
      <c r="E23" s="116">
        <f>SUM(E16:E22)</f>
        <v>756365164</v>
      </c>
      <c r="F23" s="114">
        <f>SUM(F16:F22)</f>
        <v>278</v>
      </c>
      <c r="G23" s="76"/>
      <c r="H23" s="21"/>
      <c r="I23" s="7"/>
      <c r="J23" s="7"/>
      <c r="K23" s="7"/>
      <c r="L23" s="7"/>
      <c r="M23" s="7"/>
      <c r="N23" s="19"/>
    </row>
    <row r="24" spans="1:14" ht="29.4" thickBot="1" x14ac:dyDescent="0.35">
      <c r="A24" s="40"/>
      <c r="B24" s="50" t="s">
        <v>15</v>
      </c>
      <c r="C24" s="50" t="s">
        <v>64</v>
      </c>
      <c r="E24" s="35"/>
      <c r="F24" s="35"/>
      <c r="G24" s="35"/>
      <c r="H24" s="35"/>
      <c r="I24" s="9"/>
      <c r="J24" s="9"/>
      <c r="K24" s="9"/>
      <c r="L24" s="9"/>
      <c r="M24" s="9"/>
    </row>
    <row r="25" spans="1:14" ht="15" thickBot="1" x14ac:dyDescent="0.35">
      <c r="A25" s="41">
        <v>1</v>
      </c>
      <c r="C25" s="43">
        <f>+F23*80%</f>
        <v>222.4</v>
      </c>
      <c r="D25" s="39"/>
      <c r="E25" s="42">
        <f>E23</f>
        <v>756365164</v>
      </c>
      <c r="F25" s="37"/>
      <c r="G25" s="37"/>
      <c r="H25" s="37"/>
      <c r="I25" s="22"/>
      <c r="J25" s="22"/>
      <c r="K25" s="22"/>
      <c r="L25" s="22"/>
      <c r="M25" s="22"/>
    </row>
    <row r="26" spans="1:14" x14ac:dyDescent="0.3">
      <c r="A26" s="83"/>
      <c r="C26" s="84"/>
      <c r="D26" s="36"/>
      <c r="E26" s="85"/>
      <c r="F26" s="37"/>
      <c r="G26" s="37"/>
      <c r="H26" s="37"/>
      <c r="I26" s="22"/>
      <c r="J26" s="22"/>
      <c r="K26" s="22"/>
      <c r="L26" s="22"/>
      <c r="M26" s="22"/>
    </row>
    <row r="27" spans="1:14" x14ac:dyDescent="0.3">
      <c r="A27" s="83"/>
      <c r="C27" s="84"/>
      <c r="D27" s="36"/>
      <c r="E27" s="85"/>
      <c r="F27" s="37"/>
      <c r="G27" s="37"/>
      <c r="H27" s="37"/>
      <c r="I27" s="22"/>
      <c r="J27" s="22"/>
      <c r="K27" s="22"/>
      <c r="L27" s="22"/>
      <c r="M27" s="22"/>
    </row>
    <row r="28" spans="1:14" x14ac:dyDescent="0.3">
      <c r="A28" s="83"/>
      <c r="B28" s="106" t="s">
        <v>95</v>
      </c>
      <c r="C28" s="88"/>
      <c r="D28" s="88"/>
      <c r="E28" s="88"/>
      <c r="F28" s="88"/>
      <c r="G28" s="88"/>
      <c r="H28" s="88"/>
      <c r="I28" s="91"/>
      <c r="J28" s="91"/>
      <c r="K28" s="91"/>
      <c r="L28" s="91"/>
      <c r="M28" s="91"/>
      <c r="N28" s="92"/>
    </row>
    <row r="29" spans="1:14" x14ac:dyDescent="0.3">
      <c r="A29" s="83"/>
      <c r="B29" s="88"/>
      <c r="C29" s="88"/>
      <c r="D29" s="88"/>
      <c r="E29" s="88"/>
      <c r="F29" s="88"/>
      <c r="G29" s="88"/>
      <c r="H29" s="88"/>
      <c r="I29" s="91"/>
      <c r="J29" s="91"/>
      <c r="K29" s="91"/>
      <c r="L29" s="91"/>
      <c r="M29" s="91"/>
      <c r="N29" s="92"/>
    </row>
    <row r="30" spans="1:14" x14ac:dyDescent="0.3">
      <c r="A30" s="83"/>
      <c r="B30" s="109" t="s">
        <v>32</v>
      </c>
      <c r="C30" s="109" t="s">
        <v>96</v>
      </c>
      <c r="D30" s="109" t="s">
        <v>97</v>
      </c>
      <c r="E30" s="88"/>
      <c r="F30" s="88"/>
      <c r="G30" s="88"/>
      <c r="H30" s="88"/>
      <c r="I30" s="91"/>
      <c r="J30" s="91"/>
      <c r="K30" s="91"/>
      <c r="L30" s="91"/>
      <c r="M30" s="91"/>
      <c r="N30" s="92"/>
    </row>
    <row r="31" spans="1:14" x14ac:dyDescent="0.3">
      <c r="A31" s="83"/>
      <c r="B31" s="105" t="s">
        <v>98</v>
      </c>
      <c r="C31" s="105" t="s">
        <v>132</v>
      </c>
      <c r="D31" s="105"/>
      <c r="E31" s="88"/>
      <c r="F31" s="88"/>
      <c r="G31" s="88"/>
      <c r="H31" s="88"/>
      <c r="I31" s="91"/>
      <c r="J31" s="91"/>
      <c r="K31" s="91"/>
      <c r="L31" s="91"/>
      <c r="M31" s="91"/>
      <c r="N31" s="92"/>
    </row>
    <row r="32" spans="1:14" x14ac:dyDescent="0.3">
      <c r="A32" s="83"/>
      <c r="B32" s="105" t="s">
        <v>99</v>
      </c>
      <c r="C32" s="105" t="s">
        <v>132</v>
      </c>
      <c r="D32" s="105"/>
      <c r="E32" s="88"/>
      <c r="F32" s="88"/>
      <c r="G32" s="88"/>
      <c r="H32" s="88"/>
      <c r="I32" s="91"/>
      <c r="J32" s="91"/>
      <c r="K32" s="91"/>
      <c r="L32" s="91"/>
      <c r="M32" s="91"/>
      <c r="N32" s="92"/>
    </row>
    <row r="33" spans="1:14" x14ac:dyDescent="0.3">
      <c r="A33" s="83"/>
      <c r="B33" s="105" t="s">
        <v>100</v>
      </c>
      <c r="C33" s="105" t="s">
        <v>132</v>
      </c>
      <c r="D33" s="105"/>
      <c r="E33" s="88"/>
      <c r="F33" s="88"/>
      <c r="G33" s="88"/>
      <c r="H33" s="88"/>
      <c r="I33" s="91"/>
      <c r="J33" s="91"/>
      <c r="K33" s="91"/>
      <c r="L33" s="91"/>
      <c r="M33" s="91"/>
      <c r="N33" s="92"/>
    </row>
    <row r="34" spans="1:14" x14ac:dyDescent="0.3">
      <c r="A34" s="83"/>
      <c r="B34" s="105" t="s">
        <v>101</v>
      </c>
      <c r="C34" s="105" t="s">
        <v>132</v>
      </c>
      <c r="D34" s="105"/>
      <c r="E34" s="88"/>
      <c r="F34" s="88"/>
      <c r="G34" s="88"/>
      <c r="H34" s="88"/>
      <c r="I34" s="91"/>
      <c r="J34" s="91"/>
      <c r="K34" s="91"/>
      <c r="L34" s="91"/>
      <c r="M34" s="91"/>
      <c r="N34" s="92"/>
    </row>
    <row r="35" spans="1:14" x14ac:dyDescent="0.3">
      <c r="A35" s="83"/>
      <c r="B35" s="88"/>
      <c r="C35" s="88"/>
      <c r="D35" s="88"/>
      <c r="E35" s="88"/>
      <c r="F35" s="88"/>
      <c r="G35" s="88"/>
      <c r="H35" s="88"/>
      <c r="I35" s="91"/>
      <c r="J35" s="91"/>
      <c r="K35" s="91"/>
      <c r="L35" s="91"/>
      <c r="M35" s="91"/>
      <c r="N35" s="92"/>
    </row>
    <row r="36" spans="1:14" x14ac:dyDescent="0.3">
      <c r="A36" s="83"/>
      <c r="B36" s="88"/>
      <c r="C36" s="88"/>
      <c r="D36" s="88"/>
      <c r="E36" s="88"/>
      <c r="F36" s="88"/>
      <c r="G36" s="88"/>
      <c r="H36" s="88"/>
      <c r="I36" s="91"/>
      <c r="J36" s="91"/>
      <c r="K36" s="91"/>
      <c r="L36" s="91"/>
      <c r="M36" s="91"/>
      <c r="N36" s="92"/>
    </row>
    <row r="37" spans="1:14" x14ac:dyDescent="0.3">
      <c r="A37" s="83"/>
      <c r="B37" s="106" t="s">
        <v>102</v>
      </c>
      <c r="C37" s="88"/>
      <c r="D37" s="88"/>
      <c r="E37" s="88"/>
      <c r="F37" s="88"/>
      <c r="G37" s="88"/>
      <c r="H37" s="88"/>
      <c r="I37" s="91"/>
      <c r="J37" s="91"/>
      <c r="K37" s="91"/>
      <c r="L37" s="91"/>
      <c r="M37" s="91"/>
      <c r="N37" s="92"/>
    </row>
    <row r="38" spans="1:14" x14ac:dyDescent="0.3">
      <c r="A38" s="83"/>
      <c r="B38" s="88"/>
      <c r="C38" s="88"/>
      <c r="D38" s="88"/>
      <c r="E38" s="88"/>
      <c r="F38" s="88"/>
      <c r="G38" s="88"/>
      <c r="H38" s="88"/>
      <c r="I38" s="91"/>
      <c r="J38" s="91"/>
      <c r="K38" s="91"/>
      <c r="L38" s="91"/>
      <c r="M38" s="91"/>
      <c r="N38" s="92"/>
    </row>
    <row r="39" spans="1:14" x14ac:dyDescent="0.3">
      <c r="A39" s="83"/>
      <c r="B39" s="88"/>
      <c r="C39" s="88"/>
      <c r="D39" s="88"/>
      <c r="E39" s="88"/>
      <c r="F39" s="88"/>
      <c r="G39" s="88"/>
      <c r="H39" s="88"/>
      <c r="I39" s="91"/>
      <c r="J39" s="91"/>
      <c r="K39" s="91"/>
      <c r="L39" s="91"/>
      <c r="M39" s="91"/>
      <c r="N39" s="92"/>
    </row>
    <row r="40" spans="1:14" x14ac:dyDescent="0.3">
      <c r="A40" s="83"/>
      <c r="B40" s="109" t="s">
        <v>32</v>
      </c>
      <c r="C40" s="109" t="s">
        <v>57</v>
      </c>
      <c r="D40" s="108" t="s">
        <v>50</v>
      </c>
      <c r="E40" s="108" t="s">
        <v>16</v>
      </c>
      <c r="F40" s="88"/>
      <c r="G40" s="88"/>
      <c r="H40" s="88"/>
      <c r="I40" s="91"/>
      <c r="J40" s="91"/>
      <c r="K40" s="91"/>
      <c r="L40" s="91"/>
      <c r="M40" s="91"/>
      <c r="N40" s="92"/>
    </row>
    <row r="41" spans="1:14" ht="27.6" x14ac:dyDescent="0.3">
      <c r="A41" s="83"/>
      <c r="B41" s="89" t="s">
        <v>103</v>
      </c>
      <c r="C41" s="90">
        <v>40</v>
      </c>
      <c r="D41" s="107">
        <v>30</v>
      </c>
      <c r="E41" s="185">
        <f>+D41+D42</f>
        <v>90</v>
      </c>
      <c r="F41" s="88"/>
      <c r="G41" s="88"/>
      <c r="H41" s="88"/>
      <c r="I41" s="91"/>
      <c r="J41" s="91"/>
      <c r="K41" s="91"/>
      <c r="L41" s="91"/>
      <c r="M41" s="91"/>
      <c r="N41" s="92"/>
    </row>
    <row r="42" spans="1:14" ht="55.2" x14ac:dyDescent="0.3">
      <c r="A42" s="83"/>
      <c r="B42" s="89" t="s">
        <v>104</v>
      </c>
      <c r="C42" s="90">
        <v>60</v>
      </c>
      <c r="D42" s="107">
        <v>60</v>
      </c>
      <c r="E42" s="186"/>
      <c r="F42" s="88"/>
      <c r="G42" s="88"/>
      <c r="H42" s="88"/>
      <c r="I42" s="91"/>
      <c r="J42" s="91"/>
      <c r="K42" s="91"/>
      <c r="L42" s="91"/>
      <c r="M42" s="91"/>
      <c r="N42" s="92"/>
    </row>
    <row r="43" spans="1:14" x14ac:dyDescent="0.3">
      <c r="A43" s="83"/>
      <c r="C43" s="84"/>
      <c r="D43" s="36"/>
      <c r="E43" s="85"/>
      <c r="F43" s="37"/>
      <c r="G43" s="37"/>
      <c r="H43" s="37"/>
      <c r="I43" s="22"/>
      <c r="J43" s="22"/>
      <c r="K43" s="22"/>
      <c r="L43" s="22"/>
      <c r="M43" s="22"/>
    </row>
    <row r="44" spans="1:14" x14ac:dyDescent="0.3">
      <c r="A44" s="83"/>
      <c r="C44" s="84"/>
      <c r="D44" s="36"/>
      <c r="E44" s="85"/>
      <c r="F44" s="37"/>
      <c r="G44" s="37"/>
      <c r="H44" s="37"/>
      <c r="I44" s="22"/>
      <c r="J44" s="22"/>
      <c r="K44" s="22"/>
      <c r="L44" s="22"/>
      <c r="M44" s="22"/>
    </row>
    <row r="45" spans="1:14" x14ac:dyDescent="0.3">
      <c r="A45" s="83"/>
      <c r="C45" s="84"/>
      <c r="D45" s="36"/>
      <c r="E45" s="85"/>
      <c r="F45" s="37"/>
      <c r="G45" s="37"/>
      <c r="H45" s="37"/>
      <c r="I45" s="22"/>
      <c r="J45" s="22"/>
      <c r="K45" s="22"/>
      <c r="L45" s="22"/>
      <c r="M45" s="22"/>
    </row>
    <row r="46" spans="1:14" ht="15" thickBot="1" x14ac:dyDescent="0.35">
      <c r="M46" s="180" t="s">
        <v>34</v>
      </c>
      <c r="N46" s="180"/>
    </row>
    <row r="47" spans="1:14" x14ac:dyDescent="0.3">
      <c r="B47" s="117" t="s">
        <v>29</v>
      </c>
      <c r="M47" s="61"/>
      <c r="N47" s="61"/>
    </row>
    <row r="48" spans="1:14" ht="15" thickBot="1" x14ac:dyDescent="0.35">
      <c r="M48" s="61"/>
      <c r="N48" s="61"/>
    </row>
    <row r="49" spans="1:26" s="7" customFormat="1" ht="109.5" customHeight="1" x14ac:dyDescent="0.3">
      <c r="B49" s="102" t="s">
        <v>105</v>
      </c>
      <c r="C49" s="102" t="s">
        <v>106</v>
      </c>
      <c r="D49" s="102" t="s">
        <v>107</v>
      </c>
      <c r="E49" s="51" t="s">
        <v>44</v>
      </c>
      <c r="F49" s="51" t="s">
        <v>22</v>
      </c>
      <c r="G49" s="51" t="s">
        <v>65</v>
      </c>
      <c r="H49" s="51" t="s">
        <v>17</v>
      </c>
      <c r="I49" s="51" t="s">
        <v>10</v>
      </c>
      <c r="J49" s="51" t="s">
        <v>30</v>
      </c>
      <c r="K49" s="51" t="s">
        <v>60</v>
      </c>
      <c r="L49" s="51" t="s">
        <v>20</v>
      </c>
      <c r="M49" s="87" t="s">
        <v>26</v>
      </c>
      <c r="N49" s="102" t="s">
        <v>108</v>
      </c>
      <c r="O49" s="51" t="s">
        <v>35</v>
      </c>
      <c r="P49" s="52" t="s">
        <v>11</v>
      </c>
      <c r="Q49" s="52" t="s">
        <v>19</v>
      </c>
    </row>
    <row r="50" spans="1:26" s="28" customFormat="1" ht="28.8" x14ac:dyDescent="0.3">
      <c r="A50" s="44">
        <v>1</v>
      </c>
      <c r="B50" s="98" t="s">
        <v>115</v>
      </c>
      <c r="C50" s="99" t="s">
        <v>115</v>
      </c>
      <c r="D50" s="98" t="s">
        <v>116</v>
      </c>
      <c r="E50" s="98" t="s">
        <v>117</v>
      </c>
      <c r="F50" s="133" t="s">
        <v>96</v>
      </c>
      <c r="G50" s="111" t="s">
        <v>118</v>
      </c>
      <c r="H50" s="121">
        <v>40929</v>
      </c>
      <c r="I50" s="121">
        <v>41273</v>
      </c>
      <c r="J50" s="95" t="s">
        <v>97</v>
      </c>
      <c r="K50" s="134">
        <f>(I50-H50)/30</f>
        <v>11.466666666666667</v>
      </c>
      <c r="L50" s="95" t="s">
        <v>118</v>
      </c>
      <c r="M50" s="123">
        <v>216</v>
      </c>
      <c r="N50" s="86" t="s">
        <v>118</v>
      </c>
      <c r="O50" s="26">
        <v>91785308</v>
      </c>
      <c r="P50" s="26" t="s">
        <v>121</v>
      </c>
      <c r="Q50" s="119"/>
      <c r="R50" s="27"/>
      <c r="S50" s="27"/>
      <c r="T50" s="27"/>
      <c r="U50" s="27"/>
      <c r="V50" s="27"/>
      <c r="W50" s="27"/>
      <c r="X50" s="27"/>
      <c r="Y50" s="27"/>
      <c r="Z50" s="27"/>
    </row>
    <row r="51" spans="1:26" s="28" customFormat="1" ht="86.4" x14ac:dyDescent="0.3">
      <c r="A51" s="44">
        <f>+A50+1</f>
        <v>2</v>
      </c>
      <c r="B51" s="98" t="s">
        <v>115</v>
      </c>
      <c r="C51" s="99" t="s">
        <v>115</v>
      </c>
      <c r="D51" s="98" t="s">
        <v>116</v>
      </c>
      <c r="E51" s="98" t="s">
        <v>119</v>
      </c>
      <c r="F51" s="129" t="s">
        <v>96</v>
      </c>
      <c r="G51" s="94" t="s">
        <v>118</v>
      </c>
      <c r="H51" s="121">
        <v>41246</v>
      </c>
      <c r="I51" s="121">
        <v>42003</v>
      </c>
      <c r="J51" s="95" t="s">
        <v>97</v>
      </c>
      <c r="K51" s="134">
        <v>21.33</v>
      </c>
      <c r="L51" s="134">
        <v>0.9</v>
      </c>
      <c r="M51" s="123">
        <v>200</v>
      </c>
      <c r="N51" s="86" t="s">
        <v>118</v>
      </c>
      <c r="O51" s="26">
        <v>710474688</v>
      </c>
      <c r="P51" s="26" t="s">
        <v>120</v>
      </c>
      <c r="Q51" s="112" t="s">
        <v>133</v>
      </c>
      <c r="R51" s="27"/>
      <c r="S51" s="27"/>
      <c r="T51" s="27"/>
      <c r="U51" s="27"/>
      <c r="V51" s="27"/>
      <c r="W51" s="27"/>
      <c r="X51" s="27"/>
      <c r="Y51" s="27"/>
      <c r="Z51" s="27"/>
    </row>
    <row r="52" spans="1:26" s="28" customFormat="1" x14ac:dyDescent="0.3">
      <c r="A52" s="44">
        <f t="shared" ref="A52:A57" si="0">+A51+1</f>
        <v>3</v>
      </c>
      <c r="B52" s="45"/>
      <c r="C52" s="46"/>
      <c r="D52" s="45"/>
      <c r="E52" s="23"/>
      <c r="F52" s="24"/>
      <c r="G52" s="24"/>
      <c r="H52" s="121"/>
      <c r="I52" s="121"/>
      <c r="J52" s="25"/>
      <c r="K52" s="25"/>
      <c r="L52" s="25"/>
      <c r="M52" s="86"/>
      <c r="N52" s="86"/>
      <c r="O52" s="26"/>
      <c r="P52" s="26"/>
      <c r="Q52" s="112"/>
      <c r="R52" s="27"/>
      <c r="S52" s="27"/>
      <c r="T52" s="27"/>
      <c r="U52" s="27"/>
      <c r="V52" s="27"/>
      <c r="W52" s="27"/>
      <c r="X52" s="27"/>
      <c r="Y52" s="27"/>
      <c r="Z52" s="27"/>
    </row>
    <row r="53" spans="1:26" s="28" customFormat="1" x14ac:dyDescent="0.3">
      <c r="A53" s="44">
        <f t="shared" si="0"/>
        <v>4</v>
      </c>
      <c r="B53" s="45"/>
      <c r="C53" s="46"/>
      <c r="D53" s="45"/>
      <c r="E53" s="23"/>
      <c r="F53" s="24"/>
      <c r="G53" s="24"/>
      <c r="H53" s="121"/>
      <c r="I53" s="121"/>
      <c r="J53" s="25"/>
      <c r="K53" s="25"/>
      <c r="L53" s="25"/>
      <c r="M53" s="86"/>
      <c r="N53" s="86"/>
      <c r="O53" s="26"/>
      <c r="P53" s="26"/>
      <c r="Q53" s="112"/>
      <c r="R53" s="27"/>
      <c r="S53" s="27"/>
      <c r="T53" s="27"/>
      <c r="U53" s="27"/>
      <c r="V53" s="27"/>
      <c r="W53" s="27"/>
      <c r="X53" s="27"/>
      <c r="Y53" s="27"/>
      <c r="Z53" s="27"/>
    </row>
    <row r="54" spans="1:26" s="28" customFormat="1" x14ac:dyDescent="0.3">
      <c r="A54" s="44">
        <f t="shared" si="0"/>
        <v>5</v>
      </c>
      <c r="B54" s="45"/>
      <c r="C54" s="46"/>
      <c r="D54" s="45"/>
      <c r="E54" s="23"/>
      <c r="F54" s="24"/>
      <c r="G54" s="24"/>
      <c r="H54" s="120"/>
      <c r="I54" s="118"/>
      <c r="J54" s="25"/>
      <c r="K54" s="25"/>
      <c r="L54" s="25"/>
      <c r="M54" s="86"/>
      <c r="N54" s="86"/>
      <c r="O54" s="26"/>
      <c r="P54" s="26"/>
      <c r="Q54" s="112"/>
      <c r="R54" s="27"/>
      <c r="S54" s="27"/>
      <c r="T54" s="27"/>
      <c r="U54" s="27"/>
      <c r="V54" s="27"/>
      <c r="W54" s="27"/>
      <c r="X54" s="27"/>
      <c r="Y54" s="27"/>
      <c r="Z54" s="27"/>
    </row>
    <row r="55" spans="1:26" s="28" customFormat="1" x14ac:dyDescent="0.3">
      <c r="A55" s="44">
        <f t="shared" si="0"/>
        <v>6</v>
      </c>
      <c r="B55" s="45"/>
      <c r="C55" s="46"/>
      <c r="D55" s="45"/>
      <c r="E55" s="23"/>
      <c r="F55" s="24"/>
      <c r="G55" s="24"/>
      <c r="H55" s="120"/>
      <c r="I55" s="121"/>
      <c r="J55" s="25"/>
      <c r="K55" s="25"/>
      <c r="L55" s="25"/>
      <c r="M55" s="86"/>
      <c r="N55" s="86"/>
      <c r="O55" s="26"/>
      <c r="P55" s="26"/>
      <c r="Q55" s="112"/>
      <c r="R55" s="27"/>
      <c r="S55" s="27"/>
      <c r="T55" s="27"/>
      <c r="U55" s="27"/>
      <c r="V55" s="27"/>
      <c r="W55" s="27"/>
      <c r="X55" s="27"/>
      <c r="Y55" s="27"/>
      <c r="Z55" s="27"/>
    </row>
    <row r="56" spans="1:26" s="28" customFormat="1" x14ac:dyDescent="0.3">
      <c r="A56" s="44">
        <f t="shared" si="0"/>
        <v>7</v>
      </c>
      <c r="B56" s="45"/>
      <c r="C56" s="46"/>
      <c r="D56" s="45"/>
      <c r="E56" s="23"/>
      <c r="F56" s="24"/>
      <c r="G56" s="24"/>
      <c r="H56" s="121"/>
      <c r="I56" s="121"/>
      <c r="J56" s="25"/>
      <c r="K56" s="25"/>
      <c r="L56" s="25"/>
      <c r="M56" s="86"/>
      <c r="N56" s="86"/>
      <c r="O56" s="26"/>
      <c r="P56" s="26"/>
      <c r="Q56" s="112"/>
      <c r="R56" s="27"/>
      <c r="S56" s="27"/>
      <c r="T56" s="27"/>
      <c r="U56" s="27"/>
      <c r="V56" s="27"/>
      <c r="W56" s="27"/>
      <c r="X56" s="27"/>
      <c r="Y56" s="27"/>
      <c r="Z56" s="27"/>
    </row>
    <row r="57" spans="1:26" s="28" customFormat="1" x14ac:dyDescent="0.3">
      <c r="A57" s="44">
        <f t="shared" si="0"/>
        <v>8</v>
      </c>
      <c r="B57" s="45"/>
      <c r="C57" s="46"/>
      <c r="D57" s="45"/>
      <c r="E57" s="23"/>
      <c r="F57" s="24"/>
      <c r="G57" s="24"/>
      <c r="H57" s="121"/>
      <c r="I57" s="121"/>
      <c r="J57" s="25"/>
      <c r="K57" s="25"/>
      <c r="L57" s="25"/>
      <c r="M57" s="86"/>
      <c r="N57" s="86"/>
      <c r="O57" s="26"/>
      <c r="P57" s="26"/>
      <c r="Q57" s="112"/>
      <c r="R57" s="27"/>
      <c r="S57" s="27"/>
      <c r="T57" s="27"/>
      <c r="U57" s="27"/>
      <c r="V57" s="27"/>
      <c r="W57" s="27"/>
      <c r="X57" s="27"/>
      <c r="Y57" s="27"/>
      <c r="Z57" s="27"/>
    </row>
    <row r="58" spans="1:26" s="28" customFormat="1" x14ac:dyDescent="0.3">
      <c r="A58" s="44"/>
      <c r="B58" s="47" t="s">
        <v>16</v>
      </c>
      <c r="C58" s="46"/>
      <c r="D58" s="45"/>
      <c r="E58" s="23"/>
      <c r="F58" s="24"/>
      <c r="G58" s="24"/>
      <c r="H58" s="24"/>
      <c r="I58" s="25"/>
      <c r="J58" s="25"/>
      <c r="K58" s="100" t="s">
        <v>247</v>
      </c>
      <c r="L58" s="48"/>
      <c r="M58" s="110">
        <f>SUM(M50:M57)</f>
        <v>416</v>
      </c>
      <c r="N58" s="48">
        <f t="shared" ref="N58" si="1">SUM(N50:N57)</f>
        <v>0</v>
      </c>
      <c r="O58" s="26"/>
      <c r="P58" s="26"/>
      <c r="Q58" s="113"/>
    </row>
    <row r="59" spans="1:26" s="29" customFormat="1" x14ac:dyDescent="0.3">
      <c r="E59" s="30"/>
      <c r="K59" s="122"/>
    </row>
    <row r="60" spans="1:26" s="29" customFormat="1" x14ac:dyDescent="0.3">
      <c r="B60" s="204" t="s">
        <v>27</v>
      </c>
      <c r="C60" s="204" t="s">
        <v>110</v>
      </c>
      <c r="D60" s="179" t="s">
        <v>33</v>
      </c>
      <c r="E60" s="179"/>
    </row>
    <row r="61" spans="1:26" s="29" customFormat="1" x14ac:dyDescent="0.3">
      <c r="B61" s="205"/>
      <c r="C61" s="205"/>
      <c r="D61" s="58" t="s">
        <v>23</v>
      </c>
      <c r="E61" s="59" t="s">
        <v>24</v>
      </c>
      <c r="J61" s="132"/>
    </row>
    <row r="62" spans="1:26" s="29" customFormat="1" ht="30.6" customHeight="1" x14ac:dyDescent="0.3">
      <c r="B62" s="56" t="s">
        <v>21</v>
      </c>
      <c r="C62" s="57" t="str">
        <f>+K58</f>
        <v>31,9</v>
      </c>
      <c r="D62" s="55" t="s">
        <v>134</v>
      </c>
      <c r="E62" s="55"/>
      <c r="F62" s="31"/>
      <c r="G62" s="31"/>
      <c r="H62" s="31"/>
      <c r="I62" s="31"/>
      <c r="J62" s="31"/>
      <c r="K62" s="31"/>
      <c r="L62" s="31"/>
      <c r="M62" s="31"/>
    </row>
    <row r="63" spans="1:26" s="29" customFormat="1" ht="30" customHeight="1" x14ac:dyDescent="0.3">
      <c r="B63" s="56" t="s">
        <v>25</v>
      </c>
      <c r="C63" s="57">
        <f>+M58</f>
        <v>416</v>
      </c>
      <c r="D63" s="55" t="s">
        <v>132</v>
      </c>
      <c r="E63" s="55"/>
      <c r="I63" s="132"/>
    </row>
    <row r="64" spans="1:26" s="29" customFormat="1" x14ac:dyDescent="0.3">
      <c r="B64" s="32"/>
      <c r="C64" s="177"/>
      <c r="D64" s="177"/>
      <c r="E64" s="177"/>
      <c r="F64" s="177"/>
      <c r="G64" s="177"/>
      <c r="H64" s="177"/>
      <c r="I64" s="177"/>
      <c r="J64" s="177"/>
      <c r="K64" s="177"/>
      <c r="L64" s="177"/>
      <c r="M64" s="177"/>
      <c r="N64" s="177"/>
    </row>
    <row r="65" spans="2:18" ht="28.2" customHeight="1" thickBot="1" x14ac:dyDescent="0.35"/>
    <row r="66" spans="2:18" ht="26.4" thickBot="1" x14ac:dyDescent="0.35">
      <c r="B66" s="176" t="s">
        <v>66</v>
      </c>
      <c r="C66" s="176"/>
      <c r="D66" s="176"/>
      <c r="E66" s="176"/>
      <c r="F66" s="176"/>
      <c r="G66" s="176"/>
      <c r="H66" s="176"/>
      <c r="I66" s="176"/>
      <c r="J66" s="176"/>
      <c r="K66" s="176"/>
      <c r="L66" s="176"/>
      <c r="M66" s="176"/>
      <c r="N66" s="176"/>
    </row>
    <row r="69" spans="2:18" ht="109.5" customHeight="1" x14ac:dyDescent="0.3">
      <c r="B69" s="104" t="s">
        <v>109</v>
      </c>
      <c r="C69" s="64" t="s">
        <v>2</v>
      </c>
      <c r="D69" s="64" t="s">
        <v>68</v>
      </c>
      <c r="E69" s="64" t="s">
        <v>67</v>
      </c>
      <c r="F69" s="64" t="s">
        <v>69</v>
      </c>
      <c r="G69" s="64" t="s">
        <v>70</v>
      </c>
      <c r="H69" s="64" t="s">
        <v>71</v>
      </c>
      <c r="I69" s="104" t="s">
        <v>111</v>
      </c>
      <c r="J69" s="64" t="s">
        <v>72</v>
      </c>
      <c r="K69" s="64" t="s">
        <v>73</v>
      </c>
      <c r="L69" s="64" t="s">
        <v>74</v>
      </c>
      <c r="M69" s="64" t="s">
        <v>75</v>
      </c>
      <c r="N69" s="79" t="s">
        <v>76</v>
      </c>
      <c r="O69" s="79" t="s">
        <v>77</v>
      </c>
      <c r="P69" s="167" t="s">
        <v>3</v>
      </c>
      <c r="Q69" s="168"/>
      <c r="R69" s="64" t="s">
        <v>18</v>
      </c>
    </row>
    <row r="70" spans="2:18" ht="150" customHeight="1" x14ac:dyDescent="0.3">
      <c r="B70" s="135" t="s">
        <v>122</v>
      </c>
      <c r="C70" s="136" t="s">
        <v>165</v>
      </c>
      <c r="D70" s="137" t="s">
        <v>166</v>
      </c>
      <c r="E70" s="137">
        <v>108</v>
      </c>
      <c r="F70" s="44" t="s">
        <v>96</v>
      </c>
      <c r="G70" s="138" t="s">
        <v>136</v>
      </c>
      <c r="H70" s="44" t="s">
        <v>136</v>
      </c>
      <c r="I70" s="44" t="s">
        <v>136</v>
      </c>
      <c r="J70" s="44" t="s">
        <v>136</v>
      </c>
      <c r="K70" s="137" t="s">
        <v>23</v>
      </c>
      <c r="L70" s="136" t="s">
        <v>23</v>
      </c>
      <c r="M70" s="136" t="s">
        <v>23</v>
      </c>
      <c r="N70" s="136" t="s">
        <v>23</v>
      </c>
      <c r="O70" s="136" t="s">
        <v>136</v>
      </c>
      <c r="P70" s="165" t="s">
        <v>167</v>
      </c>
      <c r="Q70" s="166"/>
      <c r="R70" s="112" t="s">
        <v>23</v>
      </c>
    </row>
    <row r="71" spans="2:18" ht="120" customHeight="1" x14ac:dyDescent="0.3">
      <c r="B71" s="135" t="s">
        <v>122</v>
      </c>
      <c r="C71" s="136" t="s">
        <v>165</v>
      </c>
      <c r="D71" s="137" t="s">
        <v>168</v>
      </c>
      <c r="E71" s="137">
        <v>60</v>
      </c>
      <c r="F71" s="44" t="s">
        <v>96</v>
      </c>
      <c r="G71" s="138" t="s">
        <v>136</v>
      </c>
      <c r="H71" s="44" t="s">
        <v>136</v>
      </c>
      <c r="I71" s="44" t="s">
        <v>136</v>
      </c>
      <c r="J71" s="44" t="s">
        <v>136</v>
      </c>
      <c r="K71" s="137" t="s">
        <v>23</v>
      </c>
      <c r="L71" s="136" t="s">
        <v>23</v>
      </c>
      <c r="M71" s="136" t="s">
        <v>23</v>
      </c>
      <c r="N71" s="136" t="s">
        <v>23</v>
      </c>
      <c r="O71" s="136" t="s">
        <v>136</v>
      </c>
      <c r="P71" s="165" t="s">
        <v>167</v>
      </c>
      <c r="Q71" s="166"/>
      <c r="R71" s="112" t="s">
        <v>23</v>
      </c>
    </row>
    <row r="72" spans="2:18" ht="28.8" x14ac:dyDescent="0.3">
      <c r="B72" s="135" t="s">
        <v>122</v>
      </c>
      <c r="C72" s="136" t="s">
        <v>165</v>
      </c>
      <c r="D72" s="137" t="s">
        <v>170</v>
      </c>
      <c r="E72" s="137">
        <v>110</v>
      </c>
      <c r="F72" s="44" t="s">
        <v>169</v>
      </c>
      <c r="G72" s="138" t="s">
        <v>23</v>
      </c>
      <c r="H72" s="44" t="s">
        <v>23</v>
      </c>
      <c r="I72" s="44" t="s">
        <v>136</v>
      </c>
      <c r="J72" s="44" t="s">
        <v>136</v>
      </c>
      <c r="K72" s="137" t="s">
        <v>23</v>
      </c>
      <c r="L72" s="136" t="s">
        <v>23</v>
      </c>
      <c r="M72" s="136" t="s">
        <v>23</v>
      </c>
      <c r="N72" s="136" t="s">
        <v>136</v>
      </c>
      <c r="O72" s="136" t="s">
        <v>136</v>
      </c>
      <c r="P72" s="169" t="s">
        <v>171</v>
      </c>
      <c r="Q72" s="170"/>
      <c r="R72" s="105" t="s">
        <v>96</v>
      </c>
    </row>
    <row r="73" spans="2:18" x14ac:dyDescent="0.3">
      <c r="B73" s="2"/>
      <c r="C73" s="2"/>
      <c r="D73" s="4"/>
      <c r="E73" s="4"/>
      <c r="F73" s="3"/>
      <c r="G73" s="124"/>
      <c r="H73" s="3"/>
      <c r="I73" s="105"/>
      <c r="J73" s="80"/>
      <c r="K73" s="80"/>
      <c r="L73" s="105"/>
      <c r="M73" s="105"/>
      <c r="N73" s="105"/>
      <c r="O73" s="105"/>
      <c r="P73" s="187"/>
      <c r="Q73" s="188"/>
      <c r="R73" s="105"/>
    </row>
    <row r="74" spans="2:18" x14ac:dyDescent="0.3">
      <c r="B74" s="2"/>
      <c r="C74" s="2"/>
      <c r="D74" s="4"/>
      <c r="E74" s="4"/>
      <c r="F74" s="3"/>
      <c r="G74" s="124"/>
      <c r="H74" s="3"/>
      <c r="I74" s="105"/>
      <c r="J74" s="80"/>
      <c r="K74" s="80"/>
      <c r="L74" s="105"/>
      <c r="M74" s="105"/>
      <c r="N74" s="105"/>
      <c r="O74" s="105"/>
      <c r="P74" s="187"/>
      <c r="Q74" s="188"/>
      <c r="R74" s="105"/>
    </row>
    <row r="75" spans="2:18" x14ac:dyDescent="0.3">
      <c r="B75" s="60"/>
      <c r="C75" s="60"/>
      <c r="D75" s="60"/>
      <c r="E75" s="60"/>
      <c r="F75" s="60"/>
      <c r="G75" s="125"/>
      <c r="H75" s="105"/>
      <c r="I75" s="105"/>
      <c r="J75" s="105"/>
      <c r="K75" s="105"/>
      <c r="L75" s="105"/>
      <c r="M75" s="105"/>
      <c r="N75" s="105"/>
      <c r="O75" s="105"/>
      <c r="P75" s="187"/>
      <c r="Q75" s="188"/>
      <c r="R75" s="105"/>
    </row>
    <row r="76" spans="2:18" x14ac:dyDescent="0.3">
      <c r="B76" s="8" t="s">
        <v>1</v>
      </c>
      <c r="H76" s="105"/>
      <c r="I76" s="105"/>
    </row>
    <row r="77" spans="2:18" x14ac:dyDescent="0.3">
      <c r="B77" s="8" t="s">
        <v>36</v>
      </c>
    </row>
    <row r="78" spans="2:18" x14ac:dyDescent="0.3">
      <c r="B78" s="8" t="s">
        <v>112</v>
      </c>
    </row>
    <row r="80" spans="2:18" ht="15" thickBot="1" x14ac:dyDescent="0.35"/>
    <row r="81" spans="2:17" ht="26.4" thickBot="1" x14ac:dyDescent="0.35">
      <c r="B81" s="198" t="s">
        <v>37</v>
      </c>
      <c r="C81" s="199"/>
      <c r="D81" s="199"/>
      <c r="E81" s="199"/>
      <c r="F81" s="199"/>
      <c r="G81" s="199"/>
      <c r="H81" s="199"/>
      <c r="I81" s="199"/>
      <c r="J81" s="199"/>
      <c r="K81" s="199"/>
      <c r="L81" s="199"/>
      <c r="M81" s="199"/>
      <c r="N81" s="200"/>
    </row>
    <row r="86" spans="2:17" ht="43.5" customHeight="1" x14ac:dyDescent="0.3">
      <c r="B86" s="162" t="s">
        <v>0</v>
      </c>
      <c r="C86" s="164" t="s">
        <v>38</v>
      </c>
      <c r="D86" s="164" t="s">
        <v>39</v>
      </c>
      <c r="E86" s="164" t="s">
        <v>78</v>
      </c>
      <c r="F86" s="164" t="s">
        <v>80</v>
      </c>
      <c r="G86" s="164" t="s">
        <v>81</v>
      </c>
      <c r="H86" s="164" t="s">
        <v>82</v>
      </c>
      <c r="I86" s="164" t="s">
        <v>79</v>
      </c>
      <c r="J86" s="164" t="s">
        <v>83</v>
      </c>
      <c r="K86" s="164"/>
      <c r="L86" s="164"/>
      <c r="M86" s="164" t="s">
        <v>87</v>
      </c>
      <c r="N86" s="164" t="s">
        <v>40</v>
      </c>
      <c r="O86" s="164" t="s">
        <v>41</v>
      </c>
      <c r="P86" s="164" t="s">
        <v>3</v>
      </c>
      <c r="Q86" s="164"/>
    </row>
    <row r="87" spans="2:17" ht="31.5" customHeight="1" x14ac:dyDescent="0.3">
      <c r="B87" s="163"/>
      <c r="C87" s="164"/>
      <c r="D87" s="164"/>
      <c r="E87" s="164"/>
      <c r="F87" s="164"/>
      <c r="G87" s="164"/>
      <c r="H87" s="164"/>
      <c r="I87" s="164"/>
      <c r="J87" s="126" t="s">
        <v>84</v>
      </c>
      <c r="K87" s="127" t="s">
        <v>85</v>
      </c>
      <c r="L87" s="128" t="s">
        <v>86</v>
      </c>
      <c r="M87" s="164"/>
      <c r="N87" s="164"/>
      <c r="O87" s="164"/>
      <c r="P87" s="164"/>
      <c r="Q87" s="164"/>
    </row>
    <row r="88" spans="2:17" ht="60.75" customHeight="1" x14ac:dyDescent="0.3">
      <c r="B88" s="139" t="s">
        <v>42</v>
      </c>
      <c r="C88" s="140">
        <v>278</v>
      </c>
      <c r="D88" s="141" t="s">
        <v>123</v>
      </c>
      <c r="E88" s="142">
        <v>12190228</v>
      </c>
      <c r="F88" s="136" t="s">
        <v>124</v>
      </c>
      <c r="G88" s="136" t="s">
        <v>135</v>
      </c>
      <c r="H88" s="136" t="s">
        <v>136</v>
      </c>
      <c r="I88" s="137" t="s">
        <v>136</v>
      </c>
      <c r="J88" s="136" t="s">
        <v>137</v>
      </c>
      <c r="K88" s="136" t="s">
        <v>138</v>
      </c>
      <c r="L88" s="136" t="s">
        <v>139</v>
      </c>
      <c r="M88" s="136" t="s">
        <v>23</v>
      </c>
      <c r="N88" s="136" t="s">
        <v>23</v>
      </c>
      <c r="O88" s="136" t="s">
        <v>23</v>
      </c>
      <c r="P88" s="190"/>
      <c r="Q88" s="190"/>
    </row>
    <row r="89" spans="2:17" ht="33.6" customHeight="1" x14ac:dyDescent="0.3">
      <c r="B89" s="139" t="s">
        <v>43</v>
      </c>
      <c r="C89" s="143">
        <v>278</v>
      </c>
      <c r="D89" s="144" t="s">
        <v>142</v>
      </c>
      <c r="E89" s="145">
        <v>28538440</v>
      </c>
      <c r="F89" s="144" t="s">
        <v>140</v>
      </c>
      <c r="G89" s="144" t="s">
        <v>141</v>
      </c>
      <c r="H89" s="144" t="s">
        <v>136</v>
      </c>
      <c r="I89" s="146" t="s">
        <v>136</v>
      </c>
      <c r="J89" s="147" t="s">
        <v>137</v>
      </c>
      <c r="K89" s="148" t="s">
        <v>143</v>
      </c>
      <c r="L89" s="149" t="s">
        <v>144</v>
      </c>
      <c r="M89" s="135" t="s">
        <v>23</v>
      </c>
      <c r="N89" s="135" t="s">
        <v>23</v>
      </c>
      <c r="O89" s="135" t="s">
        <v>23</v>
      </c>
      <c r="P89" s="191"/>
      <c r="Q89" s="191"/>
    </row>
    <row r="91" spans="2:17" ht="15" thickBot="1" x14ac:dyDescent="0.35"/>
    <row r="92" spans="2:17" ht="26.4" thickBot="1" x14ac:dyDescent="0.35">
      <c r="B92" s="198" t="s">
        <v>45</v>
      </c>
      <c r="C92" s="199"/>
      <c r="D92" s="199"/>
      <c r="E92" s="199"/>
      <c r="F92" s="199"/>
      <c r="G92" s="199"/>
      <c r="H92" s="199"/>
      <c r="I92" s="199"/>
      <c r="J92" s="199"/>
      <c r="K92" s="199"/>
      <c r="L92" s="199"/>
      <c r="M92" s="199"/>
      <c r="N92" s="200"/>
    </row>
    <row r="95" spans="2:17" ht="46.2" customHeight="1" x14ac:dyDescent="0.3">
      <c r="B95" s="64" t="s">
        <v>32</v>
      </c>
      <c r="C95" s="64" t="s">
        <v>46</v>
      </c>
      <c r="D95" s="167" t="s">
        <v>3</v>
      </c>
      <c r="E95" s="168"/>
    </row>
    <row r="96" spans="2:17" ht="46.95" customHeight="1" x14ac:dyDescent="0.3">
      <c r="B96" s="65" t="s">
        <v>88</v>
      </c>
      <c r="C96" s="105" t="s">
        <v>23</v>
      </c>
      <c r="D96" s="191" t="s">
        <v>172</v>
      </c>
      <c r="E96" s="191"/>
    </row>
    <row r="99" spans="1:26" ht="25.8" x14ac:dyDescent="0.3">
      <c r="B99" s="196" t="s">
        <v>62</v>
      </c>
      <c r="C99" s="197"/>
      <c r="D99" s="197"/>
      <c r="E99" s="197"/>
      <c r="F99" s="197"/>
      <c r="G99" s="197"/>
      <c r="H99" s="197"/>
      <c r="I99" s="197"/>
      <c r="J99" s="197"/>
      <c r="K99" s="197"/>
      <c r="L99" s="197"/>
      <c r="M99" s="197"/>
      <c r="N99" s="197"/>
      <c r="O99" s="197"/>
      <c r="P99" s="197"/>
    </row>
    <row r="101" spans="1:26" ht="15" thickBot="1" x14ac:dyDescent="0.35"/>
    <row r="102" spans="1:26" ht="26.4" thickBot="1" x14ac:dyDescent="0.35">
      <c r="B102" s="198" t="s">
        <v>53</v>
      </c>
      <c r="C102" s="199"/>
      <c r="D102" s="199"/>
      <c r="E102" s="199"/>
      <c r="F102" s="199"/>
      <c r="G102" s="199"/>
      <c r="H102" s="199"/>
      <c r="I102" s="199"/>
      <c r="J102" s="199"/>
      <c r="K102" s="199"/>
      <c r="L102" s="199"/>
      <c r="M102" s="199"/>
      <c r="N102" s="200"/>
    </row>
    <row r="104" spans="1:26" ht="15" thickBot="1" x14ac:dyDescent="0.35">
      <c r="M104" s="61"/>
      <c r="N104" s="61"/>
    </row>
    <row r="105" spans="1:26" s="91" customFormat="1" ht="109.5" customHeight="1" x14ac:dyDescent="0.3">
      <c r="B105" s="102" t="s">
        <v>105</v>
      </c>
      <c r="C105" s="102" t="s">
        <v>106</v>
      </c>
      <c r="D105" s="102" t="s">
        <v>107</v>
      </c>
      <c r="E105" s="102" t="s">
        <v>44</v>
      </c>
      <c r="F105" s="102" t="s">
        <v>22</v>
      </c>
      <c r="G105" s="102" t="s">
        <v>65</v>
      </c>
      <c r="H105" s="102" t="s">
        <v>17</v>
      </c>
      <c r="I105" s="102" t="s">
        <v>10</v>
      </c>
      <c r="J105" s="102" t="s">
        <v>30</v>
      </c>
      <c r="K105" s="102" t="s">
        <v>60</v>
      </c>
      <c r="L105" s="102" t="s">
        <v>20</v>
      </c>
      <c r="M105" s="87" t="s">
        <v>26</v>
      </c>
      <c r="N105" s="102" t="s">
        <v>108</v>
      </c>
      <c r="O105" s="102" t="s">
        <v>35</v>
      </c>
      <c r="P105" s="103" t="s">
        <v>11</v>
      </c>
      <c r="Q105" s="103" t="s">
        <v>19</v>
      </c>
    </row>
    <row r="106" spans="1:26" s="97" customFormat="1" ht="28.8" x14ac:dyDescent="0.3">
      <c r="A106" s="44">
        <v>1</v>
      </c>
      <c r="B106" s="98" t="s">
        <v>115</v>
      </c>
      <c r="C106" s="98" t="s">
        <v>115</v>
      </c>
      <c r="D106" s="98" t="s">
        <v>116</v>
      </c>
      <c r="E106" s="150" t="s">
        <v>125</v>
      </c>
      <c r="F106" s="94" t="s">
        <v>96</v>
      </c>
      <c r="G106" s="111" t="s">
        <v>118</v>
      </c>
      <c r="H106" s="101">
        <v>40556</v>
      </c>
      <c r="I106" s="101">
        <v>40908</v>
      </c>
      <c r="J106" s="95" t="s">
        <v>97</v>
      </c>
      <c r="K106" s="130">
        <f>(I106-H106)/30</f>
        <v>11.733333333333333</v>
      </c>
      <c r="L106" s="95" t="s">
        <v>127</v>
      </c>
      <c r="M106" s="95" t="s">
        <v>127</v>
      </c>
      <c r="N106" s="86" t="s">
        <v>127</v>
      </c>
      <c r="O106" s="26">
        <v>113920579</v>
      </c>
      <c r="P106" s="26" t="s">
        <v>128</v>
      </c>
      <c r="Q106" s="112" t="s">
        <v>173</v>
      </c>
      <c r="R106" s="96"/>
      <c r="S106" s="96"/>
      <c r="T106" s="96"/>
      <c r="U106" s="96"/>
      <c r="V106" s="96"/>
      <c r="W106" s="96"/>
      <c r="X106" s="96"/>
      <c r="Y106" s="96"/>
      <c r="Z106" s="96"/>
    </row>
    <row r="107" spans="1:26" s="97" customFormat="1" ht="28.8" x14ac:dyDescent="0.3">
      <c r="A107" s="44">
        <f>+A106+1</f>
        <v>2</v>
      </c>
      <c r="B107" s="98" t="s">
        <v>115</v>
      </c>
      <c r="C107" s="98" t="s">
        <v>115</v>
      </c>
      <c r="D107" s="98" t="s">
        <v>116</v>
      </c>
      <c r="E107" s="150" t="s">
        <v>126</v>
      </c>
      <c r="F107" s="94" t="s">
        <v>96</v>
      </c>
      <c r="G107" s="94" t="s">
        <v>118</v>
      </c>
      <c r="H107" s="101">
        <v>41097</v>
      </c>
      <c r="I107" s="101">
        <v>41273</v>
      </c>
      <c r="J107" s="95" t="s">
        <v>97</v>
      </c>
      <c r="K107" s="131">
        <f>(I107-H107)/30</f>
        <v>5.8666666666666663</v>
      </c>
      <c r="L107" s="95" t="s">
        <v>127</v>
      </c>
      <c r="M107" s="95" t="s">
        <v>127</v>
      </c>
      <c r="N107" s="86" t="s">
        <v>127</v>
      </c>
      <c r="O107" s="26">
        <v>226437118</v>
      </c>
      <c r="P107" s="26" t="s">
        <v>129</v>
      </c>
      <c r="Q107" s="119"/>
      <c r="R107" s="96"/>
      <c r="S107" s="96"/>
      <c r="T107" s="96"/>
      <c r="U107" s="96"/>
      <c r="V107" s="96"/>
      <c r="W107" s="96"/>
      <c r="X107" s="96"/>
      <c r="Y107" s="96"/>
      <c r="Z107" s="96"/>
    </row>
    <row r="108" spans="1:26" s="97" customFormat="1" ht="28.8" x14ac:dyDescent="0.3">
      <c r="A108" s="44">
        <f t="shared" ref="A108:A113" si="2">+A107+1</f>
        <v>3</v>
      </c>
      <c r="B108" s="98" t="s">
        <v>115</v>
      </c>
      <c r="C108" s="98" t="s">
        <v>115</v>
      </c>
      <c r="D108" s="98" t="s">
        <v>130</v>
      </c>
      <c r="E108" s="150" t="s">
        <v>131</v>
      </c>
      <c r="F108" s="94" t="s">
        <v>97</v>
      </c>
      <c r="G108" s="86" t="s">
        <v>127</v>
      </c>
      <c r="H108" s="86" t="s">
        <v>127</v>
      </c>
      <c r="I108" s="86" t="s">
        <v>127</v>
      </c>
      <c r="J108" s="95" t="s">
        <v>97</v>
      </c>
      <c r="K108" s="86" t="s">
        <v>127</v>
      </c>
      <c r="L108" s="86" t="s">
        <v>127</v>
      </c>
      <c r="M108" s="95" t="s">
        <v>127</v>
      </c>
      <c r="N108" s="86" t="s">
        <v>127</v>
      </c>
      <c r="O108" s="86" t="s">
        <v>127</v>
      </c>
      <c r="P108" s="86" t="s">
        <v>127</v>
      </c>
      <c r="Q108" s="119"/>
      <c r="R108" s="96"/>
      <c r="S108" s="96"/>
      <c r="T108" s="96"/>
      <c r="U108" s="96"/>
      <c r="V108" s="96"/>
      <c r="W108" s="96"/>
      <c r="X108" s="96"/>
      <c r="Y108" s="96"/>
      <c r="Z108" s="96"/>
    </row>
    <row r="109" spans="1:26" s="97" customFormat="1" x14ac:dyDescent="0.3">
      <c r="A109" s="44">
        <f t="shared" si="2"/>
        <v>4</v>
      </c>
      <c r="B109" s="98"/>
      <c r="C109" s="99"/>
      <c r="D109" s="98"/>
      <c r="E109" s="93"/>
      <c r="F109" s="94"/>
      <c r="G109" s="94"/>
      <c r="H109" s="94"/>
      <c r="I109" s="95"/>
      <c r="J109" s="95"/>
      <c r="K109" s="95"/>
      <c r="L109" s="95"/>
      <c r="M109" s="86"/>
      <c r="N109" s="86"/>
      <c r="O109" s="26"/>
      <c r="P109" s="26"/>
      <c r="Q109" s="112"/>
      <c r="R109" s="96"/>
      <c r="S109" s="96"/>
      <c r="T109" s="96"/>
      <c r="U109" s="96"/>
      <c r="V109" s="96"/>
      <c r="W109" s="96"/>
      <c r="X109" s="96"/>
      <c r="Y109" s="96"/>
      <c r="Z109" s="96"/>
    </row>
    <row r="110" spans="1:26" s="97" customFormat="1" x14ac:dyDescent="0.3">
      <c r="A110" s="44">
        <f t="shared" si="2"/>
        <v>5</v>
      </c>
      <c r="B110" s="98"/>
      <c r="C110" s="99"/>
      <c r="D110" s="98"/>
      <c r="E110" s="93"/>
      <c r="F110" s="94"/>
      <c r="G110" s="94"/>
      <c r="H110" s="94"/>
      <c r="I110" s="95"/>
      <c r="J110" s="95"/>
      <c r="K110" s="95"/>
      <c r="L110" s="95"/>
      <c r="M110" s="86"/>
      <c r="N110" s="86"/>
      <c r="O110" s="26"/>
      <c r="P110" s="26"/>
      <c r="Q110" s="112"/>
      <c r="R110" s="96"/>
      <c r="S110" s="96"/>
      <c r="T110" s="96"/>
      <c r="U110" s="96"/>
      <c r="V110" s="96"/>
      <c r="W110" s="96"/>
      <c r="X110" s="96"/>
      <c r="Y110" s="96"/>
      <c r="Z110" s="96"/>
    </row>
    <row r="111" spans="1:26" s="97" customFormat="1" x14ac:dyDescent="0.3">
      <c r="A111" s="44">
        <f t="shared" si="2"/>
        <v>6</v>
      </c>
      <c r="B111" s="98"/>
      <c r="C111" s="99"/>
      <c r="D111" s="98"/>
      <c r="E111" s="93"/>
      <c r="F111" s="94"/>
      <c r="G111" s="94"/>
      <c r="H111" s="94"/>
      <c r="I111" s="95"/>
      <c r="J111" s="95"/>
      <c r="K111" s="95"/>
      <c r="L111" s="95"/>
      <c r="M111" s="86"/>
      <c r="N111" s="86"/>
      <c r="O111" s="26"/>
      <c r="P111" s="26"/>
      <c r="Q111" s="112"/>
      <c r="R111" s="96"/>
      <c r="S111" s="96"/>
      <c r="T111" s="96"/>
      <c r="U111" s="96"/>
      <c r="V111" s="96"/>
      <c r="W111" s="96"/>
      <c r="X111" s="96"/>
      <c r="Y111" s="96"/>
      <c r="Z111" s="96"/>
    </row>
    <row r="112" spans="1:26" s="97" customFormat="1" x14ac:dyDescent="0.3">
      <c r="A112" s="44">
        <f t="shared" si="2"/>
        <v>7</v>
      </c>
      <c r="B112" s="98"/>
      <c r="C112" s="99"/>
      <c r="D112" s="98"/>
      <c r="E112" s="93"/>
      <c r="F112" s="94"/>
      <c r="G112" s="94"/>
      <c r="H112" s="94"/>
      <c r="I112" s="95"/>
      <c r="J112" s="95"/>
      <c r="K112" s="95"/>
      <c r="L112" s="95"/>
      <c r="M112" s="86"/>
      <c r="N112" s="86"/>
      <c r="O112" s="26"/>
      <c r="P112" s="26"/>
      <c r="Q112" s="112"/>
      <c r="R112" s="96"/>
      <c r="S112" s="96"/>
      <c r="T112" s="96"/>
      <c r="U112" s="96"/>
      <c r="V112" s="96"/>
      <c r="W112" s="96"/>
      <c r="X112" s="96"/>
      <c r="Y112" s="96"/>
      <c r="Z112" s="96"/>
    </row>
    <row r="113" spans="1:26" s="97" customFormat="1" x14ac:dyDescent="0.3">
      <c r="A113" s="44">
        <f t="shared" si="2"/>
        <v>8</v>
      </c>
      <c r="B113" s="98"/>
      <c r="C113" s="99"/>
      <c r="D113" s="98"/>
      <c r="E113" s="93"/>
      <c r="F113" s="94"/>
      <c r="G113" s="94"/>
      <c r="H113" s="94"/>
      <c r="I113" s="95"/>
      <c r="J113" s="95"/>
      <c r="K113" s="95"/>
      <c r="L113" s="95"/>
      <c r="M113" s="86"/>
      <c r="N113" s="86"/>
      <c r="O113" s="26"/>
      <c r="P113" s="26"/>
      <c r="Q113" s="112"/>
      <c r="R113" s="96"/>
      <c r="S113" s="96"/>
      <c r="T113" s="96"/>
      <c r="U113" s="96"/>
      <c r="V113" s="96"/>
      <c r="W113" s="96"/>
      <c r="X113" s="96"/>
      <c r="Y113" s="96"/>
      <c r="Z113" s="96"/>
    </row>
    <row r="114" spans="1:26" s="97" customFormat="1" x14ac:dyDescent="0.3">
      <c r="A114" s="44"/>
      <c r="B114" s="47" t="s">
        <v>16</v>
      </c>
      <c r="C114" s="99"/>
      <c r="D114" s="98"/>
      <c r="E114" s="93"/>
      <c r="F114" s="94"/>
      <c r="G114" s="94"/>
      <c r="H114" s="94"/>
      <c r="I114" s="95"/>
      <c r="J114" s="95"/>
      <c r="K114" s="100">
        <f t="shared" ref="K114" si="3">SUM(K106:K113)</f>
        <v>17.599999999999998</v>
      </c>
      <c r="L114" s="100">
        <f t="shared" ref="L114:N114" si="4">SUM(L106:L113)</f>
        <v>0</v>
      </c>
      <c r="M114" s="110">
        <f t="shared" si="4"/>
        <v>0</v>
      </c>
      <c r="N114" s="100">
        <f t="shared" si="4"/>
        <v>0</v>
      </c>
      <c r="O114" s="26"/>
      <c r="P114" s="26"/>
      <c r="Q114" s="113"/>
    </row>
    <row r="115" spans="1:26" x14ac:dyDescent="0.3">
      <c r="B115" s="29"/>
      <c r="C115" s="29"/>
      <c r="D115" s="29"/>
      <c r="E115" s="30"/>
      <c r="F115" s="29"/>
      <c r="G115" s="29"/>
      <c r="H115" s="29"/>
      <c r="I115" s="29"/>
      <c r="J115" s="29"/>
      <c r="K115" s="29"/>
      <c r="L115" s="29"/>
      <c r="M115" s="29"/>
      <c r="N115" s="29"/>
      <c r="O115" s="29"/>
      <c r="P115" s="29"/>
    </row>
    <row r="116" spans="1:26" ht="18" x14ac:dyDescent="0.3">
      <c r="B116" s="56" t="s">
        <v>31</v>
      </c>
      <c r="C116" s="69">
        <f>+K114</f>
        <v>17.599999999999998</v>
      </c>
      <c r="H116" s="31"/>
      <c r="I116" s="31"/>
      <c r="J116" s="31"/>
      <c r="K116" s="31"/>
      <c r="L116" s="31"/>
      <c r="M116" s="31"/>
      <c r="N116" s="29"/>
      <c r="O116" s="29"/>
      <c r="P116" s="29"/>
    </row>
    <row r="118" spans="1:26" ht="15" thickBot="1" x14ac:dyDescent="0.35"/>
    <row r="119" spans="1:26" ht="37.200000000000003" customHeight="1" thickBot="1" x14ac:dyDescent="0.35">
      <c r="B119" s="72" t="s">
        <v>48</v>
      </c>
      <c r="C119" s="73" t="s">
        <v>49</v>
      </c>
      <c r="D119" s="72" t="s">
        <v>50</v>
      </c>
      <c r="E119" s="73" t="s">
        <v>54</v>
      </c>
    </row>
    <row r="120" spans="1:26" ht="41.4" customHeight="1" x14ac:dyDescent="0.3">
      <c r="B120" s="63" t="s">
        <v>89</v>
      </c>
      <c r="C120" s="66">
        <v>20</v>
      </c>
      <c r="D120" s="66"/>
      <c r="E120" s="201">
        <f>+D120+D121+D122</f>
        <v>30</v>
      </c>
    </row>
    <row r="121" spans="1:26" x14ac:dyDescent="0.3">
      <c r="B121" s="63" t="s">
        <v>90</v>
      </c>
      <c r="C121" s="54">
        <v>30</v>
      </c>
      <c r="D121" s="67">
        <v>30</v>
      </c>
      <c r="E121" s="202"/>
    </row>
    <row r="122" spans="1:26" ht="15" thickBot="1" x14ac:dyDescent="0.35">
      <c r="B122" s="63" t="s">
        <v>91</v>
      </c>
      <c r="C122" s="68">
        <v>40</v>
      </c>
      <c r="D122" s="68">
        <v>0</v>
      </c>
      <c r="E122" s="203"/>
    </row>
    <row r="124" spans="1:26" ht="15" thickBot="1" x14ac:dyDescent="0.35"/>
    <row r="125" spans="1:26" ht="26.4" thickBot="1" x14ac:dyDescent="0.35">
      <c r="B125" s="198" t="s">
        <v>51</v>
      </c>
      <c r="C125" s="199"/>
      <c r="D125" s="199"/>
      <c r="E125" s="199"/>
      <c r="F125" s="199"/>
      <c r="G125" s="199"/>
      <c r="H125" s="199"/>
      <c r="I125" s="199"/>
      <c r="J125" s="199"/>
      <c r="K125" s="199"/>
      <c r="L125" s="199"/>
      <c r="M125" s="199"/>
      <c r="N125" s="200"/>
    </row>
    <row r="127" spans="1:26" ht="33" customHeight="1" x14ac:dyDescent="0.3">
      <c r="B127" s="162" t="s">
        <v>0</v>
      </c>
      <c r="C127" s="162" t="s">
        <v>38</v>
      </c>
      <c r="D127" s="162" t="s">
        <v>39</v>
      </c>
      <c r="E127" s="162" t="s">
        <v>78</v>
      </c>
      <c r="F127" s="162" t="s">
        <v>80</v>
      </c>
      <c r="G127" s="162" t="s">
        <v>81</v>
      </c>
      <c r="H127" s="162" t="s">
        <v>82</v>
      </c>
      <c r="I127" s="162" t="s">
        <v>79</v>
      </c>
      <c r="J127" s="167" t="s">
        <v>83</v>
      </c>
      <c r="K127" s="189"/>
      <c r="L127" s="168"/>
      <c r="M127" s="162" t="s">
        <v>87</v>
      </c>
      <c r="N127" s="162" t="s">
        <v>40</v>
      </c>
      <c r="O127" s="162" t="s">
        <v>41</v>
      </c>
      <c r="P127" s="192" t="s">
        <v>3</v>
      </c>
      <c r="Q127" s="193"/>
    </row>
    <row r="128" spans="1:26" ht="72" customHeight="1" x14ac:dyDescent="0.3">
      <c r="B128" s="163"/>
      <c r="C128" s="163"/>
      <c r="D128" s="163"/>
      <c r="E128" s="163"/>
      <c r="F128" s="163"/>
      <c r="G128" s="163"/>
      <c r="H128" s="163"/>
      <c r="I128" s="163"/>
      <c r="J128" s="104" t="s">
        <v>84</v>
      </c>
      <c r="K128" s="104" t="s">
        <v>85</v>
      </c>
      <c r="L128" s="104" t="s">
        <v>86</v>
      </c>
      <c r="M128" s="163"/>
      <c r="N128" s="163"/>
      <c r="O128" s="163"/>
      <c r="P128" s="194"/>
      <c r="Q128" s="195"/>
    </row>
    <row r="129" spans="2:17" ht="60.75" customHeight="1" x14ac:dyDescent="0.3">
      <c r="B129" s="139" t="s">
        <v>148</v>
      </c>
      <c r="C129" s="139">
        <v>278</v>
      </c>
      <c r="D129" s="135" t="s">
        <v>145</v>
      </c>
      <c r="E129" s="136">
        <v>236528</v>
      </c>
      <c r="F129" s="136" t="s">
        <v>150</v>
      </c>
      <c r="G129" s="136" t="s">
        <v>151</v>
      </c>
      <c r="H129" s="136" t="s">
        <v>136</v>
      </c>
      <c r="I129" s="137" t="s">
        <v>136</v>
      </c>
      <c r="J129" s="136" t="s">
        <v>152</v>
      </c>
      <c r="K129" s="135" t="s">
        <v>153</v>
      </c>
      <c r="L129" s="136" t="s">
        <v>154</v>
      </c>
      <c r="M129" s="135" t="s">
        <v>23</v>
      </c>
      <c r="N129" s="135" t="s">
        <v>23</v>
      </c>
      <c r="O129" s="135" t="s">
        <v>23</v>
      </c>
      <c r="P129" s="81"/>
      <c r="Q129" s="82"/>
    </row>
    <row r="130" spans="2:17" ht="60.75" customHeight="1" x14ac:dyDescent="0.3">
      <c r="B130" s="139" t="s">
        <v>156</v>
      </c>
      <c r="C130" s="139">
        <v>278</v>
      </c>
      <c r="D130" s="144" t="s">
        <v>146</v>
      </c>
      <c r="E130" s="144">
        <v>65497781</v>
      </c>
      <c r="F130" s="144" t="s">
        <v>155</v>
      </c>
      <c r="G130" s="139" t="s">
        <v>157</v>
      </c>
      <c r="H130" s="144" t="s">
        <v>136</v>
      </c>
      <c r="I130" s="146" t="s">
        <v>136</v>
      </c>
      <c r="J130" s="151" t="s">
        <v>158</v>
      </c>
      <c r="K130" s="152" t="s">
        <v>159</v>
      </c>
      <c r="L130" s="149" t="s">
        <v>160</v>
      </c>
      <c r="M130" s="135" t="s">
        <v>23</v>
      </c>
      <c r="N130" s="135" t="s">
        <v>23</v>
      </c>
      <c r="O130" s="135" t="s">
        <v>23</v>
      </c>
      <c r="P130" s="81"/>
      <c r="Q130" s="82"/>
    </row>
    <row r="131" spans="2:17" ht="33.6" customHeight="1" x14ac:dyDescent="0.3">
      <c r="B131" s="139" t="s">
        <v>149</v>
      </c>
      <c r="C131" s="139">
        <v>278</v>
      </c>
      <c r="D131" s="144" t="s">
        <v>147</v>
      </c>
      <c r="E131" s="144">
        <v>65719180</v>
      </c>
      <c r="F131" s="144" t="s">
        <v>155</v>
      </c>
      <c r="G131" s="139" t="s">
        <v>161</v>
      </c>
      <c r="H131" s="144" t="s">
        <v>136</v>
      </c>
      <c r="I131" s="146" t="s">
        <v>136</v>
      </c>
      <c r="J131" s="147" t="s">
        <v>162</v>
      </c>
      <c r="K131" s="148" t="s">
        <v>163</v>
      </c>
      <c r="L131" s="149" t="s">
        <v>164</v>
      </c>
      <c r="M131" s="135" t="s">
        <v>23</v>
      </c>
      <c r="N131" s="135" t="s">
        <v>23</v>
      </c>
      <c r="O131" s="135" t="s">
        <v>23</v>
      </c>
      <c r="P131" s="81"/>
      <c r="Q131" s="82"/>
    </row>
    <row r="134" spans="2:17" ht="15" thickBot="1" x14ac:dyDescent="0.35"/>
    <row r="135" spans="2:17" ht="54" customHeight="1" x14ac:dyDescent="0.3">
      <c r="B135" s="71" t="s">
        <v>32</v>
      </c>
      <c r="C135" s="71" t="s">
        <v>48</v>
      </c>
      <c r="D135" s="53" t="s">
        <v>49</v>
      </c>
      <c r="E135" s="71" t="s">
        <v>50</v>
      </c>
      <c r="F135" s="73" t="s">
        <v>55</v>
      </c>
      <c r="G135" s="77"/>
    </row>
    <row r="136" spans="2:17" ht="120.75" customHeight="1" x14ac:dyDescent="0.2">
      <c r="B136" s="181" t="s">
        <v>52</v>
      </c>
      <c r="C136" s="5" t="s">
        <v>92</v>
      </c>
      <c r="D136" s="67">
        <v>25</v>
      </c>
      <c r="E136" s="67">
        <v>25</v>
      </c>
      <c r="F136" s="182">
        <f>+E136+E137+E138</f>
        <v>60</v>
      </c>
      <c r="G136" s="78"/>
    </row>
    <row r="137" spans="2:17" ht="76.2" customHeight="1" x14ac:dyDescent="0.2">
      <c r="B137" s="181"/>
      <c r="C137" s="5" t="s">
        <v>93</v>
      </c>
      <c r="D137" s="70">
        <v>25</v>
      </c>
      <c r="E137" s="67">
        <v>25</v>
      </c>
      <c r="F137" s="183"/>
      <c r="G137" s="78"/>
    </row>
    <row r="138" spans="2:17" ht="69" customHeight="1" x14ac:dyDescent="0.2">
      <c r="B138" s="181"/>
      <c r="C138" s="5" t="s">
        <v>94</v>
      </c>
      <c r="D138" s="67">
        <v>10</v>
      </c>
      <c r="E138" s="67">
        <v>10</v>
      </c>
      <c r="F138" s="184"/>
      <c r="G138" s="78"/>
    </row>
    <row r="139" spans="2:17" x14ac:dyDescent="0.3">
      <c r="C139"/>
    </row>
    <row r="142" spans="2:17" x14ac:dyDescent="0.3">
      <c r="B142" s="62" t="s">
        <v>56</v>
      </c>
    </row>
    <row r="145" spans="2:5" x14ac:dyDescent="0.3">
      <c r="B145" s="74" t="s">
        <v>32</v>
      </c>
      <c r="C145" s="74" t="s">
        <v>57</v>
      </c>
      <c r="D145" s="71" t="s">
        <v>50</v>
      </c>
      <c r="E145" s="71" t="s">
        <v>16</v>
      </c>
    </row>
    <row r="146" spans="2:5" ht="53.25" customHeight="1" x14ac:dyDescent="0.3">
      <c r="B146" s="1" t="s">
        <v>58</v>
      </c>
      <c r="C146" s="6">
        <v>40</v>
      </c>
      <c r="D146" s="67">
        <f>+E120</f>
        <v>30</v>
      </c>
      <c r="E146" s="185">
        <f>+D146+D147</f>
        <v>90</v>
      </c>
    </row>
    <row r="147" spans="2:5" ht="65.25" customHeight="1" x14ac:dyDescent="0.3">
      <c r="B147" s="1" t="s">
        <v>59</v>
      </c>
      <c r="C147" s="6">
        <v>60</v>
      </c>
      <c r="D147" s="67">
        <f>+F136</f>
        <v>60</v>
      </c>
      <c r="E147" s="186"/>
    </row>
  </sheetData>
  <mergeCells count="63">
    <mergeCell ref="B2:P2"/>
    <mergeCell ref="B99:P99"/>
    <mergeCell ref="B125:N125"/>
    <mergeCell ref="E120:E122"/>
    <mergeCell ref="B92:N92"/>
    <mergeCell ref="D95:E95"/>
    <mergeCell ref="D96:E96"/>
    <mergeCell ref="B102:N102"/>
    <mergeCell ref="B81:N81"/>
    <mergeCell ref="E41:E42"/>
    <mergeCell ref="B60:B61"/>
    <mergeCell ref="C60:C61"/>
    <mergeCell ref="B4:P4"/>
    <mergeCell ref="B23:C23"/>
    <mergeCell ref="C7:N7"/>
    <mergeCell ref="C8:N8"/>
    <mergeCell ref="B136:B138"/>
    <mergeCell ref="F136:F138"/>
    <mergeCell ref="E146:E147"/>
    <mergeCell ref="P73:Q73"/>
    <mergeCell ref="P74:Q74"/>
    <mergeCell ref="P75:Q75"/>
    <mergeCell ref="J127:L127"/>
    <mergeCell ref="J86:L86"/>
    <mergeCell ref="P88:Q88"/>
    <mergeCell ref="P89:Q89"/>
    <mergeCell ref="O86:O87"/>
    <mergeCell ref="P86:Q87"/>
    <mergeCell ref="O127:O128"/>
    <mergeCell ref="P127:Q128"/>
    <mergeCell ref="M127:M128"/>
    <mergeCell ref="N127:N128"/>
    <mergeCell ref="A5:L5"/>
    <mergeCell ref="B66:N66"/>
    <mergeCell ref="C64:N64"/>
    <mergeCell ref="B15:C22"/>
    <mergeCell ref="D60:E60"/>
    <mergeCell ref="M46:N46"/>
    <mergeCell ref="P70:Q70"/>
    <mergeCell ref="P69:Q69"/>
    <mergeCell ref="P71:Q71"/>
    <mergeCell ref="P72:Q72"/>
    <mergeCell ref="C9:N9"/>
    <mergeCell ref="C10:N10"/>
    <mergeCell ref="C11:E11"/>
    <mergeCell ref="B86:B87"/>
    <mergeCell ref="C86:C87"/>
    <mergeCell ref="D86:D87"/>
    <mergeCell ref="E86:E87"/>
    <mergeCell ref="F86:F87"/>
    <mergeCell ref="G86:G87"/>
    <mergeCell ref="H86:H87"/>
    <mergeCell ref="I86:I87"/>
    <mergeCell ref="M86:M87"/>
    <mergeCell ref="N86:N87"/>
    <mergeCell ref="G127:G128"/>
    <mergeCell ref="H127:H128"/>
    <mergeCell ref="I127:I128"/>
    <mergeCell ref="B127:B128"/>
    <mergeCell ref="C127:C128"/>
    <mergeCell ref="D127:D128"/>
    <mergeCell ref="E127:E128"/>
    <mergeCell ref="F127:F128"/>
  </mergeCells>
  <dataValidations count="2">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WVH25:WVH45 WLL25:WLL45 WBP25:WBP45 VRT25:VRT45 VHX25:VHX45 UYB25:UYB45 UOF25:UOF45 UEJ25:UEJ45 TUN25:TUN45 TKR25:TKR45 TAV25:TAV45 SQZ25:SQZ45 SHD25:SHD45 RXH25:RXH45 RNL25:RNL45 RDP25:RDP45 QTT25:QTT45 QJX25:QJX45 QAB25:QAB45 PQF25:PQF45 PGJ25:PGJ45 OWN25:OWN45 OMR25:OMR45 OCV25:OCV45 NSZ25:NSZ45 NJD25:NJD45 MZH25:MZH45 MPL25:MPL45 MFP25:MFP45 LVT25:LVT45 LLX25:LLX45 LCB25:LCB45 KSF25:KSF45 KIJ25:KIJ45 JYN25:JYN45 JOR25:JOR45 JEV25:JEV45 IUZ25:IUZ45 ILD25:ILD45 IBH25:IBH45 HRL25:HRL45 HHP25:HHP45 GXT25:GXT45 GNX25:GNX45 GEB25:GEB45 FUF25:FUF45 FKJ25:FKJ45 FAN25:FAN45 EQR25:EQR45 EGV25:EGV45 DWZ25:DWZ45 DND25:DND45 DDH25:DDH45 CTL25:CTL45 CJP25:CJP45 BZT25:BZT45 BPX25:BPX45 BGB25:BGB45 AWF25:AWF45 AMJ25:AMJ45 ACN25:ACN45 SR25:SR45 IV25:IV45">
      <formula1>0</formula1>
      <formula2>1</formula2>
    </dataValidation>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WVE25:WVE45 WLI25:WLI45 WBM25:WBM45 VRQ25:VRQ45 VHU25:VHU45 UXY25:UXY45 UOC25:UOC45 UEG25:UEG45 TUK25:TUK45 TKO25:TKO45 TAS25:TAS45 SQW25:SQW45 SHA25:SHA45 RXE25:RXE45 RNI25:RNI45 RDM25:RDM45 QTQ25:QTQ45 QJU25:QJU45 PZY25:PZY45 PQC25:PQC45 PGG25:PGG45 OWK25:OWK45 OMO25:OMO45 OCS25:OCS45 NSW25:NSW45 NJA25:NJA45 MZE25:MZE45 MPI25:MPI45 MFM25:MFM45 LVQ25:LVQ45 LLU25:LLU45 LBY25:LBY45 KSC25:KSC45 KIG25:KIG45 JYK25:JYK45 JOO25:JOO45 JES25:JES45 IUW25:IUW45 ILA25:ILA45 IBE25:IBE45 HRI25:HRI45 HHM25:HHM45 GXQ25:GXQ45 GNU25:GNU45 GDY25:GDY45 FUC25:FUC45 FKG25:FKG45 FAK25:FAK45 EQO25:EQO45 EGS25:EGS45 DWW25:DWW45 DNA25:DNA45 DDE25:DDE45 CTI25:CTI45 CJM25:CJM45 BZQ25:BZQ45 BPU25:BPU45 BFY25:BFY45 AWC25:AWC45 AMG25:AMG45 ACK25:ACK45 SO25:SO45 IS25:IS45 A25:A45">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abSelected="1" zoomScale="50" zoomScaleNormal="50" workbookViewId="0">
      <selection activeCell="E41" sqref="E41:E42"/>
    </sheetView>
  </sheetViews>
  <sheetFormatPr baseColWidth="10" defaultRowHeight="14.4" x14ac:dyDescent="0.3"/>
  <cols>
    <col min="1" max="1" width="3.109375" style="8" bestFit="1" customWidth="1"/>
    <col min="2" max="2" width="58.88671875" style="8" customWidth="1"/>
    <col min="3" max="3" width="31.109375" style="8" customWidth="1"/>
    <col min="4" max="4" width="33.33203125" style="8" customWidth="1"/>
    <col min="5" max="5" width="25" style="8" customWidth="1"/>
    <col min="6" max="7" width="29.6640625" style="8" customWidth="1"/>
    <col min="8" max="8" width="25.33203125" style="8" customWidth="1"/>
    <col min="9" max="9" width="27.33203125" style="8" customWidth="1"/>
    <col min="10" max="10" width="37.6640625" style="8" customWidth="1"/>
    <col min="11" max="11" width="39.6640625" style="8" customWidth="1"/>
    <col min="12" max="12" width="38" style="8" customWidth="1"/>
    <col min="13" max="13" width="26.33203125" style="8" customWidth="1"/>
    <col min="14" max="14" width="22.109375" style="8" customWidth="1"/>
    <col min="15" max="15" width="26.109375" style="8" customWidth="1"/>
    <col min="16" max="16" width="32" style="8" customWidth="1"/>
    <col min="17" max="17" width="21.88671875" style="8" customWidth="1"/>
    <col min="18" max="18" width="18.33203125" style="8" customWidth="1"/>
    <col min="19" max="22" width="6.44140625" style="8" customWidth="1"/>
    <col min="23" max="251" width="11.554687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554687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554687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554687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554687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554687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554687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554687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554687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554687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554687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554687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554687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554687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554687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554687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554687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554687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554687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554687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554687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554687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554687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554687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554687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554687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554687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554687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554687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554687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554687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554687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554687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554687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554687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554687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554687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554687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554687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554687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554687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554687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554687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554687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554687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554687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554687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554687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554687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554687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554687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554687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554687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554687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554687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554687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554687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554687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554687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554687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554687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554687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554687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5546875" style="8"/>
    <col min="16372" max="16384" width="11.44140625" style="8" customWidth="1"/>
  </cols>
  <sheetData>
    <row r="2" spans="1:16" ht="25.8" x14ac:dyDescent="0.3">
      <c r="B2" s="196" t="s">
        <v>61</v>
      </c>
      <c r="C2" s="197"/>
      <c r="D2" s="197"/>
      <c r="E2" s="197"/>
      <c r="F2" s="197"/>
      <c r="G2" s="197"/>
      <c r="H2" s="197"/>
      <c r="I2" s="197"/>
      <c r="J2" s="197"/>
      <c r="K2" s="197"/>
      <c r="L2" s="197"/>
      <c r="M2" s="197"/>
      <c r="N2" s="197"/>
      <c r="O2" s="197"/>
      <c r="P2" s="197"/>
    </row>
    <row r="4" spans="1:16" ht="25.8" x14ac:dyDescent="0.3">
      <c r="B4" s="206" t="s">
        <v>47</v>
      </c>
      <c r="C4" s="206"/>
      <c r="D4" s="206"/>
      <c r="E4" s="206"/>
      <c r="F4" s="206"/>
      <c r="G4" s="206"/>
      <c r="H4" s="206"/>
      <c r="I4" s="206"/>
      <c r="J4" s="206"/>
      <c r="K4" s="206"/>
      <c r="L4" s="206"/>
      <c r="M4" s="206"/>
      <c r="N4" s="206"/>
      <c r="O4" s="206"/>
      <c r="P4" s="206"/>
    </row>
    <row r="5" spans="1:16" s="88" customFormat="1" ht="39.75" customHeight="1" x14ac:dyDescent="0.4">
      <c r="A5" s="175" t="s">
        <v>113</v>
      </c>
      <c r="B5" s="175"/>
      <c r="C5" s="175"/>
      <c r="D5" s="175"/>
      <c r="E5" s="175"/>
      <c r="F5" s="175"/>
      <c r="G5" s="175"/>
      <c r="H5" s="175"/>
      <c r="I5" s="175"/>
      <c r="J5" s="175"/>
      <c r="K5" s="175"/>
      <c r="L5" s="175"/>
    </row>
    <row r="6" spans="1:16" ht="15" thickBot="1" x14ac:dyDescent="0.35"/>
    <row r="7" spans="1:16" ht="21.6" thickBot="1" x14ac:dyDescent="0.35">
      <c r="B7" s="10" t="s">
        <v>4</v>
      </c>
      <c r="C7" s="171" t="s">
        <v>114</v>
      </c>
      <c r="D7" s="171"/>
      <c r="E7" s="171"/>
      <c r="F7" s="171"/>
      <c r="G7" s="171"/>
      <c r="H7" s="171"/>
      <c r="I7" s="171"/>
      <c r="J7" s="171"/>
      <c r="K7" s="171"/>
      <c r="L7" s="171"/>
      <c r="M7" s="171"/>
      <c r="N7" s="172"/>
    </row>
    <row r="8" spans="1:16" ht="16.2" thickBot="1" x14ac:dyDescent="0.35">
      <c r="B8" s="11" t="s">
        <v>5</v>
      </c>
      <c r="C8" s="171"/>
      <c r="D8" s="171"/>
      <c r="E8" s="171"/>
      <c r="F8" s="171"/>
      <c r="G8" s="171"/>
      <c r="H8" s="171"/>
      <c r="I8" s="171"/>
      <c r="J8" s="171"/>
      <c r="K8" s="171"/>
      <c r="L8" s="171"/>
      <c r="M8" s="171"/>
      <c r="N8" s="172"/>
    </row>
    <row r="9" spans="1:16" ht="16.2" thickBot="1" x14ac:dyDescent="0.35">
      <c r="B9" s="11" t="s">
        <v>6</v>
      </c>
      <c r="C9" s="171"/>
      <c r="D9" s="171"/>
      <c r="E9" s="171"/>
      <c r="F9" s="171"/>
      <c r="G9" s="171"/>
      <c r="H9" s="171"/>
      <c r="I9" s="171"/>
      <c r="J9" s="171"/>
      <c r="K9" s="171"/>
      <c r="L9" s="171"/>
      <c r="M9" s="171"/>
      <c r="N9" s="172"/>
    </row>
    <row r="10" spans="1:16" ht="16.2" thickBot="1" x14ac:dyDescent="0.35">
      <c r="B10" s="11" t="s">
        <v>7</v>
      </c>
      <c r="C10" s="171"/>
      <c r="D10" s="171"/>
      <c r="E10" s="171"/>
      <c r="F10" s="171"/>
      <c r="G10" s="171"/>
      <c r="H10" s="171"/>
      <c r="I10" s="171"/>
      <c r="J10" s="171"/>
      <c r="K10" s="171"/>
      <c r="L10" s="171"/>
      <c r="M10" s="171"/>
      <c r="N10" s="172"/>
    </row>
    <row r="11" spans="1:16" ht="16.2" thickBot="1" x14ac:dyDescent="0.35">
      <c r="B11" s="11" t="s">
        <v>8</v>
      </c>
      <c r="C11" s="173">
        <v>34</v>
      </c>
      <c r="D11" s="173"/>
      <c r="E11" s="174"/>
      <c r="F11" s="33"/>
      <c r="G11" s="33"/>
      <c r="H11" s="33"/>
      <c r="I11" s="33"/>
      <c r="J11" s="33"/>
      <c r="K11" s="33"/>
      <c r="L11" s="33"/>
      <c r="M11" s="33"/>
      <c r="N11" s="34"/>
    </row>
    <row r="12" spans="1:16" ht="16.2" thickBot="1" x14ac:dyDescent="0.35">
      <c r="B12" s="13" t="s">
        <v>9</v>
      </c>
      <c r="C12" s="14">
        <v>41979</v>
      </c>
      <c r="D12" s="15"/>
      <c r="E12" s="15"/>
      <c r="F12" s="15"/>
      <c r="G12" s="15"/>
      <c r="H12" s="15"/>
      <c r="I12" s="15"/>
      <c r="J12" s="15"/>
      <c r="K12" s="15"/>
      <c r="L12" s="15"/>
      <c r="M12" s="15"/>
      <c r="N12" s="16"/>
    </row>
    <row r="13" spans="1:16" ht="15.6" x14ac:dyDescent="0.3">
      <c r="B13" s="12"/>
      <c r="C13" s="17"/>
      <c r="D13" s="18"/>
      <c r="E13" s="18"/>
      <c r="F13" s="18"/>
      <c r="G13" s="18"/>
      <c r="H13" s="18"/>
      <c r="I13" s="91"/>
      <c r="J13" s="91"/>
      <c r="K13" s="91"/>
      <c r="L13" s="91"/>
      <c r="M13" s="91"/>
      <c r="N13" s="18"/>
    </row>
    <row r="14" spans="1:16" x14ac:dyDescent="0.3">
      <c r="I14" s="91"/>
      <c r="J14" s="91"/>
      <c r="K14" s="91"/>
      <c r="L14" s="91"/>
      <c r="M14" s="91"/>
      <c r="N14" s="92"/>
    </row>
    <row r="15" spans="1:16" ht="45.75" customHeight="1" x14ac:dyDescent="0.3">
      <c r="B15" s="178" t="s">
        <v>63</v>
      </c>
      <c r="C15" s="178"/>
      <c r="D15" s="156" t="s">
        <v>12</v>
      </c>
      <c r="E15" s="156" t="s">
        <v>13</v>
      </c>
      <c r="F15" s="156" t="s">
        <v>28</v>
      </c>
      <c r="G15" s="75"/>
      <c r="I15" s="35"/>
      <c r="J15" s="35"/>
      <c r="K15" s="35"/>
      <c r="L15" s="35"/>
      <c r="M15" s="35"/>
      <c r="N15" s="92"/>
    </row>
    <row r="16" spans="1:16" x14ac:dyDescent="0.3">
      <c r="B16" s="178"/>
      <c r="C16" s="178"/>
      <c r="D16" s="156">
        <v>34</v>
      </c>
      <c r="E16" s="114">
        <v>1871099776</v>
      </c>
      <c r="F16" s="114">
        <v>896</v>
      </c>
      <c r="G16" s="76"/>
      <c r="I16" s="36"/>
      <c r="J16" s="36"/>
      <c r="K16" s="36"/>
      <c r="L16" s="36"/>
      <c r="M16" s="36"/>
      <c r="N16" s="92"/>
    </row>
    <row r="17" spans="1:14" x14ac:dyDescent="0.3">
      <c r="B17" s="178"/>
      <c r="C17" s="178"/>
      <c r="D17" s="156"/>
      <c r="E17" s="114"/>
      <c r="F17" s="114"/>
      <c r="G17" s="76"/>
      <c r="I17" s="36"/>
      <c r="J17" s="36"/>
      <c r="K17" s="36"/>
      <c r="L17" s="36"/>
      <c r="M17" s="36"/>
      <c r="N17" s="92"/>
    </row>
    <row r="18" spans="1:14" x14ac:dyDescent="0.3">
      <c r="B18" s="178"/>
      <c r="C18" s="178"/>
      <c r="D18" s="156"/>
      <c r="E18" s="114"/>
      <c r="F18" s="114"/>
      <c r="G18" s="76"/>
      <c r="I18" s="36"/>
      <c r="J18" s="36"/>
      <c r="K18" s="36"/>
      <c r="L18" s="36"/>
      <c r="M18" s="36"/>
      <c r="N18" s="92"/>
    </row>
    <row r="19" spans="1:14" x14ac:dyDescent="0.3">
      <c r="B19" s="178"/>
      <c r="C19" s="178"/>
      <c r="D19" s="156"/>
      <c r="E19" s="115"/>
      <c r="F19" s="114"/>
      <c r="G19" s="76"/>
      <c r="H19" s="21"/>
      <c r="I19" s="36"/>
      <c r="J19" s="36"/>
      <c r="K19" s="36"/>
      <c r="L19" s="36"/>
      <c r="M19" s="36"/>
      <c r="N19" s="19"/>
    </row>
    <row r="20" spans="1:14" x14ac:dyDescent="0.3">
      <c r="B20" s="178"/>
      <c r="C20" s="178"/>
      <c r="D20" s="156"/>
      <c r="E20" s="115"/>
      <c r="F20" s="114"/>
      <c r="G20" s="76"/>
      <c r="H20" s="21"/>
      <c r="I20" s="38"/>
      <c r="J20" s="38"/>
      <c r="K20" s="38"/>
      <c r="L20" s="38"/>
      <c r="M20" s="38"/>
      <c r="N20" s="19"/>
    </row>
    <row r="21" spans="1:14" x14ac:dyDescent="0.3">
      <c r="B21" s="178"/>
      <c r="C21" s="178"/>
      <c r="D21" s="156"/>
      <c r="E21" s="115"/>
      <c r="F21" s="114"/>
      <c r="G21" s="76"/>
      <c r="H21" s="21"/>
      <c r="I21" s="91"/>
      <c r="J21" s="91"/>
      <c r="K21" s="91"/>
      <c r="L21" s="91"/>
      <c r="M21" s="91"/>
      <c r="N21" s="19"/>
    </row>
    <row r="22" spans="1:14" x14ac:dyDescent="0.3">
      <c r="B22" s="178"/>
      <c r="C22" s="178"/>
      <c r="D22" s="156"/>
      <c r="E22" s="115"/>
      <c r="F22" s="114"/>
      <c r="G22" s="76"/>
      <c r="H22" s="21"/>
      <c r="I22" s="91"/>
      <c r="J22" s="91"/>
      <c r="K22" s="91"/>
      <c r="L22" s="91"/>
      <c r="M22" s="91"/>
      <c r="N22" s="19"/>
    </row>
    <row r="23" spans="1:14" ht="15" thickBot="1" x14ac:dyDescent="0.35">
      <c r="B23" s="207" t="s">
        <v>14</v>
      </c>
      <c r="C23" s="208"/>
      <c r="D23" s="156"/>
      <c r="E23" s="116">
        <f>SUM(E16:E22)</f>
        <v>1871099776</v>
      </c>
      <c r="F23" s="114">
        <f>SUM(F16:F22)</f>
        <v>896</v>
      </c>
      <c r="G23" s="76"/>
      <c r="H23" s="21"/>
      <c r="I23" s="91"/>
      <c r="J23" s="91"/>
      <c r="K23" s="91"/>
      <c r="L23" s="91"/>
      <c r="M23" s="91"/>
      <c r="N23" s="19"/>
    </row>
    <row r="24" spans="1:14" ht="29.4" thickBot="1" x14ac:dyDescent="0.35">
      <c r="A24" s="40"/>
      <c r="B24" s="50" t="s">
        <v>15</v>
      </c>
      <c r="C24" s="50" t="s">
        <v>64</v>
      </c>
      <c r="E24" s="35"/>
      <c r="F24" s="35"/>
      <c r="G24" s="35"/>
      <c r="H24" s="35"/>
      <c r="I24" s="9"/>
      <c r="J24" s="9"/>
      <c r="K24" s="9"/>
      <c r="L24" s="9"/>
      <c r="M24" s="9"/>
    </row>
    <row r="25" spans="1:14" ht="15" thickBot="1" x14ac:dyDescent="0.35">
      <c r="A25" s="41">
        <v>1</v>
      </c>
      <c r="C25" s="43">
        <f>+F23*80%</f>
        <v>716.80000000000007</v>
      </c>
      <c r="D25" s="39"/>
      <c r="E25" s="42">
        <f>E23</f>
        <v>1871099776</v>
      </c>
      <c r="F25" s="37"/>
      <c r="G25" s="37"/>
      <c r="H25" s="37"/>
      <c r="I25" s="22"/>
      <c r="J25" s="22"/>
      <c r="K25" s="22"/>
      <c r="L25" s="22"/>
      <c r="M25" s="22"/>
    </row>
    <row r="26" spans="1:14" x14ac:dyDescent="0.3">
      <c r="A26" s="83"/>
      <c r="C26" s="84"/>
      <c r="D26" s="36"/>
      <c r="E26" s="85"/>
      <c r="F26" s="37"/>
      <c r="G26" s="37"/>
      <c r="H26" s="37"/>
      <c r="I26" s="22"/>
      <c r="J26" s="22"/>
      <c r="K26" s="22"/>
      <c r="L26" s="22"/>
      <c r="M26" s="22"/>
    </row>
    <row r="27" spans="1:14" x14ac:dyDescent="0.3">
      <c r="A27" s="83"/>
      <c r="C27" s="84"/>
      <c r="D27" s="36"/>
      <c r="E27" s="85"/>
      <c r="F27" s="37"/>
      <c r="G27" s="37"/>
      <c r="H27" s="37"/>
      <c r="I27" s="22"/>
      <c r="J27" s="22"/>
      <c r="K27" s="22"/>
      <c r="L27" s="22"/>
      <c r="M27" s="22"/>
    </row>
    <row r="28" spans="1:14" x14ac:dyDescent="0.3">
      <c r="A28" s="83"/>
      <c r="B28" s="106" t="s">
        <v>95</v>
      </c>
      <c r="C28" s="88"/>
      <c r="D28" s="88"/>
      <c r="E28" s="88"/>
      <c r="F28" s="88"/>
      <c r="G28" s="88"/>
      <c r="H28" s="88"/>
      <c r="I28" s="91"/>
      <c r="J28" s="91"/>
      <c r="K28" s="91"/>
      <c r="L28" s="91"/>
      <c r="M28" s="91"/>
      <c r="N28" s="92"/>
    </row>
    <row r="29" spans="1:14" x14ac:dyDescent="0.3">
      <c r="A29" s="83"/>
      <c r="B29" s="88"/>
      <c r="C29" s="88"/>
      <c r="D29" s="88"/>
      <c r="E29" s="88"/>
      <c r="F29" s="88"/>
      <c r="G29" s="88"/>
      <c r="H29" s="88"/>
      <c r="I29" s="91"/>
      <c r="J29" s="91"/>
      <c r="K29" s="91"/>
      <c r="L29" s="91"/>
      <c r="M29" s="91"/>
      <c r="N29" s="92"/>
    </row>
    <row r="30" spans="1:14" x14ac:dyDescent="0.3">
      <c r="A30" s="83"/>
      <c r="B30" s="109" t="s">
        <v>32</v>
      </c>
      <c r="C30" s="109" t="s">
        <v>96</v>
      </c>
      <c r="D30" s="109" t="s">
        <v>97</v>
      </c>
      <c r="E30" s="88"/>
      <c r="F30" s="88"/>
      <c r="G30" s="88"/>
      <c r="H30" s="88"/>
      <c r="I30" s="91"/>
      <c r="J30" s="91"/>
      <c r="K30" s="91"/>
      <c r="L30" s="91"/>
      <c r="M30" s="91"/>
      <c r="N30" s="92"/>
    </row>
    <row r="31" spans="1:14" x14ac:dyDescent="0.3">
      <c r="A31" s="83"/>
      <c r="B31" s="105" t="s">
        <v>98</v>
      </c>
      <c r="C31" s="105" t="s">
        <v>132</v>
      </c>
      <c r="D31" s="105"/>
      <c r="E31" s="88"/>
      <c r="F31" s="88"/>
      <c r="G31" s="88"/>
      <c r="H31" s="88"/>
      <c r="I31" s="91"/>
      <c r="J31" s="91"/>
      <c r="K31" s="91"/>
      <c r="L31" s="91"/>
      <c r="M31" s="91"/>
      <c r="N31" s="92"/>
    </row>
    <row r="32" spans="1:14" x14ac:dyDescent="0.3">
      <c r="A32" s="83"/>
      <c r="B32" s="105" t="s">
        <v>99</v>
      </c>
      <c r="C32" s="105" t="s">
        <v>132</v>
      </c>
      <c r="D32" s="105"/>
      <c r="E32" s="88"/>
      <c r="F32" s="88"/>
      <c r="G32" s="88"/>
      <c r="H32" s="88"/>
      <c r="I32" s="91"/>
      <c r="J32" s="91"/>
      <c r="K32" s="91"/>
      <c r="L32" s="91"/>
      <c r="M32" s="91"/>
      <c r="N32" s="92"/>
    </row>
    <row r="33" spans="1:14" x14ac:dyDescent="0.3">
      <c r="A33" s="83"/>
      <c r="B33" s="105" t="s">
        <v>100</v>
      </c>
      <c r="C33" s="105" t="s">
        <v>132</v>
      </c>
      <c r="D33" s="105"/>
      <c r="E33" s="88"/>
      <c r="F33" s="88"/>
      <c r="G33" s="88"/>
      <c r="H33" s="88"/>
      <c r="I33" s="91"/>
      <c r="J33" s="91"/>
      <c r="K33" s="91"/>
      <c r="L33" s="91"/>
      <c r="M33" s="91"/>
      <c r="N33" s="92"/>
    </row>
    <row r="34" spans="1:14" x14ac:dyDescent="0.3">
      <c r="A34" s="83"/>
      <c r="B34" s="105" t="s">
        <v>101</v>
      </c>
      <c r="C34" s="105" t="s">
        <v>132</v>
      </c>
      <c r="D34" s="105"/>
      <c r="E34" s="88"/>
      <c r="F34" s="88"/>
      <c r="G34" s="88"/>
      <c r="H34" s="88"/>
      <c r="I34" s="91"/>
      <c r="J34" s="91"/>
      <c r="K34" s="91"/>
      <c r="L34" s="91"/>
      <c r="M34" s="91"/>
      <c r="N34" s="92"/>
    </row>
    <row r="35" spans="1:14" x14ac:dyDescent="0.3">
      <c r="A35" s="83"/>
      <c r="B35" s="88"/>
      <c r="C35" s="88"/>
      <c r="D35" s="88"/>
      <c r="E35" s="88"/>
      <c r="F35" s="88"/>
      <c r="G35" s="88"/>
      <c r="H35" s="88"/>
      <c r="I35" s="91"/>
      <c r="J35" s="91"/>
      <c r="K35" s="91"/>
      <c r="L35" s="91"/>
      <c r="M35" s="91"/>
      <c r="N35" s="92"/>
    </row>
    <row r="36" spans="1:14" x14ac:dyDescent="0.3">
      <c r="A36" s="83"/>
      <c r="B36" s="88"/>
      <c r="C36" s="88"/>
      <c r="D36" s="88"/>
      <c r="E36" s="88"/>
      <c r="F36" s="88"/>
      <c r="G36" s="88"/>
      <c r="H36" s="88"/>
      <c r="I36" s="91"/>
      <c r="J36" s="91"/>
      <c r="K36" s="91"/>
      <c r="L36" s="91"/>
      <c r="M36" s="91"/>
      <c r="N36" s="92"/>
    </row>
    <row r="37" spans="1:14" x14ac:dyDescent="0.3">
      <c r="A37" s="83"/>
      <c r="B37" s="106" t="s">
        <v>102</v>
      </c>
      <c r="C37" s="88"/>
      <c r="D37" s="88"/>
      <c r="E37" s="88"/>
      <c r="F37" s="88"/>
      <c r="G37" s="88"/>
      <c r="H37" s="88"/>
      <c r="I37" s="91"/>
      <c r="J37" s="91"/>
      <c r="K37" s="91"/>
      <c r="L37" s="91"/>
      <c r="M37" s="91"/>
      <c r="N37" s="92"/>
    </row>
    <row r="38" spans="1:14" x14ac:dyDescent="0.3">
      <c r="A38" s="83"/>
      <c r="B38" s="88"/>
      <c r="C38" s="88"/>
      <c r="D38" s="88"/>
      <c r="E38" s="88"/>
      <c r="F38" s="88"/>
      <c r="G38" s="88"/>
      <c r="H38" s="88"/>
      <c r="I38" s="91"/>
      <c r="J38" s="91"/>
      <c r="K38" s="91"/>
      <c r="L38" s="91"/>
      <c r="M38" s="91"/>
      <c r="N38" s="92"/>
    </row>
    <row r="39" spans="1:14" x14ac:dyDescent="0.3">
      <c r="A39" s="83"/>
      <c r="B39" s="88"/>
      <c r="C39" s="88"/>
      <c r="D39" s="88"/>
      <c r="E39" s="88"/>
      <c r="F39" s="88"/>
      <c r="G39" s="88"/>
      <c r="H39" s="88"/>
      <c r="I39" s="91"/>
      <c r="J39" s="91"/>
      <c r="K39" s="91"/>
      <c r="L39" s="91"/>
      <c r="M39" s="91"/>
      <c r="N39" s="92"/>
    </row>
    <row r="40" spans="1:14" x14ac:dyDescent="0.3">
      <c r="A40" s="83"/>
      <c r="B40" s="109" t="s">
        <v>32</v>
      </c>
      <c r="C40" s="109" t="s">
        <v>57</v>
      </c>
      <c r="D40" s="108" t="s">
        <v>50</v>
      </c>
      <c r="E40" s="108" t="s">
        <v>16</v>
      </c>
      <c r="F40" s="88"/>
      <c r="G40" s="88"/>
      <c r="H40" s="88"/>
      <c r="I40" s="91"/>
      <c r="J40" s="91"/>
      <c r="K40" s="91"/>
      <c r="L40" s="91"/>
      <c r="M40" s="91"/>
      <c r="N40" s="92"/>
    </row>
    <row r="41" spans="1:14" ht="27.6" x14ac:dyDescent="0.3">
      <c r="A41" s="83"/>
      <c r="B41" s="89" t="s">
        <v>103</v>
      </c>
      <c r="C41" s="90">
        <v>40</v>
      </c>
      <c r="D41" s="153">
        <v>35</v>
      </c>
      <c r="E41" s="185">
        <f>+D41+D42</f>
        <v>65</v>
      </c>
      <c r="F41" s="88"/>
      <c r="G41" s="88"/>
      <c r="H41" s="88"/>
      <c r="I41" s="91"/>
      <c r="J41" s="91"/>
      <c r="K41" s="91"/>
      <c r="L41" s="91"/>
      <c r="M41" s="91"/>
      <c r="N41" s="92"/>
    </row>
    <row r="42" spans="1:14" ht="55.2" x14ac:dyDescent="0.3">
      <c r="A42" s="83"/>
      <c r="B42" s="89" t="s">
        <v>104</v>
      </c>
      <c r="C42" s="90">
        <v>60</v>
      </c>
      <c r="D42" s="153">
        <v>30</v>
      </c>
      <c r="E42" s="186"/>
      <c r="F42" s="88"/>
      <c r="G42" s="88"/>
      <c r="H42" s="88"/>
      <c r="I42" s="91"/>
      <c r="J42" s="91"/>
      <c r="K42" s="91"/>
      <c r="L42" s="91"/>
      <c r="M42" s="91"/>
      <c r="N42" s="92"/>
    </row>
    <row r="43" spans="1:14" x14ac:dyDescent="0.3">
      <c r="A43" s="83"/>
      <c r="C43" s="84"/>
      <c r="D43" s="36"/>
      <c r="E43" s="85"/>
      <c r="F43" s="37"/>
      <c r="G43" s="37"/>
      <c r="H43" s="37"/>
      <c r="I43" s="22"/>
      <c r="J43" s="22"/>
      <c r="K43" s="22"/>
      <c r="L43" s="22"/>
      <c r="M43" s="22"/>
    </row>
    <row r="44" spans="1:14" x14ac:dyDescent="0.3">
      <c r="A44" s="83"/>
      <c r="C44" s="84"/>
      <c r="D44" s="36"/>
      <c r="E44" s="85"/>
      <c r="F44" s="37"/>
      <c r="G44" s="37"/>
      <c r="H44" s="37"/>
      <c r="I44" s="22"/>
      <c r="J44" s="22"/>
      <c r="K44" s="22"/>
      <c r="L44" s="22"/>
      <c r="M44" s="22"/>
    </row>
    <row r="45" spans="1:14" x14ac:dyDescent="0.3">
      <c r="A45" s="83"/>
      <c r="C45" s="84"/>
      <c r="D45" s="36"/>
      <c r="E45" s="85"/>
      <c r="F45" s="37"/>
      <c r="G45" s="37"/>
      <c r="H45" s="37"/>
      <c r="I45" s="22"/>
      <c r="J45" s="22"/>
      <c r="K45" s="22"/>
      <c r="L45" s="22"/>
      <c r="M45" s="22"/>
    </row>
    <row r="46" spans="1:14" ht="15" thickBot="1" x14ac:dyDescent="0.35">
      <c r="M46" s="180" t="s">
        <v>34</v>
      </c>
      <c r="N46" s="180"/>
    </row>
    <row r="47" spans="1:14" x14ac:dyDescent="0.3">
      <c r="B47" s="117" t="s">
        <v>29</v>
      </c>
      <c r="M47" s="61"/>
      <c r="N47" s="61"/>
    </row>
    <row r="48" spans="1:14" ht="15" thickBot="1" x14ac:dyDescent="0.35">
      <c r="M48" s="61"/>
      <c r="N48" s="61"/>
    </row>
    <row r="49" spans="1:26" s="91" customFormat="1" ht="109.5" customHeight="1" x14ac:dyDescent="0.3">
      <c r="B49" s="102" t="s">
        <v>105</v>
      </c>
      <c r="C49" s="102" t="s">
        <v>106</v>
      </c>
      <c r="D49" s="102" t="s">
        <v>107</v>
      </c>
      <c r="E49" s="102" t="s">
        <v>44</v>
      </c>
      <c r="F49" s="102" t="s">
        <v>22</v>
      </c>
      <c r="G49" s="102" t="s">
        <v>65</v>
      </c>
      <c r="H49" s="102" t="s">
        <v>17</v>
      </c>
      <c r="I49" s="102" t="s">
        <v>10</v>
      </c>
      <c r="J49" s="102" t="s">
        <v>30</v>
      </c>
      <c r="K49" s="102" t="s">
        <v>60</v>
      </c>
      <c r="L49" s="102" t="s">
        <v>20</v>
      </c>
      <c r="M49" s="87" t="s">
        <v>26</v>
      </c>
      <c r="N49" s="102" t="s">
        <v>108</v>
      </c>
      <c r="O49" s="102" t="s">
        <v>35</v>
      </c>
      <c r="P49" s="155" t="s">
        <v>11</v>
      </c>
      <c r="Q49" s="155" t="s">
        <v>19</v>
      </c>
    </row>
    <row r="50" spans="1:26" s="97" customFormat="1" ht="28.8" x14ac:dyDescent="0.3">
      <c r="A50" s="44">
        <v>1</v>
      </c>
      <c r="B50" s="98" t="s">
        <v>115</v>
      </c>
      <c r="C50" s="99" t="s">
        <v>115</v>
      </c>
      <c r="D50" s="98" t="s">
        <v>116</v>
      </c>
      <c r="E50" s="98" t="s">
        <v>246</v>
      </c>
      <c r="F50" s="133" t="s">
        <v>23</v>
      </c>
      <c r="G50" s="111" t="s">
        <v>136</v>
      </c>
      <c r="H50" s="121">
        <v>40182</v>
      </c>
      <c r="I50" s="121">
        <v>40543</v>
      </c>
      <c r="J50" s="95" t="s">
        <v>24</v>
      </c>
      <c r="K50" s="134">
        <f>(I50-H50)/30</f>
        <v>12.033333333333333</v>
      </c>
      <c r="L50" s="86">
        <v>0</v>
      </c>
      <c r="M50" s="123">
        <v>213</v>
      </c>
      <c r="N50" s="86" t="s">
        <v>136</v>
      </c>
      <c r="O50" s="26">
        <v>110563229</v>
      </c>
      <c r="P50" s="26" t="s">
        <v>245</v>
      </c>
      <c r="Q50" s="112" t="s">
        <v>196</v>
      </c>
      <c r="R50" s="96"/>
      <c r="S50" s="96"/>
      <c r="T50" s="96"/>
      <c r="U50" s="96"/>
      <c r="V50" s="96"/>
      <c r="W50" s="96"/>
      <c r="X50" s="96"/>
      <c r="Y50" s="96"/>
      <c r="Z50" s="96"/>
    </row>
    <row r="51" spans="1:26" s="97" customFormat="1" ht="28.8" x14ac:dyDescent="0.3">
      <c r="A51" s="44">
        <f t="shared" ref="A51:A57" si="0">+A50+1</f>
        <v>2</v>
      </c>
      <c r="B51" s="98" t="s">
        <v>115</v>
      </c>
      <c r="C51" s="99" t="s">
        <v>115</v>
      </c>
      <c r="D51" s="98" t="s">
        <v>116</v>
      </c>
      <c r="E51" s="98" t="s">
        <v>244</v>
      </c>
      <c r="F51" s="129" t="s">
        <v>23</v>
      </c>
      <c r="G51" s="94" t="s">
        <v>136</v>
      </c>
      <c r="H51" s="101">
        <v>41507</v>
      </c>
      <c r="I51" s="101">
        <v>41988</v>
      </c>
      <c r="J51" s="94" t="s">
        <v>24</v>
      </c>
      <c r="K51" s="134">
        <v>13</v>
      </c>
      <c r="L51" s="94">
        <v>0</v>
      </c>
      <c r="M51" s="94">
        <v>400</v>
      </c>
      <c r="N51" s="94" t="s">
        <v>136</v>
      </c>
      <c r="O51" s="26">
        <v>1037735736</v>
      </c>
      <c r="P51" s="94" t="s">
        <v>243</v>
      </c>
      <c r="Q51" s="112"/>
      <c r="R51" s="96"/>
      <c r="S51" s="96"/>
      <c r="T51" s="96"/>
      <c r="U51" s="96"/>
      <c r="V51" s="96"/>
      <c r="W51" s="96"/>
      <c r="X51" s="96"/>
      <c r="Y51" s="96"/>
      <c r="Z51" s="96"/>
    </row>
    <row r="52" spans="1:26" s="97" customFormat="1" ht="28.8" x14ac:dyDescent="0.3">
      <c r="A52" s="44">
        <f t="shared" si="0"/>
        <v>3</v>
      </c>
      <c r="B52" s="98" t="s">
        <v>115</v>
      </c>
      <c r="C52" s="99" t="s">
        <v>115</v>
      </c>
      <c r="D52" s="98" t="s">
        <v>116</v>
      </c>
      <c r="E52" s="98">
        <v>209</v>
      </c>
      <c r="F52" s="129" t="s">
        <v>23</v>
      </c>
      <c r="G52" s="94" t="s">
        <v>136</v>
      </c>
      <c r="H52" s="121">
        <v>40704</v>
      </c>
      <c r="I52" s="121">
        <v>40907</v>
      </c>
      <c r="J52" s="95" t="s">
        <v>24</v>
      </c>
      <c r="K52" s="134">
        <f>(I52-H52)/30</f>
        <v>6.7666666666666666</v>
      </c>
      <c r="L52" s="86">
        <v>0</v>
      </c>
      <c r="M52" s="123">
        <v>900</v>
      </c>
      <c r="N52" s="86" t="s">
        <v>136</v>
      </c>
      <c r="O52" s="26">
        <v>434306600</v>
      </c>
      <c r="P52" s="94">
        <v>146.14699999999999</v>
      </c>
      <c r="Q52" s="112"/>
      <c r="R52" s="96"/>
      <c r="S52" s="96"/>
      <c r="T52" s="96"/>
      <c r="U52" s="96"/>
      <c r="V52" s="96"/>
      <c r="W52" s="96"/>
      <c r="X52" s="96"/>
      <c r="Y52" s="96"/>
      <c r="Z52" s="96"/>
    </row>
    <row r="53" spans="1:26" s="97" customFormat="1" x14ac:dyDescent="0.3">
      <c r="A53" s="44">
        <f t="shared" si="0"/>
        <v>4</v>
      </c>
      <c r="B53" s="98"/>
      <c r="C53" s="99"/>
      <c r="D53" s="98"/>
      <c r="E53" s="123"/>
      <c r="F53" s="129"/>
      <c r="G53" s="94"/>
      <c r="H53" s="121"/>
      <c r="I53" s="121"/>
      <c r="J53" s="95"/>
      <c r="K53" s="95"/>
      <c r="L53" s="95"/>
      <c r="M53" s="123"/>
      <c r="N53" s="86"/>
      <c r="O53" s="26"/>
      <c r="P53" s="26"/>
      <c r="Q53" s="112"/>
      <c r="R53" s="96"/>
      <c r="S53" s="96"/>
      <c r="T53" s="96"/>
      <c r="U53" s="96"/>
      <c r="V53" s="96"/>
      <c r="W53" s="96"/>
      <c r="X53" s="96"/>
      <c r="Y53" s="96"/>
      <c r="Z53" s="96"/>
    </row>
    <row r="54" spans="1:26" s="97" customFormat="1" x14ac:dyDescent="0.3">
      <c r="A54" s="44">
        <f t="shared" si="0"/>
        <v>5</v>
      </c>
      <c r="B54" s="98"/>
      <c r="C54" s="99"/>
      <c r="D54" s="98"/>
      <c r="E54" s="93"/>
      <c r="F54" s="94"/>
      <c r="G54" s="94"/>
      <c r="H54" s="121"/>
      <c r="I54" s="121"/>
      <c r="J54" s="95"/>
      <c r="K54" s="95"/>
      <c r="L54" s="95"/>
      <c r="M54" s="86"/>
      <c r="N54" s="86"/>
      <c r="O54" s="26"/>
      <c r="P54" s="26"/>
      <c r="Q54" s="112"/>
      <c r="R54" s="96"/>
      <c r="S54" s="96"/>
      <c r="T54" s="96"/>
      <c r="U54" s="96"/>
      <c r="V54" s="96"/>
      <c r="W54" s="96"/>
      <c r="X54" s="96"/>
      <c r="Y54" s="96"/>
      <c r="Z54" s="96"/>
    </row>
    <row r="55" spans="1:26" s="97" customFormat="1" x14ac:dyDescent="0.3">
      <c r="A55" s="44">
        <f t="shared" si="0"/>
        <v>6</v>
      </c>
      <c r="B55" s="98"/>
      <c r="C55" s="99"/>
      <c r="D55" s="98"/>
      <c r="E55" s="93"/>
      <c r="F55" s="94"/>
      <c r="G55" s="94"/>
      <c r="H55" s="121"/>
      <c r="I55" s="121"/>
      <c r="J55" s="95"/>
      <c r="K55" s="95"/>
      <c r="L55" s="95"/>
      <c r="M55" s="86"/>
      <c r="N55" s="86"/>
      <c r="O55" s="26"/>
      <c r="P55" s="26"/>
      <c r="Q55" s="112"/>
      <c r="R55" s="96"/>
      <c r="S55" s="96"/>
      <c r="T55" s="96"/>
      <c r="U55" s="96"/>
      <c r="V55" s="96"/>
      <c r="W55" s="96"/>
      <c r="X55" s="96"/>
      <c r="Y55" s="96"/>
      <c r="Z55" s="96"/>
    </row>
    <row r="56" spans="1:26" s="97" customFormat="1" x14ac:dyDescent="0.3">
      <c r="A56" s="44">
        <f t="shared" si="0"/>
        <v>7</v>
      </c>
      <c r="B56" s="98"/>
      <c r="C56" s="99"/>
      <c r="D56" s="98"/>
      <c r="E56" s="93"/>
      <c r="F56" s="94"/>
      <c r="G56" s="94"/>
      <c r="H56" s="121"/>
      <c r="I56" s="121"/>
      <c r="J56" s="95"/>
      <c r="K56" s="95"/>
      <c r="L56" s="95"/>
      <c r="M56" s="86"/>
      <c r="N56" s="86"/>
      <c r="O56" s="26"/>
      <c r="P56" s="26"/>
      <c r="Q56" s="112"/>
      <c r="R56" s="96"/>
      <c r="S56" s="96"/>
      <c r="T56" s="96"/>
      <c r="U56" s="96"/>
      <c r="V56" s="96"/>
      <c r="W56" s="96"/>
      <c r="X56" s="96"/>
      <c r="Y56" s="96"/>
      <c r="Z56" s="96"/>
    </row>
    <row r="57" spans="1:26" s="97" customFormat="1" x14ac:dyDescent="0.3">
      <c r="A57" s="44">
        <f t="shared" si="0"/>
        <v>8</v>
      </c>
      <c r="B57" s="98"/>
      <c r="C57" s="99"/>
      <c r="D57" s="98"/>
      <c r="E57" s="93"/>
      <c r="F57" s="94"/>
      <c r="G57" s="94"/>
      <c r="H57" s="121"/>
      <c r="I57" s="121"/>
      <c r="J57" s="95"/>
      <c r="K57" s="95"/>
      <c r="L57" s="95"/>
      <c r="M57" s="86"/>
      <c r="N57" s="86"/>
      <c r="O57" s="26"/>
      <c r="P57" s="26"/>
      <c r="Q57" s="112"/>
      <c r="R57" s="96"/>
      <c r="S57" s="96"/>
      <c r="T57" s="96"/>
      <c r="U57" s="96"/>
      <c r="V57" s="96"/>
      <c r="W57" s="96"/>
      <c r="X57" s="96"/>
      <c r="Y57" s="96"/>
      <c r="Z57" s="96"/>
    </row>
    <row r="58" spans="1:26" s="97" customFormat="1" x14ac:dyDescent="0.3">
      <c r="A58" s="44"/>
      <c r="B58" s="47" t="s">
        <v>16</v>
      </c>
      <c r="C58" s="99"/>
      <c r="D58" s="98"/>
      <c r="E58" s="93"/>
      <c r="F58" s="94"/>
      <c r="G58" s="94"/>
      <c r="H58" s="94"/>
      <c r="I58" s="95"/>
      <c r="J58" s="95"/>
      <c r="K58" s="100" t="s">
        <v>248</v>
      </c>
      <c r="L58" s="100"/>
      <c r="M58" s="110">
        <f>SUM(M50:M57)</f>
        <v>1513</v>
      </c>
      <c r="N58" s="100">
        <f>SUM(N50:N57)</f>
        <v>0</v>
      </c>
      <c r="O58" s="26"/>
      <c r="P58" s="26"/>
      <c r="Q58" s="113"/>
    </row>
    <row r="59" spans="1:26" s="29" customFormat="1" x14ac:dyDescent="0.3">
      <c r="E59" s="30"/>
      <c r="K59" s="122"/>
    </row>
    <row r="60" spans="1:26" s="29" customFormat="1" x14ac:dyDescent="0.3">
      <c r="B60" s="204" t="s">
        <v>27</v>
      </c>
      <c r="C60" s="204" t="s">
        <v>110</v>
      </c>
      <c r="D60" s="179" t="s">
        <v>33</v>
      </c>
      <c r="E60" s="179"/>
    </row>
    <row r="61" spans="1:26" s="29" customFormat="1" x14ac:dyDescent="0.3">
      <c r="B61" s="205"/>
      <c r="C61" s="205"/>
      <c r="D61" s="157" t="s">
        <v>23</v>
      </c>
      <c r="E61" s="59" t="s">
        <v>24</v>
      </c>
    </row>
    <row r="62" spans="1:26" s="29" customFormat="1" ht="30.6" customHeight="1" x14ac:dyDescent="0.3">
      <c r="B62" s="56" t="s">
        <v>21</v>
      </c>
      <c r="C62" s="57" t="str">
        <f>+K58</f>
        <v>31,8</v>
      </c>
      <c r="D62" s="54" t="s">
        <v>132</v>
      </c>
      <c r="E62" s="55"/>
      <c r="F62" s="31"/>
      <c r="G62" s="31"/>
      <c r="H62" s="31"/>
      <c r="I62" s="31"/>
      <c r="J62" s="31"/>
      <c r="K62" s="31"/>
      <c r="L62" s="31"/>
      <c r="M62" s="31"/>
    </row>
    <row r="63" spans="1:26" s="29" customFormat="1" ht="30" customHeight="1" x14ac:dyDescent="0.3">
      <c r="B63" s="56" t="s">
        <v>25</v>
      </c>
      <c r="C63" s="57">
        <f>+M58</f>
        <v>1513</v>
      </c>
      <c r="D63" s="54" t="s">
        <v>132</v>
      </c>
      <c r="E63" s="55"/>
    </row>
    <row r="64" spans="1:26" s="29" customFormat="1" x14ac:dyDescent="0.3">
      <c r="B64" s="32"/>
      <c r="C64" s="177"/>
      <c r="D64" s="177"/>
      <c r="E64" s="177"/>
      <c r="F64" s="177"/>
      <c r="G64" s="177"/>
      <c r="H64" s="177"/>
      <c r="I64" s="177"/>
      <c r="J64" s="177"/>
      <c r="K64" s="177"/>
      <c r="L64" s="177"/>
      <c r="M64" s="177"/>
      <c r="N64" s="177"/>
    </row>
    <row r="65" spans="2:18" ht="28.2" customHeight="1" thickBot="1" x14ac:dyDescent="0.35"/>
    <row r="66" spans="2:18" ht="26.4" thickBot="1" x14ac:dyDescent="0.35">
      <c r="B66" s="176" t="s">
        <v>66</v>
      </c>
      <c r="C66" s="176"/>
      <c r="D66" s="176"/>
      <c r="E66" s="176"/>
      <c r="F66" s="176"/>
      <c r="G66" s="176"/>
      <c r="H66" s="176"/>
      <c r="I66" s="176"/>
      <c r="J66" s="176"/>
      <c r="K66" s="176"/>
      <c r="L66" s="176"/>
      <c r="M66" s="176"/>
      <c r="N66" s="176"/>
    </row>
    <row r="69" spans="2:18" ht="109.5" customHeight="1" x14ac:dyDescent="0.3">
      <c r="B69" s="154" t="s">
        <v>109</v>
      </c>
      <c r="C69" s="64" t="s">
        <v>2</v>
      </c>
      <c r="D69" s="64" t="s">
        <v>68</v>
      </c>
      <c r="E69" s="64" t="s">
        <v>67</v>
      </c>
      <c r="F69" s="64" t="s">
        <v>69</v>
      </c>
      <c r="G69" s="64" t="s">
        <v>70</v>
      </c>
      <c r="H69" s="64" t="s">
        <v>71</v>
      </c>
      <c r="I69" s="154" t="s">
        <v>111</v>
      </c>
      <c r="J69" s="64" t="s">
        <v>72</v>
      </c>
      <c r="K69" s="64" t="s">
        <v>73</v>
      </c>
      <c r="L69" s="64" t="s">
        <v>74</v>
      </c>
      <c r="M69" s="64" t="s">
        <v>75</v>
      </c>
      <c r="N69" s="79" t="s">
        <v>76</v>
      </c>
      <c r="O69" s="79" t="s">
        <v>77</v>
      </c>
      <c r="P69" s="167" t="s">
        <v>3</v>
      </c>
      <c r="Q69" s="168"/>
      <c r="R69" s="64" t="s">
        <v>18</v>
      </c>
    </row>
    <row r="70" spans="2:18" ht="76.8" customHeight="1" x14ac:dyDescent="0.3">
      <c r="B70" s="135" t="s">
        <v>242</v>
      </c>
      <c r="C70" s="136" t="s">
        <v>241</v>
      </c>
      <c r="D70" s="137" t="s">
        <v>136</v>
      </c>
      <c r="E70" s="137">
        <v>200</v>
      </c>
      <c r="F70" s="44" t="s">
        <v>136</v>
      </c>
      <c r="G70" s="138" t="s">
        <v>23</v>
      </c>
      <c r="H70" s="44" t="s">
        <v>23</v>
      </c>
      <c r="I70" s="44" t="s">
        <v>136</v>
      </c>
      <c r="J70" s="44" t="s">
        <v>23</v>
      </c>
      <c r="K70" s="137" t="s">
        <v>96</v>
      </c>
      <c r="L70" s="136" t="s">
        <v>96</v>
      </c>
      <c r="M70" s="136" t="s">
        <v>96</v>
      </c>
      <c r="N70" s="136" t="s">
        <v>96</v>
      </c>
      <c r="O70" s="136" t="s">
        <v>136</v>
      </c>
      <c r="P70" s="209"/>
      <c r="Q70" s="210"/>
      <c r="R70" s="119" t="s">
        <v>96</v>
      </c>
    </row>
    <row r="71" spans="2:18" ht="28.8" x14ac:dyDescent="0.3">
      <c r="B71" s="135" t="s">
        <v>242</v>
      </c>
      <c r="C71" s="136" t="s">
        <v>241</v>
      </c>
      <c r="D71" s="137" t="s">
        <v>136</v>
      </c>
      <c r="E71" s="137">
        <v>200</v>
      </c>
      <c r="F71" s="44" t="s">
        <v>136</v>
      </c>
      <c r="G71" s="138" t="s">
        <v>23</v>
      </c>
      <c r="H71" s="44" t="s">
        <v>23</v>
      </c>
      <c r="I71" s="44" t="s">
        <v>136</v>
      </c>
      <c r="J71" s="44" t="s">
        <v>23</v>
      </c>
      <c r="K71" s="137" t="s">
        <v>96</v>
      </c>
      <c r="L71" s="136" t="s">
        <v>96</v>
      </c>
      <c r="M71" s="136" t="s">
        <v>96</v>
      </c>
      <c r="N71" s="136" t="s">
        <v>96</v>
      </c>
      <c r="O71" s="136" t="s">
        <v>136</v>
      </c>
      <c r="P71" s="209"/>
      <c r="Q71" s="210"/>
      <c r="R71" s="105" t="s">
        <v>96</v>
      </c>
    </row>
    <row r="72" spans="2:18" ht="28.8" x14ac:dyDescent="0.3">
      <c r="B72" s="135" t="s">
        <v>242</v>
      </c>
      <c r="C72" s="136" t="s">
        <v>241</v>
      </c>
      <c r="D72" s="137" t="s">
        <v>136</v>
      </c>
      <c r="E72" s="137">
        <v>246</v>
      </c>
      <c r="F72" s="44" t="s">
        <v>136</v>
      </c>
      <c r="G72" s="138" t="s">
        <v>23</v>
      </c>
      <c r="H72" s="44" t="s">
        <v>23</v>
      </c>
      <c r="I72" s="44" t="s">
        <v>136</v>
      </c>
      <c r="J72" s="44" t="s">
        <v>23</v>
      </c>
      <c r="K72" s="137" t="s">
        <v>96</v>
      </c>
      <c r="L72" s="136" t="s">
        <v>96</v>
      </c>
      <c r="M72" s="136" t="s">
        <v>96</v>
      </c>
      <c r="N72" s="136" t="s">
        <v>96</v>
      </c>
      <c r="O72" s="136" t="s">
        <v>136</v>
      </c>
      <c r="P72" s="209"/>
      <c r="Q72" s="210"/>
      <c r="R72" s="105" t="s">
        <v>96</v>
      </c>
    </row>
    <row r="73" spans="2:18" ht="28.8" x14ac:dyDescent="0.3">
      <c r="B73" s="135" t="s">
        <v>242</v>
      </c>
      <c r="C73" s="136" t="s">
        <v>241</v>
      </c>
      <c r="D73" s="137" t="s">
        <v>136</v>
      </c>
      <c r="E73" s="137">
        <v>250</v>
      </c>
      <c r="F73" s="44" t="s">
        <v>136</v>
      </c>
      <c r="G73" s="138" t="s">
        <v>23</v>
      </c>
      <c r="H73" s="44" t="s">
        <v>23</v>
      </c>
      <c r="I73" s="44" t="s">
        <v>136</v>
      </c>
      <c r="J73" s="44" t="s">
        <v>23</v>
      </c>
      <c r="K73" s="137" t="s">
        <v>96</v>
      </c>
      <c r="L73" s="136" t="s">
        <v>96</v>
      </c>
      <c r="M73" s="136" t="s">
        <v>96</v>
      </c>
      <c r="N73" s="136" t="s">
        <v>96</v>
      </c>
      <c r="O73" s="136" t="s">
        <v>136</v>
      </c>
      <c r="P73" s="209"/>
      <c r="Q73" s="210"/>
      <c r="R73" s="105" t="s">
        <v>96</v>
      </c>
    </row>
    <row r="74" spans="2:18" x14ac:dyDescent="0.3">
      <c r="B74" s="2"/>
      <c r="C74" s="2"/>
      <c r="D74" s="4"/>
      <c r="E74" s="4"/>
      <c r="F74" s="3"/>
      <c r="G74" s="124"/>
      <c r="H74" s="3"/>
      <c r="I74" s="105"/>
      <c r="J74" s="80"/>
      <c r="K74" s="80"/>
      <c r="L74" s="105"/>
      <c r="M74" s="105"/>
      <c r="N74" s="105"/>
      <c r="O74" s="105"/>
      <c r="P74" s="187"/>
      <c r="Q74" s="188"/>
      <c r="R74" s="105"/>
    </row>
    <row r="75" spans="2:18" x14ac:dyDescent="0.3">
      <c r="B75" s="2"/>
      <c r="C75" s="2"/>
      <c r="D75" s="4"/>
      <c r="E75" s="4"/>
      <c r="F75" s="3"/>
      <c r="G75" s="124"/>
      <c r="H75" s="3"/>
      <c r="I75" s="105"/>
      <c r="J75" s="80"/>
      <c r="K75" s="80"/>
      <c r="L75" s="105"/>
      <c r="M75" s="105"/>
      <c r="N75" s="105"/>
      <c r="O75" s="105"/>
      <c r="P75" s="187"/>
      <c r="Q75" s="188"/>
      <c r="R75" s="105"/>
    </row>
    <row r="76" spans="2:18" x14ac:dyDescent="0.3">
      <c r="B76" s="105"/>
      <c r="C76" s="105"/>
      <c r="D76" s="105"/>
      <c r="E76" s="105"/>
      <c r="F76" s="105"/>
      <c r="G76" s="125"/>
      <c r="H76" s="105"/>
      <c r="I76" s="105"/>
      <c r="J76" s="105"/>
      <c r="K76" s="105"/>
      <c r="L76" s="105"/>
      <c r="M76" s="105"/>
      <c r="N76" s="105"/>
      <c r="O76" s="105"/>
      <c r="P76" s="187"/>
      <c r="Q76" s="188"/>
      <c r="R76" s="105"/>
    </row>
    <row r="77" spans="2:18" x14ac:dyDescent="0.3">
      <c r="B77" s="8" t="s">
        <v>1</v>
      </c>
      <c r="H77" s="105"/>
      <c r="I77" s="105"/>
    </row>
    <row r="78" spans="2:18" x14ac:dyDescent="0.3">
      <c r="B78" s="8" t="s">
        <v>36</v>
      </c>
    </row>
    <row r="79" spans="2:18" x14ac:dyDescent="0.3">
      <c r="B79" s="8" t="s">
        <v>112</v>
      </c>
    </row>
    <row r="81" spans="2:17" ht="15" thickBot="1" x14ac:dyDescent="0.35"/>
    <row r="82" spans="2:17" ht="26.4" thickBot="1" x14ac:dyDescent="0.35">
      <c r="B82" s="198" t="s">
        <v>37</v>
      </c>
      <c r="C82" s="199"/>
      <c r="D82" s="199"/>
      <c r="E82" s="199"/>
      <c r="F82" s="199"/>
      <c r="G82" s="199"/>
      <c r="H82" s="199"/>
      <c r="I82" s="199"/>
      <c r="J82" s="199"/>
      <c r="K82" s="199"/>
      <c r="L82" s="199"/>
      <c r="M82" s="199"/>
      <c r="N82" s="200"/>
    </row>
    <row r="87" spans="2:17" ht="43.5" customHeight="1" x14ac:dyDescent="0.3">
      <c r="B87" s="162" t="s">
        <v>0</v>
      </c>
      <c r="C87" s="164" t="s">
        <v>38</v>
      </c>
      <c r="D87" s="164" t="s">
        <v>39</v>
      </c>
      <c r="E87" s="164" t="s">
        <v>78</v>
      </c>
      <c r="F87" s="164" t="s">
        <v>80</v>
      </c>
      <c r="G87" s="164" t="s">
        <v>81</v>
      </c>
      <c r="H87" s="164" t="s">
        <v>82</v>
      </c>
      <c r="I87" s="164" t="s">
        <v>79</v>
      </c>
      <c r="J87" s="164" t="s">
        <v>83</v>
      </c>
      <c r="K87" s="164"/>
      <c r="L87" s="164"/>
      <c r="M87" s="164" t="s">
        <v>87</v>
      </c>
      <c r="N87" s="164" t="s">
        <v>40</v>
      </c>
      <c r="O87" s="164" t="s">
        <v>41</v>
      </c>
      <c r="P87" s="164" t="s">
        <v>3</v>
      </c>
      <c r="Q87" s="164"/>
    </row>
    <row r="88" spans="2:17" ht="31.5" customHeight="1" x14ac:dyDescent="0.3">
      <c r="B88" s="163"/>
      <c r="C88" s="164"/>
      <c r="D88" s="164"/>
      <c r="E88" s="164"/>
      <c r="F88" s="164"/>
      <c r="G88" s="164"/>
      <c r="H88" s="164"/>
      <c r="I88" s="164"/>
      <c r="J88" s="126" t="s">
        <v>84</v>
      </c>
      <c r="K88" s="127" t="s">
        <v>85</v>
      </c>
      <c r="L88" s="128" t="s">
        <v>86</v>
      </c>
      <c r="M88" s="164"/>
      <c r="N88" s="164"/>
      <c r="O88" s="164"/>
      <c r="P88" s="164"/>
      <c r="Q88" s="164"/>
    </row>
    <row r="89" spans="2:17" ht="60.75" customHeight="1" x14ac:dyDescent="0.3">
      <c r="B89" s="140" t="s">
        <v>42</v>
      </c>
      <c r="C89" s="161">
        <f>896/3</f>
        <v>298.66666666666669</v>
      </c>
      <c r="D89" s="142" t="s">
        <v>240</v>
      </c>
      <c r="E89" s="142">
        <v>93340480</v>
      </c>
      <c r="F89" s="136" t="s">
        <v>239</v>
      </c>
      <c r="G89" s="136" t="s">
        <v>155</v>
      </c>
      <c r="H89" s="136" t="s">
        <v>136</v>
      </c>
      <c r="I89" s="137" t="s">
        <v>136</v>
      </c>
      <c r="J89" s="136" t="s">
        <v>114</v>
      </c>
      <c r="K89" s="136" t="s">
        <v>238</v>
      </c>
      <c r="L89" s="136" t="s">
        <v>237</v>
      </c>
      <c r="M89" s="136" t="s">
        <v>23</v>
      </c>
      <c r="N89" s="136" t="s">
        <v>23</v>
      </c>
      <c r="O89" s="136" t="s">
        <v>23</v>
      </c>
      <c r="P89" s="190"/>
      <c r="Q89" s="190"/>
    </row>
    <row r="90" spans="2:17" ht="60.75" customHeight="1" x14ac:dyDescent="0.3">
      <c r="B90" s="140" t="s">
        <v>42</v>
      </c>
      <c r="C90" s="161">
        <f>896/3</f>
        <v>298.66666666666669</v>
      </c>
      <c r="D90" s="142" t="s">
        <v>236</v>
      </c>
      <c r="E90" s="142">
        <v>14396575</v>
      </c>
      <c r="F90" s="136" t="s">
        <v>235</v>
      </c>
      <c r="G90" s="136" t="s">
        <v>155</v>
      </c>
      <c r="H90" s="136" t="s">
        <v>136</v>
      </c>
      <c r="I90" s="137" t="s">
        <v>136</v>
      </c>
      <c r="J90" s="136" t="s">
        <v>114</v>
      </c>
      <c r="K90" s="136" t="s">
        <v>234</v>
      </c>
      <c r="L90" s="136" t="s">
        <v>233</v>
      </c>
      <c r="M90" s="136" t="s">
        <v>232</v>
      </c>
      <c r="N90" s="136" t="s">
        <v>23</v>
      </c>
      <c r="O90" s="136" t="s">
        <v>23</v>
      </c>
      <c r="P90" s="209"/>
      <c r="Q90" s="210"/>
    </row>
    <row r="91" spans="2:17" ht="60.75" customHeight="1" x14ac:dyDescent="0.3">
      <c r="B91" s="140" t="s">
        <v>42</v>
      </c>
      <c r="C91" s="161">
        <f>896/3</f>
        <v>298.66666666666669</v>
      </c>
      <c r="D91" s="142" t="s">
        <v>231</v>
      </c>
      <c r="E91" s="142">
        <v>65794387</v>
      </c>
      <c r="F91" s="136" t="s">
        <v>191</v>
      </c>
      <c r="G91" s="136" t="s">
        <v>190</v>
      </c>
      <c r="H91" s="136" t="s">
        <v>136</v>
      </c>
      <c r="I91" s="137" t="s">
        <v>136</v>
      </c>
      <c r="J91" s="136" t="s">
        <v>114</v>
      </c>
      <c r="K91" s="136" t="s">
        <v>230</v>
      </c>
      <c r="L91" s="136" t="s">
        <v>229</v>
      </c>
      <c r="M91" s="136" t="s">
        <v>96</v>
      </c>
      <c r="N91" s="136" t="s">
        <v>96</v>
      </c>
      <c r="O91" s="136" t="s">
        <v>96</v>
      </c>
      <c r="P91" s="209"/>
      <c r="Q91" s="210"/>
    </row>
    <row r="92" spans="2:17" ht="60.75" customHeight="1" x14ac:dyDescent="0.3">
      <c r="B92" s="139" t="s">
        <v>43</v>
      </c>
      <c r="C92" s="161">
        <f t="shared" ref="C92:C98" si="1">896/6</f>
        <v>149.33333333333334</v>
      </c>
      <c r="D92" s="142" t="s">
        <v>228</v>
      </c>
      <c r="E92" s="142">
        <v>52265848</v>
      </c>
      <c r="F92" s="136" t="s">
        <v>191</v>
      </c>
      <c r="G92" s="136" t="s">
        <v>190</v>
      </c>
      <c r="H92" s="136" t="s">
        <v>136</v>
      </c>
      <c r="I92" s="137" t="s">
        <v>136</v>
      </c>
      <c r="J92" s="136" t="s">
        <v>227</v>
      </c>
      <c r="K92" s="136" t="s">
        <v>226</v>
      </c>
      <c r="L92" s="136" t="s">
        <v>225</v>
      </c>
      <c r="M92" s="136" t="s">
        <v>23</v>
      </c>
      <c r="N92" s="136" t="s">
        <v>23</v>
      </c>
      <c r="O92" s="136" t="s">
        <v>23</v>
      </c>
      <c r="P92" s="209"/>
      <c r="Q92" s="210"/>
    </row>
    <row r="93" spans="2:17" ht="166.8" customHeight="1" x14ac:dyDescent="0.3">
      <c r="B93" s="139" t="s">
        <v>43</v>
      </c>
      <c r="C93" s="161">
        <f t="shared" si="1"/>
        <v>149.33333333333334</v>
      </c>
      <c r="D93" s="141" t="s">
        <v>224</v>
      </c>
      <c r="E93" s="142">
        <v>1110444361</v>
      </c>
      <c r="F93" s="136" t="s">
        <v>191</v>
      </c>
      <c r="G93" s="136" t="s">
        <v>190</v>
      </c>
      <c r="H93" s="136" t="s">
        <v>136</v>
      </c>
      <c r="I93" s="137" t="s">
        <v>136</v>
      </c>
      <c r="J93" s="136" t="s">
        <v>223</v>
      </c>
      <c r="K93" s="136" t="s">
        <v>222</v>
      </c>
      <c r="L93" s="136" t="s">
        <v>221</v>
      </c>
      <c r="M93" s="136" t="s">
        <v>23</v>
      </c>
      <c r="N93" s="136" t="s">
        <v>97</v>
      </c>
      <c r="O93" s="136" t="s">
        <v>23</v>
      </c>
      <c r="P93" s="211"/>
      <c r="Q93" s="212"/>
    </row>
    <row r="94" spans="2:17" ht="60.75" customHeight="1" x14ac:dyDescent="0.3">
      <c r="B94" s="139" t="s">
        <v>43</v>
      </c>
      <c r="C94" s="161">
        <f t="shared" si="1"/>
        <v>149.33333333333334</v>
      </c>
      <c r="D94" s="141" t="s">
        <v>220</v>
      </c>
      <c r="E94" s="142">
        <v>65763199</v>
      </c>
      <c r="F94" s="136" t="s">
        <v>191</v>
      </c>
      <c r="G94" s="136" t="s">
        <v>219</v>
      </c>
      <c r="H94" s="136" t="s">
        <v>136</v>
      </c>
      <c r="I94" s="136" t="s">
        <v>136</v>
      </c>
      <c r="J94" s="136" t="s">
        <v>218</v>
      </c>
      <c r="K94" s="136" t="s">
        <v>217</v>
      </c>
      <c r="L94" s="136" t="s">
        <v>216</v>
      </c>
      <c r="M94" s="136" t="s">
        <v>23</v>
      </c>
      <c r="N94" s="136" t="s">
        <v>23</v>
      </c>
      <c r="O94" s="136" t="s">
        <v>23</v>
      </c>
      <c r="P94" s="209"/>
      <c r="Q94" s="210"/>
    </row>
    <row r="95" spans="2:17" ht="60.75" customHeight="1" x14ac:dyDescent="0.3">
      <c r="B95" s="139" t="s">
        <v>43</v>
      </c>
      <c r="C95" s="161">
        <f t="shared" si="1"/>
        <v>149.33333333333334</v>
      </c>
      <c r="D95" s="141" t="s">
        <v>215</v>
      </c>
      <c r="E95" s="142">
        <v>65556310</v>
      </c>
      <c r="F95" s="136" t="s">
        <v>214</v>
      </c>
      <c r="G95" s="136" t="s">
        <v>210</v>
      </c>
      <c r="H95" s="136" t="s">
        <v>136</v>
      </c>
      <c r="I95" s="137" t="s">
        <v>136</v>
      </c>
      <c r="J95" s="136" t="s">
        <v>114</v>
      </c>
      <c r="K95" s="136" t="s">
        <v>213</v>
      </c>
      <c r="L95" s="136" t="s">
        <v>212</v>
      </c>
      <c r="M95" s="136" t="s">
        <v>23</v>
      </c>
      <c r="N95" s="136" t="s">
        <v>23</v>
      </c>
      <c r="O95" s="136" t="s">
        <v>23</v>
      </c>
      <c r="P95" s="209"/>
      <c r="Q95" s="210"/>
    </row>
    <row r="96" spans="2:17" ht="87.75" customHeight="1" x14ac:dyDescent="0.3">
      <c r="B96" s="139" t="s">
        <v>43</v>
      </c>
      <c r="C96" s="161">
        <f t="shared" si="1"/>
        <v>149.33333333333334</v>
      </c>
      <c r="D96" s="141" t="s">
        <v>211</v>
      </c>
      <c r="E96" s="142">
        <v>65767781</v>
      </c>
      <c r="F96" s="136" t="s">
        <v>191</v>
      </c>
      <c r="G96" s="136" t="s">
        <v>210</v>
      </c>
      <c r="H96" s="136" t="s">
        <v>136</v>
      </c>
      <c r="I96" s="137" t="s">
        <v>136</v>
      </c>
      <c r="J96" s="136" t="s">
        <v>209</v>
      </c>
      <c r="K96" s="136" t="s">
        <v>208</v>
      </c>
      <c r="L96" s="136" t="s">
        <v>207</v>
      </c>
      <c r="M96" s="136" t="s">
        <v>23</v>
      </c>
      <c r="N96" s="136" t="s">
        <v>23</v>
      </c>
      <c r="O96" s="136" t="s">
        <v>23</v>
      </c>
      <c r="P96" s="209"/>
      <c r="Q96" s="210"/>
    </row>
    <row r="97" spans="2:17" ht="60.75" customHeight="1" x14ac:dyDescent="0.3">
      <c r="B97" s="139" t="s">
        <v>43</v>
      </c>
      <c r="C97" s="161">
        <f t="shared" si="1"/>
        <v>149.33333333333334</v>
      </c>
      <c r="D97" s="141" t="s">
        <v>206</v>
      </c>
      <c r="E97" s="142">
        <v>1110449391</v>
      </c>
      <c r="F97" s="136" t="s">
        <v>191</v>
      </c>
      <c r="G97" s="136" t="s">
        <v>190</v>
      </c>
      <c r="H97" s="136" t="s">
        <v>136</v>
      </c>
      <c r="I97" s="137" t="s">
        <v>136</v>
      </c>
      <c r="J97" s="136" t="s">
        <v>114</v>
      </c>
      <c r="K97" s="136" t="s">
        <v>205</v>
      </c>
      <c r="L97" s="136" t="s">
        <v>204</v>
      </c>
      <c r="M97" s="136" t="s">
        <v>23</v>
      </c>
      <c r="N97" s="136" t="s">
        <v>23</v>
      </c>
      <c r="O97" s="136" t="s">
        <v>23</v>
      </c>
      <c r="P97" s="209"/>
      <c r="Q97" s="210"/>
    </row>
    <row r="98" spans="2:17" ht="33.6" customHeight="1" x14ac:dyDescent="0.3">
      <c r="B98" s="139" t="s">
        <v>43</v>
      </c>
      <c r="C98" s="161">
        <f t="shared" si="1"/>
        <v>149.33333333333334</v>
      </c>
      <c r="D98" s="139" t="s">
        <v>203</v>
      </c>
      <c r="E98" s="144">
        <v>28566861</v>
      </c>
      <c r="F98" s="136" t="s">
        <v>191</v>
      </c>
      <c r="G98" s="136" t="s">
        <v>190</v>
      </c>
      <c r="H98" s="144" t="s">
        <v>136</v>
      </c>
      <c r="I98" s="146" t="s">
        <v>136</v>
      </c>
      <c r="J98" s="136" t="s">
        <v>114</v>
      </c>
      <c r="K98" s="136" t="s">
        <v>202</v>
      </c>
      <c r="L98" s="136" t="s">
        <v>201</v>
      </c>
      <c r="M98" s="135" t="s">
        <v>23</v>
      </c>
      <c r="N98" s="135" t="s">
        <v>23</v>
      </c>
      <c r="O98" s="135" t="s">
        <v>23</v>
      </c>
      <c r="P98" s="191"/>
      <c r="Q98" s="191"/>
    </row>
    <row r="100" spans="2:17" ht="15" thickBot="1" x14ac:dyDescent="0.35"/>
    <row r="101" spans="2:17" ht="26.4" thickBot="1" x14ac:dyDescent="0.35">
      <c r="B101" s="198" t="s">
        <v>45</v>
      </c>
      <c r="C101" s="199"/>
      <c r="D101" s="199"/>
      <c r="E101" s="199"/>
      <c r="F101" s="199"/>
      <c r="G101" s="199"/>
      <c r="H101" s="199"/>
      <c r="I101" s="199"/>
      <c r="J101" s="199"/>
      <c r="K101" s="199"/>
      <c r="L101" s="199"/>
      <c r="M101" s="199"/>
      <c r="N101" s="200"/>
    </row>
    <row r="104" spans="2:17" ht="46.2" customHeight="1" x14ac:dyDescent="0.3">
      <c r="B104" s="64" t="s">
        <v>32</v>
      </c>
      <c r="C104" s="64" t="s">
        <v>46</v>
      </c>
      <c r="D104" s="167" t="s">
        <v>3</v>
      </c>
      <c r="E104" s="168"/>
    </row>
    <row r="105" spans="2:17" ht="46.95" customHeight="1" x14ac:dyDescent="0.3">
      <c r="B105" s="65" t="s">
        <v>88</v>
      </c>
      <c r="C105" s="105" t="s">
        <v>23</v>
      </c>
      <c r="D105" s="191" t="s">
        <v>200</v>
      </c>
      <c r="E105" s="191"/>
    </row>
    <row r="108" spans="2:17" ht="25.8" x14ac:dyDescent="0.3">
      <c r="B108" s="196" t="s">
        <v>62</v>
      </c>
      <c r="C108" s="197"/>
      <c r="D108" s="197"/>
      <c r="E108" s="197"/>
      <c r="F108" s="197"/>
      <c r="G108" s="197"/>
      <c r="H108" s="197"/>
      <c r="I108" s="197"/>
      <c r="J108" s="197"/>
      <c r="K108" s="197"/>
      <c r="L108" s="197"/>
      <c r="M108" s="197"/>
      <c r="N108" s="197"/>
      <c r="O108" s="197"/>
      <c r="P108" s="197"/>
    </row>
    <row r="110" spans="2:17" ht="15" thickBot="1" x14ac:dyDescent="0.35"/>
    <row r="111" spans="2:17" ht="26.4" thickBot="1" x14ac:dyDescent="0.35">
      <c r="B111" s="198" t="s">
        <v>53</v>
      </c>
      <c r="C111" s="199"/>
      <c r="D111" s="199"/>
      <c r="E111" s="199"/>
      <c r="F111" s="199"/>
      <c r="G111" s="199"/>
      <c r="H111" s="199"/>
      <c r="I111" s="199"/>
      <c r="J111" s="199"/>
      <c r="K111" s="199"/>
      <c r="L111" s="199"/>
      <c r="M111" s="199"/>
      <c r="N111" s="200"/>
    </row>
    <row r="113" spans="1:26" ht="15" thickBot="1" x14ac:dyDescent="0.35">
      <c r="M113" s="61"/>
      <c r="N113" s="61"/>
    </row>
    <row r="114" spans="1:26" s="91" customFormat="1" ht="109.5" customHeight="1" x14ac:dyDescent="0.3">
      <c r="B114" s="102" t="s">
        <v>105</v>
      </c>
      <c r="C114" s="102" t="s">
        <v>106</v>
      </c>
      <c r="D114" s="102" t="s">
        <v>107</v>
      </c>
      <c r="E114" s="102" t="s">
        <v>44</v>
      </c>
      <c r="F114" s="102" t="s">
        <v>22</v>
      </c>
      <c r="G114" s="102" t="s">
        <v>65</v>
      </c>
      <c r="H114" s="102" t="s">
        <v>17</v>
      </c>
      <c r="I114" s="102" t="s">
        <v>10</v>
      </c>
      <c r="J114" s="102" t="s">
        <v>30</v>
      </c>
      <c r="K114" s="102" t="s">
        <v>60</v>
      </c>
      <c r="L114" s="102" t="s">
        <v>20</v>
      </c>
      <c r="M114" s="87" t="s">
        <v>26</v>
      </c>
      <c r="N114" s="102" t="s">
        <v>108</v>
      </c>
      <c r="O114" s="102" t="s">
        <v>35</v>
      </c>
      <c r="P114" s="155" t="s">
        <v>11</v>
      </c>
      <c r="Q114" s="155" t="s">
        <v>19</v>
      </c>
    </row>
    <row r="115" spans="1:26" s="97" customFormat="1" ht="43.2" x14ac:dyDescent="0.3">
      <c r="A115" s="44">
        <v>1</v>
      </c>
      <c r="B115" s="98" t="s">
        <v>115</v>
      </c>
      <c r="C115" s="99" t="s">
        <v>115</v>
      </c>
      <c r="D115" s="98" t="s">
        <v>199</v>
      </c>
      <c r="E115" s="98" t="s">
        <v>198</v>
      </c>
      <c r="F115" s="133" t="s">
        <v>96</v>
      </c>
      <c r="G115" s="111" t="s">
        <v>118</v>
      </c>
      <c r="H115" s="121">
        <v>40544</v>
      </c>
      <c r="I115" s="121">
        <v>40724</v>
      </c>
      <c r="J115" s="95" t="s">
        <v>97</v>
      </c>
      <c r="K115" s="134">
        <f>(I115-H115)/30</f>
        <v>6</v>
      </c>
      <c r="L115" s="95" t="s">
        <v>118</v>
      </c>
      <c r="M115" s="95" t="s">
        <v>118</v>
      </c>
      <c r="N115" s="86" t="s">
        <v>118</v>
      </c>
      <c r="O115" s="26">
        <v>39996600</v>
      </c>
      <c r="P115" s="160" t="s">
        <v>197</v>
      </c>
      <c r="Q115" s="112" t="s">
        <v>196</v>
      </c>
      <c r="R115" s="96"/>
      <c r="S115" s="96"/>
      <c r="T115" s="96"/>
      <c r="U115" s="96"/>
      <c r="V115" s="96"/>
      <c r="W115" s="96"/>
      <c r="X115" s="96"/>
      <c r="Y115" s="96"/>
      <c r="Z115" s="96"/>
    </row>
    <row r="116" spans="1:26" s="97" customFormat="1" ht="28.8" x14ac:dyDescent="0.3">
      <c r="A116" s="44">
        <f t="shared" ref="A116:A122" si="2">+A115+1</f>
        <v>2</v>
      </c>
      <c r="B116" s="98" t="s">
        <v>115</v>
      </c>
      <c r="C116" s="99" t="s">
        <v>115</v>
      </c>
      <c r="D116" s="98" t="s">
        <v>130</v>
      </c>
      <c r="E116" s="98" t="s">
        <v>195</v>
      </c>
      <c r="F116" s="129" t="s">
        <v>97</v>
      </c>
      <c r="G116" s="94" t="s">
        <v>118</v>
      </c>
      <c r="H116" s="94" t="s">
        <v>118</v>
      </c>
      <c r="I116" s="94" t="s">
        <v>118</v>
      </c>
      <c r="J116" s="94" t="s">
        <v>118</v>
      </c>
      <c r="K116" s="94" t="s">
        <v>118</v>
      </c>
      <c r="L116" s="94" t="s">
        <v>118</v>
      </c>
      <c r="M116" s="95" t="s">
        <v>118</v>
      </c>
      <c r="N116" s="94" t="s">
        <v>118</v>
      </c>
      <c r="O116" s="94" t="s">
        <v>118</v>
      </c>
      <c r="P116" s="129">
        <v>490</v>
      </c>
      <c r="Q116" s="112"/>
      <c r="R116" s="96"/>
      <c r="S116" s="96"/>
      <c r="T116" s="96"/>
      <c r="U116" s="96"/>
      <c r="V116" s="96"/>
      <c r="W116" s="96"/>
      <c r="X116" s="96"/>
      <c r="Y116" s="96"/>
      <c r="Z116" s="96"/>
    </row>
    <row r="117" spans="1:26" s="97" customFormat="1" ht="28.8" x14ac:dyDescent="0.3">
      <c r="A117" s="44">
        <f t="shared" si="2"/>
        <v>3</v>
      </c>
      <c r="B117" s="98" t="s">
        <v>115</v>
      </c>
      <c r="C117" s="99" t="s">
        <v>115</v>
      </c>
      <c r="D117" s="98" t="s">
        <v>116</v>
      </c>
      <c r="E117" s="123">
        <v>170</v>
      </c>
      <c r="F117" s="129" t="s">
        <v>96</v>
      </c>
      <c r="G117" s="94" t="s">
        <v>118</v>
      </c>
      <c r="H117" s="121">
        <v>41297</v>
      </c>
      <c r="I117" s="121">
        <v>41516</v>
      </c>
      <c r="J117" s="95" t="s">
        <v>97</v>
      </c>
      <c r="K117" s="134">
        <f>(I117-H117)/30</f>
        <v>7.3</v>
      </c>
      <c r="L117" s="95" t="s">
        <v>118</v>
      </c>
      <c r="M117" s="95" t="s">
        <v>118</v>
      </c>
      <c r="N117" s="86" t="s">
        <v>118</v>
      </c>
      <c r="O117" s="26">
        <v>55868112</v>
      </c>
      <c r="P117" s="159">
        <v>500</v>
      </c>
      <c r="Q117" s="112"/>
      <c r="R117" s="96"/>
      <c r="S117" s="96"/>
      <c r="T117" s="96"/>
      <c r="U117" s="96"/>
      <c r="V117" s="96"/>
      <c r="W117" s="96"/>
      <c r="X117" s="96"/>
      <c r="Y117" s="96"/>
      <c r="Z117" s="96"/>
    </row>
    <row r="118" spans="1:26" s="97" customFormat="1" ht="28.8" x14ac:dyDescent="0.3">
      <c r="A118" s="44">
        <f t="shared" si="2"/>
        <v>4</v>
      </c>
      <c r="B118" s="98" t="s">
        <v>115</v>
      </c>
      <c r="C118" s="99" t="s">
        <v>115</v>
      </c>
      <c r="D118" s="98" t="s">
        <v>116</v>
      </c>
      <c r="E118" s="123">
        <v>488</v>
      </c>
      <c r="F118" s="129" t="s">
        <v>97</v>
      </c>
      <c r="G118" s="94" t="s">
        <v>118</v>
      </c>
      <c r="H118" s="121" t="s">
        <v>118</v>
      </c>
      <c r="I118" s="121" t="s">
        <v>118</v>
      </c>
      <c r="J118" s="95" t="s">
        <v>194</v>
      </c>
      <c r="K118" s="95" t="s">
        <v>118</v>
      </c>
      <c r="L118" s="95" t="s">
        <v>118</v>
      </c>
      <c r="M118" s="123" t="s">
        <v>118</v>
      </c>
      <c r="N118" s="86" t="s">
        <v>118</v>
      </c>
      <c r="O118" s="26" t="s">
        <v>193</v>
      </c>
      <c r="P118" s="159">
        <v>515</v>
      </c>
      <c r="Q118" s="112"/>
      <c r="R118" s="96"/>
      <c r="S118" s="96"/>
      <c r="T118" s="96"/>
      <c r="U118" s="96"/>
      <c r="V118" s="96"/>
      <c r="W118" s="96"/>
      <c r="X118" s="96"/>
      <c r="Y118" s="96"/>
      <c r="Z118" s="96"/>
    </row>
    <row r="119" spans="1:26" s="97" customFormat="1" x14ac:dyDescent="0.3">
      <c r="A119" s="44">
        <f t="shared" si="2"/>
        <v>5</v>
      </c>
      <c r="B119" s="98"/>
      <c r="C119" s="99"/>
      <c r="D119" s="98"/>
      <c r="E119" s="93"/>
      <c r="F119" s="94"/>
      <c r="G119" s="94"/>
      <c r="H119" s="94"/>
      <c r="I119" s="95"/>
      <c r="J119" s="95"/>
      <c r="K119" s="95"/>
      <c r="L119" s="95"/>
      <c r="M119" s="86"/>
      <c r="N119" s="86"/>
      <c r="O119" s="26"/>
      <c r="P119" s="26"/>
      <c r="Q119" s="112"/>
      <c r="R119" s="96"/>
      <c r="S119" s="96"/>
      <c r="T119" s="96"/>
      <c r="U119" s="96"/>
      <c r="V119" s="96"/>
      <c r="W119" s="96"/>
      <c r="X119" s="96"/>
      <c r="Y119" s="96"/>
      <c r="Z119" s="96"/>
    </row>
    <row r="120" spans="1:26" s="97" customFormat="1" x14ac:dyDescent="0.3">
      <c r="A120" s="44">
        <f t="shared" si="2"/>
        <v>6</v>
      </c>
      <c r="B120" s="98"/>
      <c r="C120" s="99"/>
      <c r="D120" s="98"/>
      <c r="E120" s="93"/>
      <c r="F120" s="94"/>
      <c r="G120" s="94"/>
      <c r="H120" s="94"/>
      <c r="I120" s="95"/>
      <c r="J120" s="95"/>
      <c r="K120" s="95"/>
      <c r="L120" s="95"/>
      <c r="M120" s="86"/>
      <c r="N120" s="86"/>
      <c r="O120" s="26"/>
      <c r="P120" s="26"/>
      <c r="Q120" s="112"/>
      <c r="R120" s="96"/>
      <c r="S120" s="96"/>
      <c r="T120" s="96"/>
      <c r="U120" s="96"/>
      <c r="V120" s="96"/>
      <c r="W120" s="96"/>
      <c r="X120" s="96"/>
      <c r="Y120" s="96"/>
      <c r="Z120" s="96"/>
    </row>
    <row r="121" spans="1:26" s="97" customFormat="1" x14ac:dyDescent="0.3">
      <c r="A121" s="44">
        <f t="shared" si="2"/>
        <v>7</v>
      </c>
      <c r="B121" s="98"/>
      <c r="C121" s="99"/>
      <c r="D121" s="98"/>
      <c r="E121" s="93"/>
      <c r="F121" s="94"/>
      <c r="G121" s="94"/>
      <c r="H121" s="94"/>
      <c r="I121" s="95"/>
      <c r="J121" s="95"/>
      <c r="K121" s="95"/>
      <c r="L121" s="95"/>
      <c r="M121" s="86"/>
      <c r="N121" s="86"/>
      <c r="O121" s="26"/>
      <c r="P121" s="26"/>
      <c r="Q121" s="112"/>
      <c r="R121" s="96"/>
      <c r="S121" s="96"/>
      <c r="T121" s="96"/>
      <c r="U121" s="96"/>
      <c r="V121" s="96"/>
      <c r="W121" s="96"/>
      <c r="X121" s="96"/>
      <c r="Y121" s="96"/>
      <c r="Z121" s="96"/>
    </row>
    <row r="122" spans="1:26" s="97" customFormat="1" x14ac:dyDescent="0.3">
      <c r="A122" s="44">
        <f t="shared" si="2"/>
        <v>8</v>
      </c>
      <c r="B122" s="98"/>
      <c r="C122" s="99"/>
      <c r="D122" s="98"/>
      <c r="E122" s="93"/>
      <c r="F122" s="94"/>
      <c r="G122" s="94"/>
      <c r="H122" s="94"/>
      <c r="I122" s="95"/>
      <c r="J122" s="95"/>
      <c r="K122" s="95"/>
      <c r="L122" s="95"/>
      <c r="M122" s="86"/>
      <c r="N122" s="86"/>
      <c r="O122" s="26"/>
      <c r="P122" s="26"/>
      <c r="Q122" s="112"/>
      <c r="R122" s="96"/>
      <c r="S122" s="96"/>
      <c r="T122" s="96"/>
      <c r="U122" s="96"/>
      <c r="V122" s="96"/>
      <c r="W122" s="96"/>
      <c r="X122" s="96"/>
      <c r="Y122" s="96"/>
      <c r="Z122" s="96"/>
    </row>
    <row r="123" spans="1:26" s="97" customFormat="1" x14ac:dyDescent="0.3">
      <c r="A123" s="44"/>
      <c r="B123" s="47" t="s">
        <v>16</v>
      </c>
      <c r="C123" s="99"/>
      <c r="D123" s="98"/>
      <c r="E123" s="93"/>
      <c r="F123" s="94"/>
      <c r="G123" s="94"/>
      <c r="H123" s="94"/>
      <c r="I123" s="95"/>
      <c r="J123" s="95"/>
      <c r="K123" s="100">
        <f>SUM(K115:K122)</f>
        <v>13.3</v>
      </c>
      <c r="L123" s="100">
        <f>SUM(L115:L122)</f>
        <v>0</v>
      </c>
      <c r="M123" s="110">
        <f>SUM(M115:M122)</f>
        <v>0</v>
      </c>
      <c r="N123" s="100">
        <f>SUM(N115:N122)</f>
        <v>0</v>
      </c>
      <c r="O123" s="26"/>
      <c r="P123" s="26"/>
      <c r="Q123" s="113"/>
    </row>
    <row r="124" spans="1:26" x14ac:dyDescent="0.3">
      <c r="B124" s="29"/>
      <c r="C124" s="29"/>
      <c r="D124" s="29"/>
      <c r="E124" s="30"/>
      <c r="F124" s="29"/>
      <c r="G124" s="29"/>
      <c r="H124" s="29"/>
      <c r="I124" s="29"/>
      <c r="J124" s="29"/>
      <c r="K124" s="29"/>
      <c r="L124" s="29"/>
      <c r="M124" s="29"/>
      <c r="N124" s="29"/>
      <c r="O124" s="29"/>
      <c r="P124" s="29"/>
    </row>
    <row r="125" spans="1:26" ht="18" x14ac:dyDescent="0.3">
      <c r="B125" s="56" t="s">
        <v>31</v>
      </c>
      <c r="C125" s="69">
        <f>+K123</f>
        <v>13.3</v>
      </c>
      <c r="H125" s="31"/>
      <c r="I125" s="31"/>
      <c r="J125" s="31"/>
      <c r="K125" s="31"/>
      <c r="L125" s="31"/>
      <c r="M125" s="31"/>
      <c r="N125" s="29"/>
      <c r="O125" s="29"/>
      <c r="P125" s="29"/>
    </row>
    <row r="127" spans="1:26" ht="15" thickBot="1" x14ac:dyDescent="0.35"/>
    <row r="128" spans="1:26" ht="37.200000000000003" customHeight="1" thickBot="1" x14ac:dyDescent="0.35">
      <c r="B128" s="72" t="s">
        <v>48</v>
      </c>
      <c r="C128" s="73" t="s">
        <v>49</v>
      </c>
      <c r="D128" s="72" t="s">
        <v>50</v>
      </c>
      <c r="E128" s="73" t="s">
        <v>54</v>
      </c>
    </row>
    <row r="129" spans="2:17" ht="41.4" customHeight="1" x14ac:dyDescent="0.3">
      <c r="B129" s="63" t="s">
        <v>89</v>
      </c>
      <c r="C129" s="66">
        <v>20</v>
      </c>
      <c r="D129" s="66"/>
      <c r="E129" s="201">
        <f>+D129+D130+D131</f>
        <v>30</v>
      </c>
    </row>
    <row r="130" spans="2:17" x14ac:dyDescent="0.3">
      <c r="B130" s="63" t="s">
        <v>90</v>
      </c>
      <c r="C130" s="54">
        <v>30</v>
      </c>
      <c r="D130" s="153">
        <v>30</v>
      </c>
      <c r="E130" s="202"/>
    </row>
    <row r="131" spans="2:17" ht="15" thickBot="1" x14ac:dyDescent="0.35">
      <c r="B131" s="63" t="s">
        <v>91</v>
      </c>
      <c r="C131" s="68">
        <v>40</v>
      </c>
      <c r="D131" s="68">
        <v>0</v>
      </c>
      <c r="E131" s="203"/>
    </row>
    <row r="133" spans="2:17" ht="15" thickBot="1" x14ac:dyDescent="0.35"/>
    <row r="134" spans="2:17" ht="26.4" thickBot="1" x14ac:dyDescent="0.35">
      <c r="B134" s="198" t="s">
        <v>51</v>
      </c>
      <c r="C134" s="199"/>
      <c r="D134" s="199"/>
      <c r="E134" s="199"/>
      <c r="F134" s="199"/>
      <c r="G134" s="199"/>
      <c r="H134" s="199"/>
      <c r="I134" s="199"/>
      <c r="J134" s="199"/>
      <c r="K134" s="199"/>
      <c r="L134" s="199"/>
      <c r="M134" s="199"/>
      <c r="N134" s="200"/>
    </row>
    <row r="136" spans="2:17" ht="33" customHeight="1" x14ac:dyDescent="0.3">
      <c r="B136" s="162" t="s">
        <v>0</v>
      </c>
      <c r="C136" s="162" t="s">
        <v>38</v>
      </c>
      <c r="D136" s="162" t="s">
        <v>39</v>
      </c>
      <c r="E136" s="162" t="s">
        <v>78</v>
      </c>
      <c r="F136" s="162" t="s">
        <v>80</v>
      </c>
      <c r="G136" s="162" t="s">
        <v>81</v>
      </c>
      <c r="H136" s="162" t="s">
        <v>82</v>
      </c>
      <c r="I136" s="162" t="s">
        <v>79</v>
      </c>
      <c r="J136" s="167" t="s">
        <v>83</v>
      </c>
      <c r="K136" s="189"/>
      <c r="L136" s="168"/>
      <c r="M136" s="162" t="s">
        <v>87</v>
      </c>
      <c r="N136" s="162" t="s">
        <v>40</v>
      </c>
      <c r="O136" s="162" t="s">
        <v>41</v>
      </c>
      <c r="P136" s="192" t="s">
        <v>3</v>
      </c>
      <c r="Q136" s="193"/>
    </row>
    <row r="137" spans="2:17" ht="72" customHeight="1" x14ac:dyDescent="0.3">
      <c r="B137" s="163"/>
      <c r="C137" s="163"/>
      <c r="D137" s="163"/>
      <c r="E137" s="163"/>
      <c r="F137" s="163"/>
      <c r="G137" s="163"/>
      <c r="H137" s="163"/>
      <c r="I137" s="163"/>
      <c r="J137" s="154" t="s">
        <v>84</v>
      </c>
      <c r="K137" s="154" t="s">
        <v>85</v>
      </c>
      <c r="L137" s="154" t="s">
        <v>86</v>
      </c>
      <c r="M137" s="163"/>
      <c r="N137" s="163"/>
      <c r="O137" s="163"/>
      <c r="P137" s="194"/>
      <c r="Q137" s="195"/>
    </row>
    <row r="138" spans="2:17" ht="79.8" customHeight="1" x14ac:dyDescent="0.3">
      <c r="B138" s="139" t="s">
        <v>148</v>
      </c>
      <c r="C138" s="139">
        <v>896</v>
      </c>
      <c r="D138" s="136" t="s">
        <v>192</v>
      </c>
      <c r="E138" s="136">
        <v>65828981</v>
      </c>
      <c r="F138" s="136" t="s">
        <v>191</v>
      </c>
      <c r="G138" s="136" t="s">
        <v>190</v>
      </c>
      <c r="H138" s="136" t="s">
        <v>136</v>
      </c>
      <c r="I138" s="137" t="s">
        <v>136</v>
      </c>
      <c r="J138" s="136" t="s">
        <v>182</v>
      </c>
      <c r="K138" s="135" t="s">
        <v>189</v>
      </c>
      <c r="L138" s="135" t="s">
        <v>188</v>
      </c>
      <c r="M138" s="135" t="s">
        <v>96</v>
      </c>
      <c r="N138" s="135" t="s">
        <v>97</v>
      </c>
      <c r="O138" s="135" t="s">
        <v>96</v>
      </c>
      <c r="P138" s="158" t="s">
        <v>187</v>
      </c>
      <c r="Q138" s="82"/>
    </row>
    <row r="139" spans="2:17" ht="60.75" customHeight="1" x14ac:dyDescent="0.3">
      <c r="B139" s="139" t="s">
        <v>186</v>
      </c>
      <c r="C139" s="139">
        <v>896</v>
      </c>
      <c r="D139" s="144" t="s">
        <v>185</v>
      </c>
      <c r="E139" s="144">
        <v>93461522</v>
      </c>
      <c r="F139" s="144" t="s">
        <v>184</v>
      </c>
      <c r="G139" s="144" t="s">
        <v>183</v>
      </c>
      <c r="H139" s="144" t="s">
        <v>136</v>
      </c>
      <c r="I139" s="146" t="s">
        <v>136</v>
      </c>
      <c r="J139" s="136" t="s">
        <v>182</v>
      </c>
      <c r="K139" s="149" t="s">
        <v>181</v>
      </c>
      <c r="L139" s="149" t="s">
        <v>180</v>
      </c>
      <c r="M139" s="135" t="s">
        <v>23</v>
      </c>
      <c r="N139" s="135" t="s">
        <v>23</v>
      </c>
      <c r="O139" s="135" t="s">
        <v>23</v>
      </c>
      <c r="P139" s="81"/>
      <c r="Q139" s="82"/>
    </row>
    <row r="140" spans="2:17" ht="33.6" customHeight="1" x14ac:dyDescent="0.3">
      <c r="B140" s="139" t="s">
        <v>179</v>
      </c>
      <c r="C140" s="139">
        <v>896</v>
      </c>
      <c r="D140" s="139" t="s">
        <v>178</v>
      </c>
      <c r="E140" s="144">
        <v>65501759</v>
      </c>
      <c r="F140" s="144" t="s">
        <v>177</v>
      </c>
      <c r="G140" s="144" t="s">
        <v>155</v>
      </c>
      <c r="H140" s="144" t="s">
        <v>136</v>
      </c>
      <c r="I140" s="146" t="s">
        <v>136</v>
      </c>
      <c r="J140" s="147" t="s">
        <v>176</v>
      </c>
      <c r="K140" s="148" t="s">
        <v>175</v>
      </c>
      <c r="L140" s="148" t="s">
        <v>174</v>
      </c>
      <c r="M140" s="135" t="s">
        <v>23</v>
      </c>
      <c r="N140" s="135" t="s">
        <v>23</v>
      </c>
      <c r="O140" s="135" t="s">
        <v>23</v>
      </c>
      <c r="P140" s="81"/>
      <c r="Q140" s="82"/>
    </row>
    <row r="143" spans="2:17" ht="15" thickBot="1" x14ac:dyDescent="0.35"/>
    <row r="144" spans="2:17" ht="54" customHeight="1" x14ac:dyDescent="0.3">
      <c r="B144" s="108" t="s">
        <v>32</v>
      </c>
      <c r="C144" s="108" t="s">
        <v>48</v>
      </c>
      <c r="D144" s="154" t="s">
        <v>49</v>
      </c>
      <c r="E144" s="108" t="s">
        <v>50</v>
      </c>
      <c r="F144" s="73" t="s">
        <v>55</v>
      </c>
      <c r="G144" s="77"/>
    </row>
    <row r="145" spans="2:7" ht="120.75" customHeight="1" x14ac:dyDescent="0.2">
      <c r="B145" s="181" t="s">
        <v>52</v>
      </c>
      <c r="C145" s="5" t="s">
        <v>92</v>
      </c>
      <c r="D145" s="153">
        <v>25</v>
      </c>
      <c r="E145" s="153">
        <v>0</v>
      </c>
      <c r="F145" s="182">
        <f>+E145+E146+E147</f>
        <v>35</v>
      </c>
      <c r="G145" s="78"/>
    </row>
    <row r="146" spans="2:7" ht="76.2" customHeight="1" x14ac:dyDescent="0.2">
      <c r="B146" s="181"/>
      <c r="C146" s="5" t="s">
        <v>93</v>
      </c>
      <c r="D146" s="70">
        <v>25</v>
      </c>
      <c r="E146" s="153">
        <v>25</v>
      </c>
      <c r="F146" s="183"/>
      <c r="G146" s="78"/>
    </row>
    <row r="147" spans="2:7" ht="69" customHeight="1" x14ac:dyDescent="0.2">
      <c r="B147" s="181"/>
      <c r="C147" s="5" t="s">
        <v>94</v>
      </c>
      <c r="D147" s="153">
        <v>10</v>
      </c>
      <c r="E147" s="153">
        <v>10</v>
      </c>
      <c r="F147" s="184"/>
      <c r="G147" s="78"/>
    </row>
    <row r="148" spans="2:7" x14ac:dyDescent="0.3">
      <c r="C148" s="88"/>
    </row>
    <row r="151" spans="2:7" x14ac:dyDescent="0.3">
      <c r="B151" s="106" t="s">
        <v>56</v>
      </c>
    </row>
    <row r="154" spans="2:7" x14ac:dyDescent="0.3">
      <c r="B154" s="109" t="s">
        <v>32</v>
      </c>
      <c r="C154" s="109" t="s">
        <v>57</v>
      </c>
      <c r="D154" s="108" t="s">
        <v>50</v>
      </c>
      <c r="E154" s="108" t="s">
        <v>16</v>
      </c>
    </row>
    <row r="155" spans="2:7" ht="53.25" customHeight="1" x14ac:dyDescent="0.3">
      <c r="B155" s="89" t="s">
        <v>58</v>
      </c>
      <c r="C155" s="90">
        <v>40</v>
      </c>
      <c r="D155" s="153">
        <f>+E129</f>
        <v>30</v>
      </c>
      <c r="E155" s="185">
        <f>+D155+D156</f>
        <v>65</v>
      </c>
    </row>
    <row r="156" spans="2:7" ht="65.25" customHeight="1" x14ac:dyDescent="0.3">
      <c r="B156" s="89" t="s">
        <v>59</v>
      </c>
      <c r="C156" s="90">
        <v>60</v>
      </c>
      <c r="D156" s="153">
        <f>+F145</f>
        <v>35</v>
      </c>
      <c r="E156" s="186"/>
    </row>
  </sheetData>
  <mergeCells count="72">
    <mergeCell ref="G136:G137"/>
    <mergeCell ref="H136:H137"/>
    <mergeCell ref="M136:M137"/>
    <mergeCell ref="N136:N137"/>
    <mergeCell ref="I136:I137"/>
    <mergeCell ref="B136:B137"/>
    <mergeCell ref="C136:C137"/>
    <mergeCell ref="D136:D137"/>
    <mergeCell ref="E136:E137"/>
    <mergeCell ref="F136:F137"/>
    <mergeCell ref="F87:F88"/>
    <mergeCell ref="G87:G88"/>
    <mergeCell ref="H87:H88"/>
    <mergeCell ref="I87:I88"/>
    <mergeCell ref="M87:M88"/>
    <mergeCell ref="P70:Q70"/>
    <mergeCell ref="P69:Q69"/>
    <mergeCell ref="O87:O88"/>
    <mergeCell ref="P87:Q88"/>
    <mergeCell ref="O136:O137"/>
    <mergeCell ref="P136:Q137"/>
    <mergeCell ref="P93:Q93"/>
    <mergeCell ref="P90:Q90"/>
    <mergeCell ref="P71:Q71"/>
    <mergeCell ref="P72:Q72"/>
    <mergeCell ref="P73:Q73"/>
    <mergeCell ref="P92:Q92"/>
    <mergeCell ref="P91:Q91"/>
    <mergeCell ref="P94:Q94"/>
    <mergeCell ref="P95:Q95"/>
    <mergeCell ref="P96:Q96"/>
    <mergeCell ref="P74:Q74"/>
    <mergeCell ref="P75:Q75"/>
    <mergeCell ref="P76:Q76"/>
    <mergeCell ref="J136:L136"/>
    <mergeCell ref="J87:L87"/>
    <mergeCell ref="P89:Q89"/>
    <mergeCell ref="P98:Q98"/>
    <mergeCell ref="N87:N88"/>
    <mergeCell ref="P97:Q97"/>
    <mergeCell ref="C11:E11"/>
    <mergeCell ref="A5:L5"/>
    <mergeCell ref="B145:B147"/>
    <mergeCell ref="F145:F147"/>
    <mergeCell ref="E155:E156"/>
    <mergeCell ref="B66:N66"/>
    <mergeCell ref="C64:N64"/>
    <mergeCell ref="B15:C22"/>
    <mergeCell ref="D60:E60"/>
    <mergeCell ref="M46:N46"/>
    <mergeCell ref="B60:B61"/>
    <mergeCell ref="C60:C61"/>
    <mergeCell ref="B87:B88"/>
    <mergeCell ref="C87:C88"/>
    <mergeCell ref="D87:D88"/>
    <mergeCell ref="E87:E88"/>
    <mergeCell ref="B2:P2"/>
    <mergeCell ref="B108:P108"/>
    <mergeCell ref="B134:N134"/>
    <mergeCell ref="E129:E131"/>
    <mergeCell ref="B101:N101"/>
    <mergeCell ref="D104:E104"/>
    <mergeCell ref="D105:E105"/>
    <mergeCell ref="B111:N111"/>
    <mergeCell ref="B82:N82"/>
    <mergeCell ref="E41:E42"/>
    <mergeCell ref="B4:P4"/>
    <mergeCell ref="B23:C23"/>
    <mergeCell ref="C7:N7"/>
    <mergeCell ref="C8:N8"/>
    <mergeCell ref="C9:N9"/>
    <mergeCell ref="C10:N10"/>
  </mergeCells>
  <dataValidations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GRUPO 31</vt:lpstr>
      <vt:lpstr>GRUPO 34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2014-12-11T13:32:54Z</dcterms:modified>
</cp:coreProperties>
</file>