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ORIOS2015\PROGRAMACION\PRIMERA INFANCIA\CONVOCATORIA\EVALUACION\"/>
    </mc:Choice>
  </mc:AlternateContent>
  <bookViews>
    <workbookView xWindow="120" yWindow="132" windowWidth="12516" windowHeight="6660" tabRatio="598" activeTab="5"/>
  </bookViews>
  <sheets>
    <sheet name="GRUPO 68" sheetId="18" r:id="rId1"/>
    <sheet name="GRUPO 71" sheetId="16" r:id="rId2"/>
    <sheet name="GRUPO 62" sheetId="11" r:id="rId3"/>
    <sheet name="GRUPO 67" sheetId="13" r:id="rId4"/>
    <sheet name="GRUPO 66" sheetId="14" r:id="rId5"/>
    <sheet name="GRUPO 69" sheetId="15" r:id="rId6"/>
    <sheet name="GRUPO 63" sheetId="17" r:id="rId7"/>
  </sheets>
  <calcPr calcId="152511"/>
</workbook>
</file>

<file path=xl/calcChain.xml><?xml version="1.0" encoding="utf-8"?>
<calcChain xmlns="http://schemas.openxmlformats.org/spreadsheetml/2006/main">
  <c r="K123" i="13" l="1"/>
  <c r="K116" i="13"/>
  <c r="E23" i="18" l="1"/>
  <c r="F23" i="18"/>
  <c r="C25" i="18" s="1"/>
  <c r="E25" i="18"/>
  <c r="E41" i="18"/>
  <c r="A51" i="18"/>
  <c r="K51" i="18"/>
  <c r="A52" i="18"/>
  <c r="A53" i="18" s="1"/>
  <c r="A54" i="18" s="1"/>
  <c r="A55" i="18" s="1"/>
  <c r="A56" i="18" s="1"/>
  <c r="A57" i="18" s="1"/>
  <c r="K58" i="18"/>
  <c r="L58" i="18"/>
  <c r="M58" i="18"/>
  <c r="C63" i="18" s="1"/>
  <c r="N58" i="18"/>
  <c r="C62" i="18"/>
  <c r="K96" i="18"/>
  <c r="A108" i="18"/>
  <c r="A109" i="18"/>
  <c r="K109" i="18"/>
  <c r="A110" i="18"/>
  <c r="A111" i="18" s="1"/>
  <c r="A112" i="18" s="1"/>
  <c r="K113" i="18"/>
  <c r="L113" i="18"/>
  <c r="M113" i="18"/>
  <c r="N113" i="18"/>
  <c r="E119" i="18"/>
  <c r="D145" i="18" s="1"/>
  <c r="F135" i="18"/>
  <c r="D146" i="18" s="1"/>
  <c r="E23" i="17"/>
  <c r="F23" i="17"/>
  <c r="C25" i="17"/>
  <c r="E25" i="17"/>
  <c r="E41" i="17"/>
  <c r="A51" i="17"/>
  <c r="K51" i="17"/>
  <c r="A52" i="17"/>
  <c r="A53" i="17" s="1"/>
  <c r="A54" i="17" s="1"/>
  <c r="A55" i="17" s="1"/>
  <c r="A56" i="17" s="1"/>
  <c r="A57" i="17" s="1"/>
  <c r="K52" i="17"/>
  <c r="K53" i="17"/>
  <c r="K58" i="17"/>
  <c r="C62" i="17" s="1"/>
  <c r="M58" i="17"/>
  <c r="N58" i="17"/>
  <c r="C63" i="17"/>
  <c r="A110" i="17"/>
  <c r="A111" i="17"/>
  <c r="A112" i="17"/>
  <c r="A113" i="17"/>
  <c r="A114" i="17" s="1"/>
  <c r="A115" i="17" s="1"/>
  <c r="A116" i="17" s="1"/>
  <c r="K117" i="17"/>
  <c r="L117" i="17"/>
  <c r="M117" i="17"/>
  <c r="N117" i="17"/>
  <c r="C119" i="17"/>
  <c r="E123" i="17"/>
  <c r="F139" i="17"/>
  <c r="D150" i="17" s="1"/>
  <c r="D149" i="17"/>
  <c r="E149" i="17" s="1"/>
  <c r="E145" i="18" l="1"/>
  <c r="E23" i="16"/>
  <c r="E25" i="16" s="1"/>
  <c r="F23" i="16"/>
  <c r="C25" i="16"/>
  <c r="E41" i="16"/>
  <c r="K50" i="16"/>
  <c r="A51" i="16"/>
  <c r="K51" i="16"/>
  <c r="A52" i="16"/>
  <c r="A53" i="16" s="1"/>
  <c r="A54" i="16" s="1"/>
  <c r="A55" i="16" s="1"/>
  <c r="A56" i="16" s="1"/>
  <c r="A57" i="16" s="1"/>
  <c r="L52" i="16"/>
  <c r="K53" i="16"/>
  <c r="K54" i="16"/>
  <c r="K55" i="16"/>
  <c r="K56" i="16"/>
  <c r="K57" i="16"/>
  <c r="M58" i="16"/>
  <c r="N58" i="16"/>
  <c r="C62" i="16"/>
  <c r="L117" i="16"/>
  <c r="L125" i="16" s="1"/>
  <c r="A118" i="16"/>
  <c r="A119" i="16"/>
  <c r="K119" i="16"/>
  <c r="A120" i="16"/>
  <c r="A121" i="16" s="1"/>
  <c r="A122" i="16" s="1"/>
  <c r="A123" i="16" s="1"/>
  <c r="A124" i="16" s="1"/>
  <c r="K125" i="16"/>
  <c r="N125" i="16"/>
  <c r="C127" i="16"/>
  <c r="E131" i="16"/>
  <c r="D157" i="16" s="1"/>
  <c r="F147" i="16"/>
  <c r="D158" i="16" s="1"/>
  <c r="E157" i="16" l="1"/>
  <c r="L118" i="13"/>
  <c r="L111" i="15" l="1"/>
  <c r="K58" i="15"/>
  <c r="K52" i="15"/>
  <c r="K58" i="14"/>
  <c r="L51" i="14"/>
  <c r="L58" i="15"/>
  <c r="L117" i="13"/>
  <c r="K58" i="11"/>
  <c r="K53" i="11"/>
  <c r="K52" i="11"/>
  <c r="L58" i="11"/>
  <c r="L51" i="11"/>
  <c r="K51" i="11"/>
  <c r="K50" i="11"/>
  <c r="K53" i="14"/>
  <c r="K52" i="14"/>
  <c r="K52" i="13" l="1"/>
  <c r="K58" i="13" s="1"/>
  <c r="K51" i="13"/>
  <c r="K62" i="14"/>
  <c r="K108" i="14" l="1"/>
  <c r="L123" i="13" l="1"/>
  <c r="F140" i="15"/>
  <c r="D151" i="15" s="1"/>
  <c r="E124" i="15"/>
  <c r="D150" i="15" s="1"/>
  <c r="N118" i="15"/>
  <c r="M118" i="15"/>
  <c r="K118" i="15"/>
  <c r="C120" i="15" s="1"/>
  <c r="A112" i="15"/>
  <c r="A113" i="15" s="1"/>
  <c r="A114" i="15" s="1"/>
  <c r="A115" i="15" s="1"/>
  <c r="A116" i="15" s="1"/>
  <c r="A117" i="15" s="1"/>
  <c r="A111" i="15"/>
  <c r="N58" i="15"/>
  <c r="M58" i="15"/>
  <c r="C63" i="15" s="1"/>
  <c r="A52" i="15"/>
  <c r="A53" i="15" s="1"/>
  <c r="A54" i="15" s="1"/>
  <c r="A55" i="15" s="1"/>
  <c r="A56" i="15" s="1"/>
  <c r="A57" i="15" s="1"/>
  <c r="A51" i="15"/>
  <c r="E41" i="15"/>
  <c r="F23" i="15"/>
  <c r="C25" i="15" s="1"/>
  <c r="E23" i="15"/>
  <c r="E25" i="15" s="1"/>
  <c r="F138" i="14"/>
  <c r="D149" i="14" s="1"/>
  <c r="E122" i="14"/>
  <c r="D148" i="14" s="1"/>
  <c r="N116" i="14"/>
  <c r="M116" i="14"/>
  <c r="L116" i="14"/>
  <c r="K116" i="14"/>
  <c r="C118" i="14" s="1"/>
  <c r="A109" i="14"/>
  <c r="A110" i="14" s="1"/>
  <c r="A111" i="14" s="1"/>
  <c r="A112" i="14" s="1"/>
  <c r="A113" i="14" s="1"/>
  <c r="A114" i="14" s="1"/>
  <c r="A115" i="14" s="1"/>
  <c r="N58" i="14"/>
  <c r="M58" i="14"/>
  <c r="C63" i="14" s="1"/>
  <c r="A51" i="14"/>
  <c r="A52" i="14" s="1"/>
  <c r="A53" i="14" s="1"/>
  <c r="A54" i="14" s="1"/>
  <c r="A55" i="14" s="1"/>
  <c r="A56" i="14" s="1"/>
  <c r="A57" i="14" s="1"/>
  <c r="E41" i="14"/>
  <c r="F23" i="14"/>
  <c r="C25" i="14" s="1"/>
  <c r="E23" i="14"/>
  <c r="E25" i="14" s="1"/>
  <c r="F145" i="13"/>
  <c r="D156" i="13" s="1"/>
  <c r="E129" i="13"/>
  <c r="D155" i="13" s="1"/>
  <c r="N123" i="13"/>
  <c r="M123" i="13"/>
  <c r="A116" i="13"/>
  <c r="A117" i="13" s="1"/>
  <c r="A118" i="13" s="1"/>
  <c r="A119" i="13" s="1"/>
  <c r="A120" i="13" s="1"/>
  <c r="A121" i="13" s="1"/>
  <c r="A122" i="13" s="1"/>
  <c r="C62" i="13"/>
  <c r="N58" i="13"/>
  <c r="M58" i="13"/>
  <c r="C63" i="13" s="1"/>
  <c r="A51" i="13"/>
  <c r="A52" i="13" s="1"/>
  <c r="A53" i="13" s="1"/>
  <c r="A54" i="13" s="1"/>
  <c r="A55" i="13" s="1"/>
  <c r="A56" i="13" s="1"/>
  <c r="A57" i="13" s="1"/>
  <c r="E41" i="13"/>
  <c r="F23" i="13"/>
  <c r="C25" i="13" s="1"/>
  <c r="E23" i="13"/>
  <c r="E25" i="13" s="1"/>
  <c r="F138" i="11"/>
  <c r="D149" i="11" s="1"/>
  <c r="E122" i="11"/>
  <c r="D148" i="11" s="1"/>
  <c r="N116" i="11"/>
  <c r="M116" i="11"/>
  <c r="L116" i="11"/>
  <c r="K116" i="11"/>
  <c r="C118" i="11" s="1"/>
  <c r="A109" i="11"/>
  <c r="A110" i="11" s="1"/>
  <c r="A111" i="11" s="1"/>
  <c r="A112" i="11" s="1"/>
  <c r="A113" i="11" s="1"/>
  <c r="A114" i="11" s="1"/>
  <c r="A115" i="11" s="1"/>
  <c r="N58" i="11"/>
  <c r="C63" i="11"/>
  <c r="A51" i="11"/>
  <c r="A52" i="11" s="1"/>
  <c r="A53" i="11" s="1"/>
  <c r="A54" i="11" s="1"/>
  <c r="A55" i="11" s="1"/>
  <c r="A56" i="11" s="1"/>
  <c r="A57" i="11" s="1"/>
  <c r="E41" i="11"/>
  <c r="F23" i="11"/>
  <c r="C25" i="11" s="1"/>
  <c r="E23" i="11"/>
  <c r="E25" i="11" s="1"/>
  <c r="E150" i="15" l="1"/>
  <c r="E148" i="14"/>
  <c r="E155" i="13"/>
  <c r="E148" i="11"/>
</calcChain>
</file>

<file path=xl/sharedStrings.xml><?xml version="1.0" encoding="utf-8"?>
<sst xmlns="http://schemas.openxmlformats.org/spreadsheetml/2006/main" count="2382" uniqueCount="429">
  <si>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</si>
  <si>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</si>
  <si>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</si>
  <si>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</si>
  <si>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</si>
  <si>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</si>
  <si>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</si>
  <si>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</si>
  <si>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</si>
  <si>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</si>
  <si>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</si>
  <si>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</si>
  <si>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</si>
  <si>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</si>
  <si>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</si>
  <si>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</si>
  <si>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</si>
  <si>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</si>
  <si>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</si>
  <si>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</si>
  <si>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</si>
  <si>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</si>
  <si>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</si>
  <si>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</si>
  <si>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</si>
  <si>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</si>
  <si>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</si>
  <si>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</si>
  <si>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</si>
  <si>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</si>
  <si>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</si>
  <si>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</si>
  <si>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</si>
  <si>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</si>
  <si>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</si>
  <si>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</si>
  <si>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</si>
  <si>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</si>
  <si>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</si>
  <si>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</si>
  <si>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</si>
  <si>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</si>
  <si>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</si>
  <si>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</si>
  <si>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</si>
  <si>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</si>
  <si>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</si>
  <si>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</si>
  <si>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</si>
  <si>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</si>
  <si>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</si>
  <si>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</si>
  <si>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</si>
  <si>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</si>
  <si>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</si>
  <si>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</si>
  <si>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</si>
  <si>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</si>
  <si>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</si>
  <si>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</si>
  <si>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</si>
  <si>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</si>
  <si>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</si>
  <si>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</si>
  <si>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</si>
  <si>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</si>
  <si>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</si>
  <si>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</si>
  <si>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</si>
  <si>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</si>
  <si>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</si>
  <si>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</si>
  <si>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</si>
  <si>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</si>
  <si>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</si>
  <si>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</si>
  <si>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</si>
  <si>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</si>
  <si>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</si>
  <si>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</si>
  <si>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</si>
  <si>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</si>
  <si>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</si>
  <si>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</si>
  <si>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</si>
  <si>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</si>
  <si>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</si>
  <si>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</si>
  <si>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</si>
  <si>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</si>
  <si>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</si>
  <si>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</si>
  <si>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</si>
  <si>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</si>
  <si>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</si>
  <si>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</si>
  <si>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</si>
  <si>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</si>
  <si>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</si>
  <si>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</si>
  <si>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</si>
  <si>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</si>
  <si>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</si>
  <si>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</si>
  <si>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</si>
  <si>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</si>
  <si>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</si>
  <si>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</si>
  <si>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</si>
  <si>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</si>
  <si>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</si>
  <si>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DECLARACIÓN EXTRA JUICIO  O CERTIFICADO DEL JUZGADO DE QUE SE ADELANTA ACCIÓN DE PERTENENCIA EN CASO DE POSECIÓN</t>
  </si>
  <si>
    <t>*** Si es propia, en arriendo,  posesión , comodato ó con autorización de uso, con que entidad</t>
  </si>
  <si>
    <r>
      <t>PROFESIONAL DE APOYO PEDAGÓGICO  POR C</t>
    </r>
    <r>
      <rPr>
        <b/>
        <sz val="11"/>
        <color theme="1"/>
        <rFont val="Calibri"/>
        <family val="2"/>
        <scheme val="minor"/>
      </rPr>
      <t xml:space="preserve">ADA MIL CUPOS </t>
    </r>
    <r>
      <rPr>
        <sz val="11"/>
        <color theme="1"/>
        <rFont val="Calibri"/>
        <family val="2"/>
        <scheme val="minor"/>
      </rPr>
      <t>OFERTADOS O FRACIÓN INFERIOR</t>
    </r>
  </si>
  <si>
    <r>
      <t xml:space="preserve">COORDINADORCOORDINADOR GENERAL DEL PROYECTO </t>
    </r>
    <r>
      <rPr>
        <b/>
        <sz val="11"/>
        <color theme="1"/>
        <rFont val="Calibri"/>
        <family val="2"/>
        <scheme val="minor"/>
      </rPr>
      <t>POR CADA MIL</t>
    </r>
    <r>
      <rPr>
        <sz val="11"/>
        <color theme="1"/>
        <rFont val="Calibri"/>
        <family val="2"/>
        <scheme val="minor"/>
      </rPr>
      <t xml:space="preserve"> CUPOS OFERTADOS O FRACIÓN INFERIOR</t>
    </r>
  </si>
  <si>
    <r>
      <t xml:space="preserve">FINANCIERO  </t>
    </r>
    <r>
      <rPr>
        <b/>
        <sz val="11"/>
        <color theme="1"/>
        <rFont val="Calibri"/>
        <family val="2"/>
        <scheme val="minor"/>
      </rPr>
      <t>POR CADA CINCO MIL</t>
    </r>
    <r>
      <rPr>
        <sz val="11"/>
        <color theme="1"/>
        <rFont val="Calibri"/>
        <family val="2"/>
        <scheme val="minor"/>
      </rPr>
      <t xml:space="preserve"> CUPOS OFERTADOS O FRACIÓN INFERIOR </t>
    </r>
  </si>
  <si>
    <t>FUNDACION IMIX</t>
  </si>
  <si>
    <t>INSTITUTO COLOMBIANO DE BIENESTAR FAMILIAR</t>
  </si>
  <si>
    <t>619</t>
  </si>
  <si>
    <t>CANTIDAD DE CUPOS ACREDITADOS PARA EL GRUPO</t>
  </si>
  <si>
    <t>57-58</t>
  </si>
  <si>
    <t>MODALIDAD FAMILIAR</t>
  </si>
  <si>
    <t>654</t>
  </si>
  <si>
    <t>NO APLICA</t>
  </si>
  <si>
    <t>915.25</t>
  </si>
  <si>
    <t>54-59</t>
  </si>
  <si>
    <t>53-54</t>
  </si>
  <si>
    <t>Esta certificacion fue presentada para la propuesta del grupo 71  donde se le dio validez debido a que fue la propuesta que se presentó primero</t>
  </si>
  <si>
    <t>ONG FAPROF FAMILIA PROYECTO AL FUTURO</t>
  </si>
  <si>
    <t>NO LO MENCIONA</t>
  </si>
  <si>
    <t>FUNDACION  ITACHUE</t>
  </si>
  <si>
    <t>ICBF</t>
  </si>
  <si>
    <t xml:space="preserve">FAPROF </t>
  </si>
  <si>
    <t xml:space="preserve">NO </t>
  </si>
  <si>
    <t>CORIPET</t>
  </si>
  <si>
    <t>209-210</t>
  </si>
  <si>
    <t>NO CUMPLE CON EL OBJETO DEL CONTRATO</t>
  </si>
  <si>
    <t>FAPROF</t>
  </si>
  <si>
    <t>NO MENCIONA</t>
  </si>
  <si>
    <t>GINA KATHERINE ARIAS SANCHEZ</t>
  </si>
  <si>
    <t>MARITZA YICED CHAVEZ BERMUDEZ</t>
  </si>
  <si>
    <t>YENY ALEXANDRA TORRES OSPINA</t>
  </si>
  <si>
    <t>LUDWIND ANDERSEN MANUEL ESPINOSA CELEMIN</t>
  </si>
  <si>
    <t>ADRIANA TIQUE POLOCHE</t>
  </si>
  <si>
    <t>KEILA STEFANIA VASQUEZ HUERTAS</t>
  </si>
  <si>
    <t>ARLEY ANDRES RUIZ LEAL</t>
  </si>
  <si>
    <t>SANDRA MILENA BAUTISTA CAPERA</t>
  </si>
  <si>
    <t>SANDRA LILIANA CACAIS GUZMAN</t>
  </si>
  <si>
    <t>YUMAR MARCELA GIL SANCHEZ</t>
  </si>
  <si>
    <t>ANGELICA VIVIANA RIOS CACERES</t>
  </si>
  <si>
    <t>DENIS AMANDA PRADA ESPITIA</t>
  </si>
  <si>
    <t>LINA MARCELA CERVERA RIVERA</t>
  </si>
  <si>
    <t>PAULA ANDREA SANCHEZ PERDOMO</t>
  </si>
  <si>
    <t>ELIANA CAMILA QUIÑONES CHICA</t>
  </si>
  <si>
    <t>LEIDY MARCELA VANEGAS VALDERRAMA</t>
  </si>
  <si>
    <t>ESPERANZA JUDITH CASTIBLANCO BAHAMON</t>
  </si>
  <si>
    <t>MARLENY GUERRERO SAENZ</t>
  </si>
  <si>
    <t>NORMA CONSTANZA ALDANA TRUJILLO</t>
  </si>
  <si>
    <t>LEIDY DEL PILAR BONILLA RINCON</t>
  </si>
  <si>
    <t>LEIDY JOHANNA CALLEJAS ESCOBAR</t>
  </si>
  <si>
    <t>GILMA MENDEZ HERNANDEZ</t>
  </si>
  <si>
    <t>SANDRA CONSTANZA RUIZ MILLAN</t>
  </si>
  <si>
    <t>STEVEN ALEJANDRO LOZANO SEPULVEDA</t>
  </si>
  <si>
    <t>LICENCIADA EN EDUCACION BASICA CON ENFASIS EN LENGUA CASTELLANA</t>
  </si>
  <si>
    <t>UNIVERSIDAD DEL TOLIMA</t>
  </si>
  <si>
    <t>Esta certificacion fue presentada para la propuesta del grupo 71  donde se le dio validez debido a que fue la propuesta que se presentó primero no se tiene en cuenta como experiencia habilitante para este grupo</t>
  </si>
  <si>
    <t>GIMNASIO MODERNO</t>
  </si>
  <si>
    <t>COORDINADORA PEDAGOGICA</t>
  </si>
  <si>
    <t>PSICOLOGO</t>
  </si>
  <si>
    <t>10/0522009 A 30/03/2011</t>
  </si>
  <si>
    <t>UNIVERSIDAD NACIONAL ABIERTA Y A DISTANCIA</t>
  </si>
  <si>
    <t>01/04/2013 A 5/09/2013 Y 16/01/2014 A 15/12/2014</t>
  </si>
  <si>
    <t xml:space="preserve">FUNDACION IMIX
</t>
  </si>
  <si>
    <t>COORDINADOR CDI FAMILIAR</t>
  </si>
  <si>
    <t>UNIVERSIDAD DE IBAGUE</t>
  </si>
  <si>
    <t>01/03/2014 A 15/12/2014</t>
  </si>
  <si>
    <t>COLEGIO SIMON BOLIVAR</t>
  </si>
  <si>
    <t>1/02/2012 A 1/02/2013</t>
  </si>
  <si>
    <t>COORDINADOR ACADEMICO</t>
  </si>
  <si>
    <t>APOYO EN EL AREA DE ORIENTACION ESCOLAR</t>
  </si>
  <si>
    <t>INSTITUCION TECNICA NIÑA MARIA FRESNO TOLIMA</t>
  </si>
  <si>
    <t>AÑO LECTIVO 2013</t>
  </si>
  <si>
    <t>ESTUDIANTE 10 SEMESTRE PSICOLOGIA</t>
  </si>
  <si>
    <t>16/01/2014 A 15/12/2014</t>
  </si>
  <si>
    <t>APOYO PSICOSOCIAL</t>
  </si>
  <si>
    <t>FINALIZO 10 SEMESTRE</t>
  </si>
  <si>
    <t>01/02/2014 A 15/12/2014</t>
  </si>
  <si>
    <t xml:space="preserve">CURSANDO 10 SEMESTRE </t>
  </si>
  <si>
    <t>9/09/2013 A15/12/2014</t>
  </si>
  <si>
    <t>UNIVERSIDAD ANTONIO NARIÑO</t>
  </si>
  <si>
    <t>ARQUIURBANOS</t>
  </si>
  <si>
    <t>30/08/2012 A 22/09/2013</t>
  </si>
  <si>
    <t xml:space="preserve">DESARROLLO PROYECTOS SOCIALES </t>
  </si>
  <si>
    <t xml:space="preserve">CLUB KIWANIS
FUNDACION IMIX </t>
  </si>
  <si>
    <t>01/09/2011 A 15/12/2011 Y 07/02/2012 A 30/04/2012
01/08/2014 A 31/10/2014</t>
  </si>
  <si>
    <t>PSICOLOGA</t>
  </si>
  <si>
    <t>PSICOLOGA
PSICOLOGA</t>
  </si>
  <si>
    <t>OBSERVATORIO PARA LA PAZ</t>
  </si>
  <si>
    <t>01/06/2013 A 31/12/2013</t>
  </si>
  <si>
    <t xml:space="preserve">AGENTE EDUCATIVO </t>
  </si>
  <si>
    <t xml:space="preserve">SI </t>
  </si>
  <si>
    <t>07/06/2013 A 31/12/2013</t>
  </si>
  <si>
    <t>HOGAR INFANTIL DUENDECILLOS
HOGAR INFANTIL JOSE ANTONIO GALAN
FUNDACION LOS ANDES</t>
  </si>
  <si>
    <t xml:space="preserve">01/02/2008 A 19/12/2008
0/01/2009 A 30/06/2009
AÑO 2011
</t>
  </si>
  <si>
    <t>EDUCADORA DEL NIVEL JARDIN II
COORDINADORA DE PROGRAMAS
COORDINADORA HOGARES COMUNITARIOS</t>
  </si>
  <si>
    <t>LICENCIADA EN EDUCACION INFANTIL Y PREESCOLAR</t>
  </si>
  <si>
    <t>FUNDACION IMIX
DISTRITO ANDINO Y CENTRO AMERICANO</t>
  </si>
  <si>
    <t>16/01/2013 A 31/12/2013 Y 16/01/2014 A 15/12/2014
13/07/1998 A 19/11/1998</t>
  </si>
  <si>
    <t>APOYO PEDAGOGICO
COORDINADORA PEDAGOGICA</t>
  </si>
  <si>
    <t>CONTADOR PUBLICO</t>
  </si>
  <si>
    <t>12/01/1988 A 26/06/1990</t>
  </si>
  <si>
    <t>FERROSTAAL COLOMBIA</t>
  </si>
  <si>
    <t>ASISTENTE FINANCIERA</t>
  </si>
  <si>
    <t>08/08/2011 A 10/08/2012</t>
  </si>
  <si>
    <t>COORDINADORA BRIGADAS DE SALUD Y PROYECTOS SOCIALES DIRIGIDOS  A PRIMERA INFANCIA</t>
  </si>
  <si>
    <t>P</t>
  </si>
  <si>
    <t>UNIVERSIDAD ABIERTA Y A DISTANCIA</t>
  </si>
  <si>
    <t>02/10/2013 A 31/12/2013 Y 16/01/2014 A 15/12/2014</t>
  </si>
  <si>
    <t>ESTUDIANTE PSICOLOGIA</t>
  </si>
  <si>
    <t>TERMINO MATERIAS 1 SEMESTRE DE 2014</t>
  </si>
  <si>
    <t>29/04/2013 A 31/12/2014</t>
  </si>
  <si>
    <t>LICENCIADO PARA LA EDUCACION BASICA EN CIENCIAS NATURALES Y EDUCACION AMBIENTAL</t>
  </si>
  <si>
    <t>18/11/2013 A 31/12/203 Y 16/01/2014 A 15/12/2014</t>
  </si>
  <si>
    <t>COORDINADOR CDI</t>
  </si>
  <si>
    <t xml:space="preserve">FUNDACION UNIVERSITARIA DEL ESPINAL </t>
  </si>
  <si>
    <t>15/01/2013 A 31/12/2013 Y 16/01/2014 A 15/12/2014</t>
  </si>
  <si>
    <t xml:space="preserve">APOYO PSICO SOCIAL </t>
  </si>
  <si>
    <t>LA UNIVERSIDAD DE PAMPLONA</t>
  </si>
  <si>
    <t>LICENCIADA EN PEDAGOGIA INFANTIL</t>
  </si>
  <si>
    <t>11/10/2013 A 31/12/2013 Y 16/01/2014 A 15/12/2014</t>
  </si>
  <si>
    <t>COORDINADORA CDI</t>
  </si>
  <si>
    <t>FUNDACION UNIVERSITARIA DEL ESPINAL</t>
  </si>
  <si>
    <t>GIMNASIO INFANTIL PEQUEÑAS AVENTURAS
FUNDACION IMIX</t>
  </si>
  <si>
    <t>15/02/2010 A 12/11/2010
01/08/2014 A 15/12/2014</t>
  </si>
  <si>
    <t xml:space="preserve">COORDINADORA
COORDINADORA CDI </t>
  </si>
  <si>
    <t>HOGAR DE LA JOVEN</t>
  </si>
  <si>
    <t>01/06/2013 A 30/06/2014</t>
  </si>
  <si>
    <t>14/02/2014 A 15/12/2014</t>
  </si>
  <si>
    <t xml:space="preserve">FISCALIA 54 LOCAL </t>
  </si>
  <si>
    <t>320 HORAS</t>
  </si>
  <si>
    <t>320 HORAS DE PASANTIA</t>
  </si>
  <si>
    <t xml:space="preserve">NO CUMPLE CON LOS 6 MESES DE EXPERIENCIA LABORAL </t>
  </si>
  <si>
    <t>ADMINISTRACION FINANCIERA</t>
  </si>
  <si>
    <t>COORDINADORA</t>
  </si>
  <si>
    <t>09/09/2013 A 31/12/2013 Y 16/01/2014 A 15/12/2014</t>
  </si>
  <si>
    <t xml:space="preserve">UNIVERSIDAD NACIONAL ABIERTA Y A DISTANCIA </t>
  </si>
  <si>
    <t>KIWANIS</t>
  </si>
  <si>
    <t>01/08/2012 A 30/05/2013</t>
  </si>
  <si>
    <t>M&amp;O SEGURIDAD</t>
  </si>
  <si>
    <t>28/02/2014 A 21/11/2014</t>
  </si>
  <si>
    <t>TRABAJADORA SOCIAL</t>
  </si>
  <si>
    <t xml:space="preserve">FUNDACION UNIVERSITARIA MINUTO DE DIOS </t>
  </si>
  <si>
    <t xml:space="preserve">CRECIENDO LIBRES </t>
  </si>
  <si>
    <t>01/02/2014 A 30/07/2014</t>
  </si>
  <si>
    <t>COORDINADORA DE PROYECTOS ACTIVIDADES DIRIGIDAS A LA POBLACION INFANTIL</t>
  </si>
  <si>
    <t>UNIVERSIDAD SAN BUENAVENTURA</t>
  </si>
  <si>
    <t>INPEC
CEDESNID</t>
  </si>
  <si>
    <t>01/02/2011 A 31/05/2011 Y 02/08/2011 A 29/11/2011
01/10/2012 A 26/12/2012</t>
  </si>
  <si>
    <t>PRACTICANTE
PSICOLOGO</t>
  </si>
  <si>
    <t>FUNDACION BUEN VIVIR</t>
  </si>
  <si>
    <t>19/04/2012 A 11/11/2013</t>
  </si>
  <si>
    <t>ICBF REGIONAL TOLIMA</t>
  </si>
  <si>
    <t>14/02/2013 A 29/11/2013</t>
  </si>
  <si>
    <t>PRACTICANTE EN PSICOLOGIA</t>
  </si>
  <si>
    <t>ALCALDIA MUNICIPAL DE SALDAÑA</t>
  </si>
  <si>
    <t>ENERO A DICIEMBRE DE 2011</t>
  </si>
  <si>
    <t>PROGRAMAS LUDICO RECREATIVAS ACTIVIDADES DE ATENCION INTEGRAL A LA PRIMERA INFANCIA</t>
  </si>
  <si>
    <t>CONSORCIO INTERPLANTAS
REDECOM</t>
  </si>
  <si>
    <t>10/03/2008 A 15/12/2009
04/02/2013 A 10/10/2013</t>
  </si>
  <si>
    <t>SUPERVISION TECNICA PROGRAMA DESAYUNOS INFANTILES
PROFESIONAL EN VERIFICACION ESTANDARES DE CALIDAD</t>
  </si>
  <si>
    <t xml:space="preserve">LICENCIADA EN PEDAGOGIA INFANTIL </t>
  </si>
  <si>
    <t>LICEO ECOLOGICO</t>
  </si>
  <si>
    <t xml:space="preserve">DOCENTE Y AUXILIAR </t>
  </si>
  <si>
    <t>AÑO  2012</t>
  </si>
  <si>
    <t>SOLO VALIDA UN AÑO DE EXPERIENCIA EN EL SOPORTE NO APARECEN MAS SOPORTES CON TIEMPO DE EXPERIENCIA</t>
  </si>
  <si>
    <t>PSICOLOGIA</t>
  </si>
  <si>
    <t>COORDINADORA GENERAL</t>
  </si>
  <si>
    <t>FUNDACION IMIX
FUNDACION IMIX</t>
  </si>
  <si>
    <t>15/01/2013 A 31/12/2013 Y 16/01/2014 A 15/12/2014
17/09/2012 A 31/12/2012</t>
  </si>
  <si>
    <t>LINCENCIADO EN LENGUA CASTELLANA</t>
  </si>
  <si>
    <t xml:space="preserve">FUNDACION IMIX
FUNDACION IMIX
</t>
  </si>
  <si>
    <t>15/01/2014 A 15/12/2014
17/09/2012 A 31/12/2012 Y 15/01/2013 A 31/12/2013</t>
  </si>
  <si>
    <t>LA CERTIFICACION QUE PRESENTA  NO CUMPLE CON EL OBJETO DEL CONTRATO  YA QUE PRESENTA UNA CERTIFICACION COMO UNA REFERENCIA Y NO COMO UN CONTRATO QUE REALIZO CON ITACHUE; NO LO VALIDA COMO UN CONTRATO SUSCRITO CON LA ENTIDAD CONTRATANTE SINO COMO UNA REFERENCIA QUE EJECUTO ACCIONES CON EL ICBF.</t>
  </si>
  <si>
    <t>22</t>
  </si>
  <si>
    <t>170</t>
  </si>
  <si>
    <t xml:space="preserve"> No se habilita porque esta certificacion fue presentada para la propuesta del grupo 71  donde se le dio validez debido a que fue la propuesta que se presentó primero no se tiene en cuenta como experiencia habilitante para este grupo</t>
  </si>
  <si>
    <t>COORDINADORA GENERAL
COORDINADORA CDI FAMILIAR</t>
  </si>
  <si>
    <t xml:space="preserve">TRABAJADORA SOCIAL CON MAGISTER EN EDUCACION CON ENFASIS EN EDUCACION COMUNITARIA
</t>
  </si>
  <si>
    <t>UNIVERSIDAD NACIONAL DE COLOMBIA
UNIVERSIDAD PEDAGOGICA NACIONAL</t>
  </si>
  <si>
    <t>16/01/2013 A 31/12/2013 Y 16/01/2014 A 15/12/2014</t>
  </si>
  <si>
    <t>NO REPORTA</t>
  </si>
  <si>
    <t>57 Y 58</t>
  </si>
  <si>
    <t>NO PRESENTO CERTIFICACION DE EXPERIENCIA ADICIONAL</t>
  </si>
  <si>
    <t>549</t>
  </si>
  <si>
    <t>356</t>
  </si>
  <si>
    <t>FUNDACION ITACHUE</t>
  </si>
  <si>
    <t>JENNY MARCELA BARBOSA ÑUSTES</t>
  </si>
  <si>
    <t>INEM MANUEL MURILLO TORO</t>
  </si>
  <si>
    <t>15/02/2011 A 31/05/2012</t>
  </si>
  <si>
    <t>PSICOLOGA EDUCATIVA</t>
  </si>
  <si>
    <t xml:space="preserve">CORIPET </t>
  </si>
  <si>
    <t>ALCALDIA SAN SEBASTIAN DE MARIQUITA</t>
  </si>
  <si>
    <t>005</t>
  </si>
  <si>
    <t>NO APORTA</t>
  </si>
  <si>
    <t>617</t>
  </si>
  <si>
    <t>109</t>
  </si>
  <si>
    <t>335</t>
  </si>
  <si>
    <t>FUNDACION IMIX
ALCALDIA MUNICIPAL DOLORES</t>
  </si>
  <si>
    <t>16/01/2014 A 15/12/2014
26/03/2009 A 01/01/2012</t>
  </si>
  <si>
    <t>DEISY CAROLINA ORJUELA LOZANO</t>
  </si>
  <si>
    <t xml:space="preserve">SALUD OCUPACIONAL </t>
  </si>
  <si>
    <t>14/02/2013 A 30/03/2014</t>
  </si>
  <si>
    <t>COORDINADORA ACADEMICA</t>
  </si>
  <si>
    <t>004</t>
  </si>
  <si>
    <t>001</t>
  </si>
  <si>
    <t>X</t>
  </si>
  <si>
    <t>COMO LA CERTIFICACION NO INDICA EL NUMERO DEL CONTRATO NO ESPOSIBLE DETERMINAR SI ESTA CERTIFICACION SE INCLUYO COMO EXPERIENCIA HABILITANTE TODA VEZ QUE GUARDA TOTAL SIMILITUD CON LA CERTIFICACION DEL CONTRATO 004 DE 2012 PRESENTADO EN EL GRUPO 62 PAR HABILITAR EXPERIENCIA MINIMA</t>
  </si>
  <si>
    <t>ESTA CERTIFICACION FUE PRESENTADA EN EXPERIENCIA HABILITANTE Y SOLO SE LE ACREDITO CUPOS NO TIEMPO EN EL MISMO GRUPO</t>
  </si>
  <si>
    <t>contrato cedido a la fundacion IMIX a partir de 17 de enero de 2014, la experiencia acreditada para este contrato es apartir de la fecha mencionada hasta el 31 de julio, fecha en que termina el contrato según folio 54 y no a 31 como lo reporta en el formato 6 en folio 53,   se traslapa con el contrato 170 desde el 20/01/2014 hasta el 30/09/2014</t>
  </si>
  <si>
    <t>DE ACUERDO A OFICIO CON RADICADO 021443 DE 9 DICIEMBRE DE 2014 SOLICITA QUE SE LE VALIDE COMO CUPOS POR ELLO NO SE LE VALIDA COMO TIEMPO</t>
  </si>
  <si>
    <t>NO SE LE VALIDA COMO EXPERIENCIA ADICIONAL PORQUE SE LE VALIDA COMO EXPERIENCIA HABILITANTE</t>
  </si>
  <si>
    <t>NO SE VALIDA COMO EXPERIENCIA ADICIONAL YA QUE SE LE VALIDO  COMO EXPERIENCIA HABILITANTE EN EL GRUPO 71</t>
  </si>
  <si>
    <t>CERTIFICACION QUE SE TRASLAPA EN TIEMPO CON EL CONTRATO No: 619</t>
  </si>
  <si>
    <t>24,25, Y 26</t>
  </si>
  <si>
    <t>FOLIO TOMADO DE LAS ACLARACIONES DEL OFERENTE</t>
  </si>
  <si>
    <t>27,28 Y 29</t>
  </si>
  <si>
    <t>LA CERTIFICACION NO PRESENTA NUMERO DE CONTRATO SITUACION QUE IMPIDE IDENTIFICAR SI FUE PRESENTADA EN OTRA CONVOCATORIA</t>
  </si>
  <si>
    <t>NO CUMPLE YA QUE SE PRESENTO PARA LA PROPUESTA 54 QUE EN TIEMPO ES LA PROPUESTA QUE PRIMERO SE RADICO</t>
  </si>
  <si>
    <t>YENNY PAOLA HERNANDEZ QUINTERO</t>
  </si>
  <si>
    <t>ALCALDIA MUNICIPAL DE ESPINAL</t>
  </si>
  <si>
    <t>9 MESES 10 DIAS</t>
  </si>
  <si>
    <t>COORDINADORA PROGRAMA FAMILIA EN ACCION</t>
  </si>
  <si>
    <t>SE PRESENTA TAMBIEN PARA LAS CONVOCATORIAS DE CORDOBA Y MAGADALENA</t>
  </si>
  <si>
    <t>GRACIELA DIAZ HUERTAS</t>
  </si>
  <si>
    <t>CARLOS EDGAR FLOREZ PEREZ</t>
  </si>
  <si>
    <t>JEISSON EDUARDO QUIROGA COLORADO</t>
  </si>
  <si>
    <t>CONSUELO DEL SOCORRO MOSQUERA TORRES</t>
  </si>
  <si>
    <t>MARTHA ISABEL ESTRADA FORERO</t>
  </si>
  <si>
    <t>ANA MARIA CERON GOMEZ</t>
  </si>
  <si>
    <t>SAMUEL SILVA HERNANDEZ</t>
  </si>
  <si>
    <t>ZULAY CARDONA GALEANO</t>
  </si>
  <si>
    <t>FABIAN LIBARDO BARRETO LIBERATO</t>
  </si>
  <si>
    <t>ELIANA MARCELA GUTIERREZ</t>
  </si>
  <si>
    <t>FELIPE TORRES ORTIZ</t>
  </si>
  <si>
    <t>XIMENA ALEXANDRA GALINDO SAAVEDRA</t>
  </si>
  <si>
    <t>YESSICA ANDREA MOLINA MUÑOZ</t>
  </si>
  <si>
    <t>MAGDA BEATRIZ REYES BOHORQUEZ</t>
  </si>
  <si>
    <t>DIANA MARIA VERGARA NOVOA</t>
  </si>
  <si>
    <t>LAURA ROCIO RAMIREZ HERNANDEZ</t>
  </si>
  <si>
    <t>DIANA DEL PILAR GARZON BARRERO</t>
  </si>
  <si>
    <t>SECRETARIA DEPARTAMENTO DE CONTABILIDAD</t>
  </si>
  <si>
    <t>01/10/1990-21/12/1990</t>
  </si>
  <si>
    <t>PANTECNICA S.A.</t>
  </si>
  <si>
    <t>CORPORACION UNIVERSITARIA DE IBAGUE</t>
  </si>
  <si>
    <t>CONTADORA PUBLICA</t>
  </si>
  <si>
    <t>NO SE ACEPTA LA HOJA DE VIDA YA QUE NO CUMPLE CON LA EXPERIENCIA MINIMA REQUERIDA</t>
  </si>
  <si>
    <t>DOCENTE</t>
  </si>
  <si>
    <t>01/09/2014-04/11/2014</t>
  </si>
  <si>
    <t>PSICOLOGA PAB - SELECCIÓN DE PERSONAL</t>
  </si>
  <si>
    <t>10/03/2008 - 15/12/2009, 20/04/2010 - 19/06/2010 Y 01/09/2010 - 05/12/2010</t>
  </si>
  <si>
    <t>CONSORCIO INTERPLANTAS - PROSPECTIVA C.T.A.</t>
  </si>
  <si>
    <t xml:space="preserve">PSICOLOGA </t>
  </si>
  <si>
    <t>LA CERTIFICACION QUE PRESENTA NO LO VALIDA COMO UN CONTRATO SUSCRITO CON LA ENTIDAD CONTRATANTE, SINO COMO UNA REFERENCIA QUE EJECUTO ACCIONES CON EL ICBF</t>
  </si>
  <si>
    <t>NO EXISTE</t>
  </si>
  <si>
    <t>ITACHUE</t>
  </si>
  <si>
    <t>COORDINADORA DE CDI</t>
  </si>
  <si>
    <t>16/01/2014-04/11/2014</t>
  </si>
  <si>
    <t>UNIVERSIDAD DE SAN BUENAVENTURA</t>
  </si>
  <si>
    <t>DERLY PAOLA ZAMORA BELTRAN</t>
  </si>
  <si>
    <t>16/01/2009-09/07/2010</t>
  </si>
  <si>
    <t>ALBERGUE INFANTIL ALFONSO LOPEZ</t>
  </si>
  <si>
    <t>CORPORACIÓN UNIVERSITARIA DE IBAGUE</t>
  </si>
  <si>
    <t>SANDRA LILIANA VILLAMIL RODRIGUEZ</t>
  </si>
  <si>
    <t>09/09/2013-31/12/2013 Y 16/01/2014-04/11/2014</t>
  </si>
  <si>
    <t>UNIVERSIDAD DE CALDAS</t>
  </si>
  <si>
    <t>LUZ DARLIS CARVAJAL TRUJILLO</t>
  </si>
  <si>
    <t xml:space="preserve">COORDINADOR </t>
  </si>
  <si>
    <t>23/04/2013-31/12/2013 Y 16/01/2014-04/11/2014</t>
  </si>
  <si>
    <t xml:space="preserve">UNIVERSIDAD COOPERATIVA DE COLOMBIA </t>
  </si>
  <si>
    <t>JUAN GABRIEL ACOSTA PORTELA</t>
  </si>
  <si>
    <t>LA ESPERANZA Y JABALCON</t>
  </si>
  <si>
    <t>FAMILIAR</t>
  </si>
  <si>
    <t>VEREDA SAN AGUSTIN</t>
  </si>
  <si>
    <t>0</t>
  </si>
  <si>
    <t>508/2012</t>
  </si>
  <si>
    <t>126 - 131</t>
  </si>
  <si>
    <t>343/2013</t>
  </si>
  <si>
    <t>FOLIO TOMADO DE LAS ACLARACIONES PRESENTADAS POR EL OFERENTE</t>
  </si>
  <si>
    <t>002/2011</t>
  </si>
  <si>
    <t>ITA CHUE</t>
  </si>
  <si>
    <t>EXPERIENCIA NO VALIDADA YA QUE SE PRESENTÓ PRIMERO EN EL GRUPO 71</t>
  </si>
  <si>
    <t>619/2012</t>
  </si>
  <si>
    <t>Resumen de Grupos y Presupuesto que esta ofertando (se debe hacer una evaluación independiente para cada grupo al que se presenta)</t>
  </si>
  <si>
    <t>NO SE ACEPTA LA HOJA DE VIDA YA QUE PRESENTÓ EN LOS GRUPOS 62, 63 Y 68, EXCEDIENDO EL MÁXIMO DE 1000 CUPOS EXGIDOS EN LOS PLIEGOS</t>
  </si>
  <si>
    <t>LA EXPERIENCIA SE VALIDA HASTA EL 30 DE SEPTIEMBRE DE 2014</t>
  </si>
  <si>
    <t>131 - 140</t>
  </si>
  <si>
    <t>169/2014</t>
  </si>
  <si>
    <t>NO SE VALIDA EN RAZON A QUE LA CERTIFICACION YA FUE PRESENTADA COMO HABILITANTE EN EL GRUPO 62 (PROPUESTA 49)</t>
  </si>
  <si>
    <t>654/2012</t>
  </si>
  <si>
    <t>128 Y 129</t>
  </si>
  <si>
    <t>CONVENIO 005 DE 2012</t>
  </si>
  <si>
    <t>ALCALDÍA DE SAN SEBASTIAN DE MARIQUITA</t>
  </si>
  <si>
    <t>335/2013</t>
  </si>
  <si>
    <t>NO SE VALIDA EN RAZON A QUE LA CERTIFICACION YA FUE PRESENTADA COMO HABILITANTE EN ESTE MISMO GRUPO</t>
  </si>
  <si>
    <t>634/2012</t>
  </si>
  <si>
    <t xml:space="preserve">FUNDACION CREAS </t>
  </si>
  <si>
    <t>ANGELA INES ZABALA GONZALEZ</t>
  </si>
  <si>
    <t>01/12/2012-30/09/2013</t>
  </si>
  <si>
    <t>EL OASIS DEL RETORNO E.O.R.</t>
  </si>
  <si>
    <t>UNAD - UNIVERSIDAD NACIONAL ABIERTA Y A DISTANCIA</t>
  </si>
  <si>
    <t>MARIA VICTORIA SILVA SANABRIA</t>
  </si>
  <si>
    <t>12/06/2012 - 14/12/2012, 01/06/2013-31/12/2013 Y 16/01/2014-04/11/2014</t>
  </si>
  <si>
    <t>JARDIN INFANTIL MANITAS AMOROSAS INTEGRALES, FUNDACION IMIX</t>
  </si>
  <si>
    <t>LICENCIADO EN EDUCACION INFANTIL Y PREESCOLAR</t>
  </si>
  <si>
    <t>MARIA MARCELA GARZON PADILLA</t>
  </si>
  <si>
    <t>BUENOS AIRES ,CRUZE Y ALTAMIRA , VEGONES,ACO,MALTA,FIQUE, BALCANES, OJO DE AGUA, COROZALES, FIDIALUZ Y PRADO, LA CHICA , CATALAN, PRADO,caseta comunal vereda montoso</t>
  </si>
  <si>
    <t>010/2009</t>
  </si>
  <si>
    <t xml:space="preserve">CORIPET LTDA -CORPORACION INTERNACINAL PEDAGÓGICA Y ESCUELAS TRANSFORMADORAS </t>
  </si>
  <si>
    <t>345/2012</t>
  </si>
  <si>
    <t xml:space="preserve">EL CONTRATO 634 DE 2012 FUE CEDIDO A LA FUNDACION IMIX EL 16 DE ENERO DE 2014, POR LO QUE SE ACREDITA EXPERIENCA A PARTIR DE ESA FECHA. </t>
  </si>
  <si>
    <t>26,23</t>
  </si>
  <si>
    <t>LA PROPORCION ES PARA 1000 CUPOS Y ESTE GRUPO ES PARA 1097</t>
  </si>
  <si>
    <t>NO SE LE TIENE EN CUENTA LA EXPERIENCIA PORQUE SE PRESENTO TAMBIEN COMO HABILITIANTE.</t>
  </si>
  <si>
    <t>24</t>
  </si>
  <si>
    <t>8,43</t>
  </si>
  <si>
    <t xml:space="preserve">LAS CERTIFICACIONES ENTREGADAS COMO SOPORTE DE EXPERIENCIA DAN 22 MESES 15 DIAS </t>
  </si>
  <si>
    <t xml:space="preserve">CORIPET CERTIFICA A FUNDACION IMIX COMO EMPRESA CONTRATANTE Y NO COMO EMPRESA CONTRATISTA </t>
  </si>
  <si>
    <t>2,50</t>
  </si>
  <si>
    <t>1297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</si>
</sst>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quot;$&quot;#,##0"/>
    <numFmt numFmtId="171" formatCode="dd/mm/yyyy;@"/>
  </numFmts>
  <fonts count="3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sz val="11"/>
      <color rgb="FFFF0000"/>
      <name val="Calibri"/>
      <family val="2"/>
      <scheme val="minor"/>
    </font>
    <font>
      <sz val="9"/>
      <color rgb="FFFF0000"/>
      <name val="Calibri"/>
      <family val="2"/>
      <scheme val="minor"/>
    </font>
    <font>
      <sz val="11"/>
      <color rgb="FFFF0000"/>
      <name val="Calibri"/>
      <family val="2"/>
    </font>
    <font>
      <sz val="9"/>
      <color theme="1"/>
      <name val="Calibri"/>
      <family val="2"/>
      <scheme val="minor"/>
    </font>
    <font>
      <b/>
      <sz val="14"/>
      <color theme="1"/>
      <name val="Calibri"/>
      <family val="2"/>
    </font>
    <font>
      <sz val="11"/>
      <color theme="1"/>
      <name val="Calibri"/>
      <family val="2"/>
    </font>
    <font>
      <b/>
      <sz val="14"/>
      <name val="Calibri"/>
      <family val="2"/>
    </font>
    <font>
      <b/>
      <sz val="14"/>
      <color rgb="FFFF0000"/>
      <name val="Calibri"/>
      <family val="2"/>
    </font>
    <font>
      <sz val="10"/>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57"/>
      </left>
      <right style="medium">
        <color indexed="57"/>
      </right>
      <top style="medium">
        <color indexed="57"/>
      </top>
      <bottom style="thin">
        <color indexed="64"/>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43">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0" fontId="0" fillId="3" borderId="1" xfId="0" applyNumberFormat="1" applyFill="1" applyBorder="1" applyAlignment="1">
      <alignment horizontal="right" vertical="center"/>
    </xf>
    <xf numFmtId="0" fontId="1" fillId="4" borderId="0" xfId="0" applyFont="1" applyFill="1" applyAlignment="1">
      <alignment vertical="center"/>
    </xf>
    <xf numFmtId="43" fontId="25" fillId="0" borderId="1" xfId="1" applyNumberFormat="1" applyFont="1" applyFill="1" applyBorder="1" applyAlignment="1" applyProtection="1">
      <alignment horizontal="center" vertical="center" wrapText="1"/>
      <protection locked="0"/>
    </xf>
    <xf numFmtId="0" fontId="26" fillId="0" borderId="1" xfId="0" applyFont="1" applyFill="1" applyBorder="1" applyAlignment="1">
      <alignment horizontal="left" vertical="center" wrapText="1"/>
    </xf>
    <xf numFmtId="171" fontId="13" fillId="0" borderId="1" xfId="0" applyNumberFormat="1" applyFont="1" applyFill="1" applyBorder="1" applyAlignment="1" applyProtection="1">
      <alignment horizontal="center" vertical="center" wrapText="1"/>
      <protection locked="0"/>
    </xf>
    <xf numFmtId="43" fontId="0" fillId="0" borderId="0" xfId="0" applyNumberFormat="1" applyFill="1" applyAlignment="1">
      <alignment vertical="center"/>
    </xf>
    <xf numFmtId="1" fontId="13" fillId="0" borderId="1" xfId="0" applyNumberFormat="1" applyFont="1" applyFill="1" applyBorder="1" applyAlignment="1" applyProtection="1">
      <alignment horizontal="center" vertical="center" wrapText="1"/>
      <protection locked="0"/>
    </xf>
    <xf numFmtId="0" fontId="0" fillId="0" borderId="5" xfId="0" applyFill="1" applyBorder="1" applyAlignment="1">
      <alignment horizontal="center"/>
    </xf>
    <xf numFmtId="0" fontId="0" fillId="0" borderId="5" xfId="0" applyBorder="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0" fillId="0" borderId="1" xfId="0" applyBorder="1" applyAlignment="1">
      <alignment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wrapText="1"/>
    </xf>
    <xf numFmtId="0" fontId="24" fillId="0" borderId="1" xfId="0" applyFont="1" applyBorder="1" applyAlignment="1">
      <alignment horizontal="center" vertical="center" wrapText="1"/>
    </xf>
    <xf numFmtId="0" fontId="13" fillId="0" borderId="1" xfId="0" applyFont="1" applyFill="1" applyBorder="1" applyAlignment="1" applyProtection="1">
      <alignment horizontal="justify" vertical="center" wrapText="1"/>
      <protection locked="0"/>
    </xf>
    <xf numFmtId="43" fontId="13" fillId="0" borderId="1" xfId="1" applyNumberFormat="1" applyFont="1" applyFill="1" applyBorder="1" applyAlignment="1" applyProtection="1">
      <alignment horizontal="center" vertical="center" wrapText="1"/>
      <protection locked="0"/>
    </xf>
    <xf numFmtId="0" fontId="14" fillId="0" borderId="1" xfId="0" applyFont="1" applyBorder="1" applyAlignment="1">
      <alignment vertical="center"/>
    </xf>
    <xf numFmtId="0" fontId="14" fillId="0" borderId="1" xfId="0" applyFont="1" applyBorder="1" applyAlignment="1">
      <alignment vertical="center" wrapText="1"/>
    </xf>
    <xf numFmtId="9" fontId="27" fillId="0" borderId="1" xfId="3" applyFont="1" applyFill="1" applyBorder="1" applyAlignment="1" applyProtection="1">
      <alignment horizontal="center" vertical="center" wrapText="1"/>
      <protection locked="0"/>
    </xf>
    <xf numFmtId="1" fontId="27" fillId="0" borderId="1" xfId="0" applyNumberFormat="1" applyFont="1" applyFill="1" applyBorder="1" applyAlignment="1" applyProtection="1">
      <alignment horizontal="center" vertical="center" wrapText="1"/>
      <protection locked="0"/>
    </xf>
    <xf numFmtId="14" fontId="0" fillId="0" borderId="0" xfId="0" applyNumberFormat="1" applyFill="1" applyAlignment="1">
      <alignment vertical="center"/>
    </xf>
    <xf numFmtId="43" fontId="0" fillId="0" borderId="0" xfId="0" applyNumberFormat="1" applyFont="1" applyFill="1" applyAlignment="1">
      <alignment vertical="center"/>
    </xf>
    <xf numFmtId="43" fontId="28" fillId="0" borderId="0" xfId="0" applyNumberFormat="1" applyFont="1" applyFill="1" applyBorder="1" applyAlignment="1">
      <alignment horizontal="left" vertical="center"/>
    </xf>
    <xf numFmtId="3" fontId="13" fillId="0" borderId="1"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1" fontId="0" fillId="0" borderId="0" xfId="0" applyNumberFormat="1" applyAlignment="1">
      <alignment vertical="center"/>
    </xf>
    <xf numFmtId="1" fontId="9" fillId="3" borderId="8" xfId="0" applyNumberFormat="1" applyFont="1" applyFill="1" applyBorder="1" applyAlignment="1" applyProtection="1">
      <alignment vertical="center"/>
      <protection locked="0"/>
    </xf>
    <xf numFmtId="1" fontId="9" fillId="0" borderId="8" xfId="0" applyNumberFormat="1" applyFont="1" applyFill="1" applyBorder="1" applyAlignment="1" applyProtection="1">
      <alignment horizontal="left" vertical="center"/>
      <protection locked="0"/>
    </xf>
    <xf numFmtId="1" fontId="0" fillId="0" borderId="0" xfId="0" applyNumberFormat="1" applyAlignment="1">
      <alignment horizontal="center" vertical="center"/>
    </xf>
    <xf numFmtId="1" fontId="0" fillId="0" borderId="0" xfId="0" applyNumberFormat="1" applyFill="1" applyBorder="1" applyAlignment="1">
      <alignment vertical="center" wrapText="1"/>
    </xf>
    <xf numFmtId="1" fontId="0" fillId="0" borderId="0" xfId="0" applyNumberFormat="1" applyFill="1" applyBorder="1" applyAlignment="1">
      <alignment vertical="center"/>
    </xf>
    <xf numFmtId="1" fontId="0" fillId="0" borderId="0" xfId="0" applyNumberFormat="1" applyFill="1" applyBorder="1" applyAlignment="1">
      <alignment horizontal="center" vertical="center"/>
    </xf>
    <xf numFmtId="1" fontId="0" fillId="0" borderId="0" xfId="0" applyNumberFormat="1" applyBorder="1" applyAlignment="1">
      <alignment vertical="center"/>
    </xf>
    <xf numFmtId="1" fontId="1" fillId="2" borderId="11" xfId="0" applyNumberFormat="1" applyFont="1" applyFill="1" applyBorder="1" applyAlignment="1">
      <alignment horizontal="center" vertical="center" wrapText="1"/>
    </xf>
    <xf numFmtId="1" fontId="13" fillId="0" borderId="1" xfId="1" applyNumberFormat="1" applyFont="1" applyFill="1" applyBorder="1" applyAlignment="1" applyProtection="1">
      <alignment horizontal="center" vertical="center" wrapText="1"/>
      <protection locked="0"/>
    </xf>
    <xf numFmtId="1" fontId="25" fillId="0" borderId="1" xfId="1"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1" fontId="0" fillId="0" borderId="0" xfId="0" applyNumberFormat="1" applyFill="1" applyAlignment="1">
      <alignment vertical="center"/>
    </xf>
    <xf numFmtId="1" fontId="15" fillId="0" borderId="0" xfId="0" applyNumberFormat="1" applyFont="1" applyFill="1" applyBorder="1" applyAlignment="1">
      <alignment horizontal="left" vertical="center"/>
    </xf>
    <xf numFmtId="1" fontId="1" fillId="2" borderId="1" xfId="0" applyNumberFormat="1" applyFont="1" applyFill="1" applyBorder="1" applyAlignment="1">
      <alignment horizontal="center" wrapText="1"/>
    </xf>
    <xf numFmtId="1" fontId="0" fillId="0" borderId="1" xfId="0" applyNumberFormat="1" applyFill="1" applyBorder="1" applyAlignment="1"/>
    <xf numFmtId="1" fontId="0" fillId="0" borderId="1" xfId="0" applyNumberFormat="1" applyBorder="1" applyAlignment="1">
      <alignment vertical="center"/>
    </xf>
    <xf numFmtId="1" fontId="0" fillId="2" borderId="1" xfId="0" applyNumberFormat="1" applyFill="1" applyBorder="1" applyAlignment="1">
      <alignment wrapText="1"/>
    </xf>
    <xf numFmtId="1" fontId="1" fillId="2" borderId="1" xfId="0" applyNumberFormat="1" applyFont="1" applyFill="1" applyBorder="1" applyAlignment="1">
      <alignment horizontal="center" vertical="center" wrapText="1"/>
    </xf>
    <xf numFmtId="1" fontId="0" fillId="0" borderId="1" xfId="0" applyNumberFormat="1" applyFill="1" applyBorder="1" applyAlignment="1">
      <alignment wrapText="1"/>
    </xf>
    <xf numFmtId="0" fontId="14" fillId="0" borderId="1" xfId="0" applyFont="1" applyBorder="1" applyAlignment="1"/>
    <xf numFmtId="0" fontId="14" fillId="0" borderId="1" xfId="0" applyFont="1" applyBorder="1" applyAlignment="1">
      <alignment wrapText="1"/>
    </xf>
    <xf numFmtId="0" fontId="0" fillId="0" borderId="1" xfId="0" applyFont="1" applyBorder="1" applyAlignment="1">
      <alignment wrapText="1"/>
    </xf>
    <xf numFmtId="0" fontId="0" fillId="0" borderId="1" xfId="0" applyFont="1" applyBorder="1" applyAlignment="1">
      <alignment vertical="center" wrapText="1"/>
    </xf>
    <xf numFmtId="14" fontId="0" fillId="0" borderId="1" xfId="0" applyNumberFormat="1" applyFont="1" applyBorder="1" applyAlignment="1">
      <alignment vertical="center" wrapText="1"/>
    </xf>
    <xf numFmtId="0" fontId="0" fillId="0" borderId="1" xfId="0" applyFont="1" applyFill="1" applyBorder="1" applyAlignment="1">
      <alignment vertical="center" wrapText="1"/>
    </xf>
    <xf numFmtId="14" fontId="0" fillId="0" borderId="0" xfId="0" applyNumberFormat="1" applyFont="1" applyAlignment="1">
      <alignment vertical="center"/>
    </xf>
    <xf numFmtId="14" fontId="0" fillId="0" borderId="1" xfId="0" applyNumberFormat="1" applyBorder="1" applyAlignment="1">
      <alignment vertical="center" wrapText="1"/>
    </xf>
    <xf numFmtId="14" fontId="0" fillId="0" borderId="1" xfId="0" applyNumberFormat="1" applyBorder="1" applyAlignment="1"/>
    <xf numFmtId="0" fontId="0" fillId="0" borderId="1" xfId="0" applyBorder="1" applyAlignment="1">
      <alignment wrapText="1"/>
    </xf>
    <xf numFmtId="1" fontId="0" fillId="0" borderId="1" xfId="0" applyNumberFormat="1" applyBorder="1" applyAlignment="1">
      <alignment vertical="center" wrapText="1"/>
    </xf>
    <xf numFmtId="0" fontId="14" fillId="0" borderId="1" xfId="0" applyFont="1" applyFill="1" applyBorder="1" applyAlignment="1">
      <alignment vertical="center" wrapText="1"/>
    </xf>
    <xf numFmtId="0" fontId="14" fillId="0" borderId="5" xfId="0" applyFont="1" applyFill="1" applyBorder="1" applyAlignment="1">
      <alignment horizontal="center" vertical="center" wrapText="1"/>
    </xf>
    <xf numFmtId="0" fontId="0" fillId="0" borderId="1" xfId="0" applyFont="1" applyBorder="1" applyAlignment="1">
      <alignment vertical="center"/>
    </xf>
    <xf numFmtId="0" fontId="24" fillId="0" borderId="1" xfId="0" applyFont="1" applyBorder="1" applyAlignment="1">
      <alignment vertical="center"/>
    </xf>
    <xf numFmtId="0" fontId="0" fillId="0" borderId="1" xfId="0" applyFont="1" applyFill="1" applyBorder="1" applyAlignment="1">
      <alignment horizontal="center" vertical="center" wrapText="1"/>
    </xf>
    <xf numFmtId="0" fontId="29" fillId="0" borderId="1" xfId="0" applyFont="1" applyFill="1" applyBorder="1" applyAlignment="1">
      <alignment horizontal="left" vertical="center" wrapText="1"/>
    </xf>
    <xf numFmtId="14" fontId="14" fillId="0" borderId="1" xfId="0" applyNumberFormat="1" applyFont="1" applyBorder="1" applyAlignment="1">
      <alignment vertical="center" wrapText="1"/>
    </xf>
    <xf numFmtId="0" fontId="14" fillId="0" borderId="0" xfId="0" applyFont="1" applyAlignment="1">
      <alignment vertical="center"/>
    </xf>
    <xf numFmtId="0" fontId="14" fillId="0" borderId="1" xfId="0" applyFont="1" applyBorder="1" applyAlignment="1">
      <alignment horizontal="center" vertical="center" wrapText="1"/>
    </xf>
    <xf numFmtId="14" fontId="14" fillId="0" borderId="1" xfId="0" applyNumberFormat="1" applyFont="1" applyBorder="1" applyAlignment="1"/>
    <xf numFmtId="0" fontId="14" fillId="0" borderId="1" xfId="0" applyFont="1" applyBorder="1"/>
    <xf numFmtId="0" fontId="14" fillId="0" borderId="1" xfId="0" applyFont="1" applyFill="1" applyBorder="1" applyAlignment="1"/>
    <xf numFmtId="0" fontId="14" fillId="0" borderId="4" xfId="0" applyFont="1" applyBorder="1" applyAlignment="1">
      <alignment vertical="center" wrapText="1"/>
    </xf>
    <xf numFmtId="1" fontId="14" fillId="0" borderId="1" xfId="0" applyNumberFormat="1" applyFont="1" applyFill="1" applyBorder="1" applyAlignment="1">
      <alignment vertical="center" wrapText="1"/>
    </xf>
    <xf numFmtId="1" fontId="14" fillId="0" borderId="1" xfId="0" applyNumberFormat="1" applyFont="1" applyBorder="1" applyAlignment="1">
      <alignment vertical="center" wrapText="1"/>
    </xf>
    <xf numFmtId="1" fontId="14" fillId="0" borderId="1" xfId="0" applyNumberFormat="1" applyFont="1" applyFill="1" applyBorder="1" applyAlignment="1"/>
    <xf numFmtId="49" fontId="24" fillId="0" borderId="1" xfId="0" applyNumberFormat="1" applyFont="1" applyFill="1" applyBorder="1" applyAlignment="1" applyProtection="1">
      <alignment horizontal="center" vertical="center" wrapText="1"/>
      <protection locked="0"/>
    </xf>
    <xf numFmtId="171" fontId="25" fillId="0" borderId="1" xfId="0"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14" fillId="6" borderId="1" xfId="0" applyFont="1" applyFill="1" applyBorder="1" applyAlignment="1">
      <alignment vertical="center" wrapText="1"/>
    </xf>
    <xf numFmtId="43" fontId="0" fillId="0" borderId="1" xfId="0" applyNumberFormat="1" applyFill="1" applyBorder="1" applyAlignment="1">
      <alignment vertical="center"/>
    </xf>
    <xf numFmtId="1" fontId="0" fillId="0" borderId="1" xfId="0" applyNumberFormat="1" applyFill="1" applyBorder="1" applyAlignment="1">
      <alignment vertical="center"/>
    </xf>
    <xf numFmtId="1" fontId="13" fillId="6" borderId="1" xfId="0" applyNumberFormat="1" applyFont="1" applyFill="1" applyBorder="1" applyAlignment="1" applyProtection="1">
      <alignment horizontal="center" vertical="center" wrapText="1"/>
      <protection locked="0"/>
    </xf>
    <xf numFmtId="168" fontId="13" fillId="6" borderId="1" xfId="1" applyNumberFormat="1" applyFont="1" applyFill="1" applyBorder="1" applyAlignment="1">
      <alignment horizontal="right" vertical="center" wrapText="1"/>
    </xf>
    <xf numFmtId="0" fontId="11" fillId="6" borderId="1" xfId="0" applyFont="1" applyFill="1" applyBorder="1" applyAlignment="1">
      <alignment horizontal="left" vertical="center" wrapText="1"/>
    </xf>
    <xf numFmtId="49" fontId="14" fillId="6" borderId="1" xfId="0" applyNumberFormat="1" applyFont="1" applyFill="1" applyBorder="1" applyAlignment="1" applyProtection="1">
      <alignment horizontal="center" vertical="center" wrapText="1"/>
      <protection locked="0"/>
    </xf>
    <xf numFmtId="0" fontId="13" fillId="6" borderId="1" xfId="0" applyFont="1" applyFill="1" applyBorder="1" applyAlignment="1" applyProtection="1">
      <alignment horizontal="center" vertical="center" wrapText="1"/>
      <protection locked="0"/>
    </xf>
    <xf numFmtId="9" fontId="13" fillId="6" borderId="1" xfId="3" applyFont="1" applyFill="1" applyBorder="1" applyAlignment="1" applyProtection="1">
      <alignment horizontal="center" vertical="center" wrapText="1"/>
      <protection locked="0"/>
    </xf>
    <xf numFmtId="171" fontId="13" fillId="6" borderId="1" xfId="0" applyNumberFormat="1" applyFont="1" applyFill="1" applyBorder="1" applyAlignment="1" applyProtection="1">
      <alignment horizontal="center" vertical="center" wrapText="1"/>
      <protection locked="0"/>
    </xf>
    <xf numFmtId="15" fontId="13" fillId="6" borderId="1" xfId="0" applyNumberFormat="1" applyFont="1" applyFill="1" applyBorder="1" applyAlignment="1" applyProtection="1">
      <alignment horizontal="center" vertical="center" wrapText="1"/>
      <protection locked="0"/>
    </xf>
    <xf numFmtId="2" fontId="13" fillId="6" borderId="1" xfId="0" applyNumberFormat="1" applyFont="1" applyFill="1" applyBorder="1" applyAlignment="1" applyProtection="1">
      <alignment horizontal="center" vertical="center" wrapText="1"/>
      <protection locked="0"/>
    </xf>
    <xf numFmtId="0" fontId="14" fillId="6" borderId="1" xfId="0" applyFont="1" applyFill="1" applyBorder="1" applyAlignment="1" applyProtection="1">
      <alignment horizontal="center" vertical="center" wrapText="1"/>
      <protection locked="0"/>
    </xf>
    <xf numFmtId="3" fontId="13" fillId="6" borderId="1" xfId="0" applyNumberFormat="1" applyFont="1" applyFill="1" applyBorder="1" applyAlignment="1" applyProtection="1">
      <alignment horizontal="center" vertical="center" wrapText="1"/>
      <protection locked="0"/>
    </xf>
    <xf numFmtId="14" fontId="13" fillId="6" borderId="1" xfId="0" applyNumberFormat="1" applyFont="1" applyFill="1" applyBorder="1" applyAlignment="1" applyProtection="1">
      <alignment horizontal="center" vertical="center" wrapText="1"/>
      <protection locked="0"/>
    </xf>
    <xf numFmtId="0" fontId="14" fillId="6" borderId="0" xfId="0" applyFont="1" applyFill="1" applyAlignment="1">
      <alignment horizontal="left" vertical="center" wrapText="1"/>
    </xf>
    <xf numFmtId="3" fontId="0" fillId="0" borderId="0" xfId="0" applyNumberFormat="1" applyFill="1" applyAlignment="1">
      <alignment vertical="center"/>
    </xf>
    <xf numFmtId="14" fontId="0" fillId="6" borderId="1" xfId="0" applyNumberFormat="1" applyFont="1" applyFill="1" applyBorder="1" applyAlignment="1">
      <alignment vertical="center" wrapText="1"/>
    </xf>
    <xf numFmtId="1" fontId="13" fillId="0" borderId="1" xfId="3" applyNumberFormat="1" applyFont="1" applyFill="1" applyBorder="1" applyAlignment="1" applyProtection="1">
      <alignment horizontal="center" vertical="center" wrapText="1"/>
      <protection locked="0"/>
    </xf>
    <xf numFmtId="2" fontId="0" fillId="0" borderId="0" xfId="0" applyNumberFormat="1" applyFill="1" applyAlignment="1">
      <alignment vertical="center"/>
    </xf>
    <xf numFmtId="0" fontId="0" fillId="6" borderId="1" xfId="0" applyFill="1" applyBorder="1" applyAlignment="1">
      <alignment wrapText="1"/>
    </xf>
    <xf numFmtId="14" fontId="14" fillId="6" borderId="1" xfId="0" applyNumberFormat="1" applyFont="1" applyFill="1" applyBorder="1" applyAlignment="1">
      <alignment vertical="center" wrapText="1"/>
    </xf>
    <xf numFmtId="0" fontId="14" fillId="6" borderId="1" xfId="0" applyFont="1" applyFill="1" applyBorder="1" applyAlignment="1">
      <alignment vertical="center"/>
    </xf>
    <xf numFmtId="0" fontId="0" fillId="6" borderId="0" xfId="0" applyFill="1" applyAlignment="1">
      <alignment vertical="center"/>
    </xf>
    <xf numFmtId="14" fontId="0" fillId="0" borderId="1" xfId="0" applyNumberFormat="1" applyBorder="1" applyAlignment="1">
      <alignment vertical="center"/>
    </xf>
    <xf numFmtId="0" fontId="0" fillId="6" borderId="1" xfId="0" applyFont="1" applyFill="1" applyBorder="1" applyAlignment="1">
      <alignment wrapText="1"/>
    </xf>
    <xf numFmtId="0" fontId="0" fillId="6" borderId="1" xfId="0" applyFont="1" applyFill="1" applyBorder="1" applyAlignment="1">
      <alignment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4" fillId="6" borderId="1" xfId="0" applyFont="1" applyFill="1" applyBorder="1" applyAlignment="1">
      <alignment horizontal="center" vertical="center" wrapText="1"/>
    </xf>
    <xf numFmtId="14" fontId="0" fillId="0" borderId="0" xfId="0" applyNumberFormat="1" applyAlignment="1">
      <alignment vertical="center"/>
    </xf>
    <xf numFmtId="0" fontId="1" fillId="0" borderId="0"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Fill="1" applyBorder="1" applyAlignment="1">
      <alignment horizontal="center" vertical="center" wrapText="1"/>
    </xf>
    <xf numFmtId="0" fontId="0" fillId="0" borderId="1" xfId="0" applyFill="1" applyBorder="1" applyAlignment="1">
      <alignment vertical="center" wrapText="1"/>
    </xf>
    <xf numFmtId="14" fontId="14" fillId="0" borderId="1" xfId="0" applyNumberFormat="1" applyFont="1" applyBorder="1" applyAlignment="1">
      <alignment horizontal="center" vertical="center" wrapText="1"/>
    </xf>
    <xf numFmtId="0" fontId="0" fillId="0" borderId="1" xfId="0" applyBorder="1" applyAlignment="1">
      <alignment horizontal="center"/>
    </xf>
    <xf numFmtId="15" fontId="13" fillId="0" borderId="4" xfId="0" applyNumberFormat="1" applyFont="1" applyFill="1" applyBorder="1" applyAlignment="1" applyProtection="1">
      <alignment horizontal="center" vertical="center" wrapText="1"/>
      <protection locked="0"/>
    </xf>
    <xf numFmtId="43" fontId="0" fillId="0" borderId="0" xfId="1" applyFont="1"/>
    <xf numFmtId="43" fontId="0" fillId="0" borderId="1" xfId="1" applyFont="1" applyBorder="1"/>
    <xf numFmtId="0" fontId="0" fillId="0" borderId="0" xfId="0" applyBorder="1" applyAlignment="1">
      <alignment horizontal="center" vertical="center"/>
    </xf>
    <xf numFmtId="0" fontId="24" fillId="0" borderId="0" xfId="0" applyFont="1" applyBorder="1" applyAlignment="1">
      <alignment vertical="center" wrapText="1"/>
    </xf>
    <xf numFmtId="0" fontId="24" fillId="0" borderId="0" xfId="0" applyFont="1" applyBorder="1" applyAlignment="1">
      <alignment horizontal="center" vertical="center" wrapText="1"/>
    </xf>
    <xf numFmtId="0" fontId="0" fillId="0" borderId="0" xfId="0" applyFill="1" applyBorder="1" applyAlignment="1"/>
    <xf numFmtId="0" fontId="0" fillId="0" borderId="0" xfId="0" applyFill="1" applyBorder="1"/>
    <xf numFmtId="14" fontId="0" fillId="0" borderId="0" xfId="0" applyNumberFormat="1" applyBorder="1" applyAlignment="1"/>
    <xf numFmtId="0" fontId="0" fillId="0" borderId="0" xfId="0" applyBorder="1" applyAlignment="1"/>
    <xf numFmtId="0" fontId="0" fillId="0" borderId="0" xfId="0" applyBorder="1" applyAlignment="1">
      <alignment wrapText="1"/>
    </xf>
    <xf numFmtId="0" fontId="14" fillId="0" borderId="1" xfId="0" applyFont="1" applyFill="1" applyBorder="1" applyAlignment="1">
      <alignment wrapText="1"/>
    </xf>
    <xf numFmtId="0" fontId="14" fillId="0" borderId="1" xfId="0" applyFont="1" applyFill="1" applyBorder="1"/>
    <xf numFmtId="0" fontId="0" fillId="0" borderId="1" xfId="0" applyBorder="1" applyAlignment="1">
      <alignment horizontal="center" wrapText="1"/>
    </xf>
    <xf numFmtId="0" fontId="14" fillId="0" borderId="1" xfId="0" applyFont="1" applyFill="1" applyBorder="1" applyAlignment="1">
      <alignment vertical="center"/>
    </xf>
    <xf numFmtId="0" fontId="14" fillId="0" borderId="1" xfId="0" applyFont="1" applyBorder="1" applyAlignment="1">
      <alignment horizontal="center" wrapText="1"/>
    </xf>
    <xf numFmtId="49" fontId="0" fillId="0" borderId="1" xfId="0" applyNumberForma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1" xfId="0" applyFont="1" applyFill="1" applyBorder="1" applyAlignment="1">
      <alignment horizontal="center" vertical="center"/>
    </xf>
    <xf numFmtId="49" fontId="14" fillId="0" borderId="1" xfId="0" applyNumberFormat="1" applyFont="1" applyFill="1" applyBorder="1" applyAlignment="1">
      <alignment horizontal="center" vertical="center" wrapText="1"/>
    </xf>
    <xf numFmtId="49" fontId="14" fillId="6" borderId="1" xfId="0" applyNumberFormat="1" applyFont="1" applyFill="1" applyBorder="1" applyAlignment="1">
      <alignment horizontal="center" vertical="center" wrapText="1"/>
    </xf>
    <xf numFmtId="0" fontId="30" fillId="0" borderId="0" xfId="0" applyFont="1" applyFill="1" applyBorder="1" applyAlignment="1">
      <alignment horizontal="left" vertical="center"/>
    </xf>
    <xf numFmtId="43" fontId="0" fillId="0" borderId="1" xfId="1" applyFont="1" applyFill="1" applyBorder="1" applyAlignment="1">
      <alignment horizontal="center" vertical="center"/>
    </xf>
    <xf numFmtId="43" fontId="18" fillId="0" borderId="1" xfId="0" applyNumberFormat="1"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vertical="center" wrapText="1"/>
      <protection locked="0"/>
    </xf>
    <xf numFmtId="49" fontId="13"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center"/>
    </xf>
    <xf numFmtId="0" fontId="1" fillId="0" borderId="0" xfId="0" applyFont="1" applyFill="1"/>
    <xf numFmtId="0" fontId="0" fillId="0" borderId="1" xfId="0" applyBorder="1" applyAlignment="1">
      <alignment horizontal="right" vertical="center"/>
    </xf>
    <xf numFmtId="0" fontId="14" fillId="0" borderId="1" xfId="0" applyFont="1" applyBorder="1" applyAlignment="1">
      <alignment horizontal="right" vertical="center" wrapText="1"/>
    </xf>
    <xf numFmtId="2" fontId="0" fillId="0" borderId="0" xfId="0" applyNumberFormat="1" applyBorder="1" applyAlignment="1">
      <alignment vertical="center"/>
    </xf>
    <xf numFmtId="2" fontId="31" fillId="0" borderId="0" xfId="0" applyNumberFormat="1" applyFont="1" applyFill="1" applyBorder="1" applyAlignment="1">
      <alignment horizontal="left" vertical="center"/>
    </xf>
    <xf numFmtId="2" fontId="0" fillId="0" borderId="1" xfId="0" applyNumberFormat="1" applyBorder="1" applyAlignment="1">
      <alignment horizontal="center" vertical="center"/>
    </xf>
    <xf numFmtId="14" fontId="13" fillId="0" borderId="0" xfId="0" applyNumberFormat="1" applyFont="1" applyFill="1" applyBorder="1" applyAlignment="1" applyProtection="1">
      <alignment horizontal="center" vertical="center" wrapText="1"/>
      <protection locked="0"/>
    </xf>
    <xf numFmtId="43" fontId="18" fillId="0" borderId="1" xfId="1" applyNumberFormat="1" applyFont="1" applyFill="1" applyBorder="1" applyAlignment="1" applyProtection="1">
      <alignment horizontal="center" vertical="center" wrapText="1"/>
      <protection locked="0"/>
    </xf>
    <xf numFmtId="14" fontId="0" fillId="0" borderId="0" xfId="0" applyNumberFormat="1" applyAlignment="1">
      <alignment horizontal="center" vertical="center"/>
    </xf>
    <xf numFmtId="2" fontId="30" fillId="0" borderId="0" xfId="0" applyNumberFormat="1" applyFont="1" applyFill="1" applyBorder="1" applyAlignment="1">
      <alignment horizontal="left" vertical="center"/>
    </xf>
    <xf numFmtId="43" fontId="0" fillId="0" borderId="1" xfId="1" applyFont="1" applyBorder="1" applyAlignment="1">
      <alignment horizontal="left" vertical="center"/>
    </xf>
    <xf numFmtId="14" fontId="0" fillId="0" borderId="0" xfId="0" applyNumberFormat="1"/>
    <xf numFmtId="0" fontId="0" fillId="6" borderId="1" xfId="0" applyFill="1" applyBorder="1" applyAlignment="1">
      <alignment vertical="center"/>
    </xf>
    <xf numFmtId="2" fontId="18" fillId="6" borderId="1" xfId="0" applyNumberFormat="1" applyFont="1" applyFill="1" applyBorder="1" applyAlignment="1" applyProtection="1">
      <alignment horizontal="center" vertical="center" wrapText="1"/>
      <protection locked="0"/>
    </xf>
    <xf numFmtId="49" fontId="0" fillId="6" borderId="1" xfId="0" applyNumberFormat="1" applyFill="1" applyBorder="1" applyAlignment="1">
      <alignment horizontal="center" vertical="center"/>
    </xf>
    <xf numFmtId="0" fontId="32" fillId="0" borderId="1" xfId="0" applyFont="1" applyFill="1" applyBorder="1" applyAlignment="1">
      <alignment horizontal="left" vertical="center" wrapText="1"/>
    </xf>
    <xf numFmtId="2" fontId="13" fillId="0" borderId="1" xfId="1" applyNumberFormat="1" applyFont="1" applyFill="1" applyBorder="1" applyAlignment="1" applyProtection="1">
      <alignment horizontal="center" vertical="center" wrapText="1"/>
      <protection locked="0"/>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24" fillId="0" borderId="1" xfId="0" applyFont="1" applyBorder="1" applyAlignment="1">
      <alignment horizontal="center" vertical="center" wrapText="1"/>
    </xf>
    <xf numFmtId="0" fontId="0" fillId="0" borderId="5" xfId="0" applyBorder="1" applyAlignment="1">
      <alignment horizontal="left" vertical="center" wrapText="1"/>
    </xf>
    <xf numFmtId="0" fontId="0" fillId="0" borderId="14" xfId="0" applyBorder="1" applyAlignment="1">
      <alignment horizontal="left" vertical="center" wrapText="1"/>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4" fillId="0" borderId="5"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7" fillId="2" borderId="1" xfId="0" applyFont="1" applyFill="1" applyBorder="1" applyAlignment="1">
      <alignment horizontal="center" vertical="center"/>
    </xf>
    <xf numFmtId="0" fontId="23" fillId="5" borderId="0" xfId="0" applyFont="1" applyFill="1" applyAlignment="1">
      <alignment horizont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6" borderId="1" xfId="0" applyFont="1" applyFill="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Font="1" applyBorder="1" applyAlignment="1">
      <alignment horizontal="center" vertical="center" wrapText="1"/>
    </xf>
    <xf numFmtId="0" fontId="0" fillId="0" borderId="14" xfId="0" applyFont="1" applyBorder="1" applyAlignment="1">
      <alignment horizontal="center" vertical="center" wrapText="1"/>
    </xf>
    <xf numFmtId="0" fontId="14" fillId="6"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0" fillId="0" borderId="1" xfId="0" applyFill="1" applyBorder="1" applyAlignment="1">
      <alignment horizontal="center" vertical="center"/>
    </xf>
    <xf numFmtId="0" fontId="0" fillId="6" borderId="1" xfId="0" applyFill="1" applyBorder="1" applyAlignment="1">
      <alignment horizontal="center" vertical="center"/>
    </xf>
    <xf numFmtId="0" fontId="1" fillId="6" borderId="0" xfId="0" applyFont="1" applyFill="1" applyBorder="1" applyAlignment="1">
      <alignment horizontal="center" vertical="center" wrapText="1"/>
    </xf>
    <xf numFmtId="0" fontId="1" fillId="2" borderId="23" xfId="0" applyFont="1" applyFill="1" applyBorder="1" applyAlignment="1">
      <alignment horizontal="center" vertical="center" wrapText="1"/>
    </xf>
    <xf numFmtId="3" fontId="0" fillId="0" borderId="5" xfId="0" applyNumberFormat="1" applyFill="1" applyBorder="1" applyAlignment="1">
      <alignment vertical="center"/>
    </xf>
    <xf numFmtId="3" fontId="0" fillId="0" borderId="14" xfId="0" applyNumberFormat="1" applyFill="1" applyBorder="1" applyAlignment="1">
      <alignment vertical="center"/>
    </xf>
    <xf numFmtId="0" fontId="11" fillId="6" borderId="0" xfId="0" applyFont="1" applyFill="1" applyBorder="1" applyAlignment="1">
      <alignment horizontal="left" vertical="center" wrapText="1"/>
    </xf>
    <xf numFmtId="2" fontId="1" fillId="6" borderId="0" xfId="0" applyNumberFormat="1" applyFont="1" applyFill="1" applyBorder="1" applyAlignment="1">
      <alignment horizontal="center" vertical="center" wrapText="1"/>
    </xf>
    <xf numFmtId="1" fontId="13" fillId="6" borderId="0" xfId="0" applyNumberFormat="1" applyFont="1" applyFill="1" applyBorder="1" applyAlignment="1" applyProtection="1">
      <alignment horizontal="center" vertical="center" wrapText="1"/>
      <protection locked="0"/>
    </xf>
    <xf numFmtId="43" fontId="0" fillId="0" borderId="5" xfId="0" applyNumberFormat="1" applyFill="1" applyBorder="1" applyAlignment="1">
      <alignment vertical="center"/>
    </xf>
    <xf numFmtId="2" fontId="0" fillId="0" borderId="1" xfId="0" applyNumberFormat="1" applyBorder="1" applyAlignment="1">
      <alignment vertical="center"/>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6"/>
  <sheetViews>
    <sheetView topLeftCell="A5" zoomScale="70" zoomScaleNormal="70" workbookViewId="0">
      <selection activeCell="A5" sqref="A5:L5"/>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5.6640625" style="6" customWidth="1"/>
    <col min="18" max="18" width="18.33203125" style="6" customWidth="1"/>
    <col min="19" max="22" width="6.44140625" style="6" customWidth="1"/>
    <col min="23" max="251" width="11.554687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554687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554687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554687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554687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554687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554687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554687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554687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554687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554687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554687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554687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554687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554687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554687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554687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554687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554687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554687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554687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554687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554687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554687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554687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554687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554687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554687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554687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554687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554687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554687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554687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554687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554687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554687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554687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554687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554687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554687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554687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554687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554687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554687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554687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554687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554687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554687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554687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554687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554687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554687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554687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554687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554687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554687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554687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554687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554687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554687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554687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554687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554687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5546875" style="6"/>
    <col min="16372" max="16384" width="11.44140625" style="6" customWidth="1"/>
  </cols>
  <sheetData>
    <row r="2" spans="1:16" ht="25.8" x14ac:dyDescent="0.3">
      <c r="B2" s="291" t="s">
        <v>61</v>
      </c>
      <c r="C2" s="292"/>
      <c r="D2" s="292"/>
      <c r="E2" s="292"/>
      <c r="F2" s="292"/>
      <c r="G2" s="292"/>
      <c r="H2" s="292"/>
      <c r="I2" s="292"/>
      <c r="J2" s="292"/>
      <c r="K2" s="292"/>
      <c r="L2" s="292"/>
      <c r="M2" s="292"/>
      <c r="N2" s="292"/>
      <c r="O2" s="292"/>
      <c r="P2" s="292"/>
    </row>
    <row r="4" spans="1:16" ht="25.8" x14ac:dyDescent="0.3">
      <c r="B4" s="312" t="s">
        <v>47</v>
      </c>
      <c r="C4" s="312"/>
      <c r="D4" s="312"/>
      <c r="E4" s="312"/>
      <c r="F4" s="312"/>
      <c r="G4" s="312"/>
      <c r="H4" s="312"/>
      <c r="I4" s="312"/>
      <c r="J4" s="312"/>
      <c r="K4" s="312"/>
      <c r="L4" s="312"/>
      <c r="M4" s="312"/>
      <c r="N4" s="312"/>
      <c r="O4" s="312"/>
      <c r="P4" s="312"/>
    </row>
    <row r="5" spans="1:16" s="68" customFormat="1" ht="39.75" customHeight="1" x14ac:dyDescent="0.4">
      <c r="A5" s="313"/>
      <c r="B5" s="313"/>
      <c r="C5" s="313"/>
      <c r="D5" s="313"/>
      <c r="E5" s="313"/>
      <c r="F5" s="313"/>
      <c r="G5" s="313"/>
      <c r="H5" s="313"/>
      <c r="I5" s="313"/>
      <c r="J5" s="313"/>
      <c r="K5" s="313"/>
      <c r="L5" s="313"/>
    </row>
    <row r="6" spans="1:16" ht="15" thickBot="1" x14ac:dyDescent="0.35"/>
    <row r="7" spans="1:16" ht="21.6" thickBot="1" x14ac:dyDescent="0.35">
      <c r="B7" s="8" t="s">
        <v>4</v>
      </c>
      <c r="C7" s="314" t="s">
        <v>116</v>
      </c>
      <c r="D7" s="314"/>
      <c r="E7" s="314"/>
      <c r="F7" s="314"/>
      <c r="G7" s="314"/>
      <c r="H7" s="314"/>
      <c r="I7" s="314"/>
      <c r="J7" s="314"/>
      <c r="K7" s="314"/>
      <c r="L7" s="314"/>
      <c r="M7" s="314"/>
      <c r="N7" s="315"/>
    </row>
    <row r="8" spans="1:16" ht="16.2" thickBot="1" x14ac:dyDescent="0.35">
      <c r="B8" s="9" t="s">
        <v>5</v>
      </c>
      <c r="C8" s="314"/>
      <c r="D8" s="314"/>
      <c r="E8" s="314"/>
      <c r="F8" s="314"/>
      <c r="G8" s="314"/>
      <c r="H8" s="314"/>
      <c r="I8" s="314"/>
      <c r="J8" s="314"/>
      <c r="K8" s="314"/>
      <c r="L8" s="314"/>
      <c r="M8" s="314"/>
      <c r="N8" s="315"/>
    </row>
    <row r="9" spans="1:16" ht="16.2" thickBot="1" x14ac:dyDescent="0.35">
      <c r="B9" s="9" t="s">
        <v>6</v>
      </c>
      <c r="C9" s="314"/>
      <c r="D9" s="314"/>
      <c r="E9" s="314"/>
      <c r="F9" s="314"/>
      <c r="G9" s="314"/>
      <c r="H9" s="314"/>
      <c r="I9" s="314"/>
      <c r="J9" s="314"/>
      <c r="K9" s="314"/>
      <c r="L9" s="314"/>
      <c r="M9" s="314"/>
      <c r="N9" s="315"/>
    </row>
    <row r="10" spans="1:16" ht="16.2" thickBot="1" x14ac:dyDescent="0.35">
      <c r="B10" s="9" t="s">
        <v>7</v>
      </c>
      <c r="C10" s="314"/>
      <c r="D10" s="314"/>
      <c r="E10" s="314"/>
      <c r="F10" s="314"/>
      <c r="G10" s="314"/>
      <c r="H10" s="314"/>
      <c r="I10" s="314"/>
      <c r="J10" s="314"/>
      <c r="K10" s="314"/>
      <c r="L10" s="314"/>
      <c r="M10" s="314"/>
      <c r="N10" s="315"/>
    </row>
    <row r="11" spans="1:16" ht="16.2" thickBot="1" x14ac:dyDescent="0.35">
      <c r="B11" s="9" t="s">
        <v>8</v>
      </c>
      <c r="C11" s="316">
        <v>68</v>
      </c>
      <c r="D11" s="316"/>
      <c r="E11" s="317"/>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71"/>
      <c r="J13" s="71"/>
      <c r="K13" s="71"/>
      <c r="L13" s="71"/>
      <c r="M13" s="71"/>
      <c r="N13" s="16"/>
    </row>
    <row r="14" spans="1:16" x14ac:dyDescent="0.3">
      <c r="I14" s="71"/>
      <c r="J14" s="71"/>
      <c r="K14" s="71"/>
      <c r="L14" s="71"/>
      <c r="M14" s="71"/>
      <c r="N14" s="72"/>
    </row>
    <row r="15" spans="1:16" ht="45.75" customHeight="1" x14ac:dyDescent="0.3">
      <c r="B15" s="318" t="s">
        <v>392</v>
      </c>
      <c r="C15" s="318"/>
      <c r="D15" s="211" t="s">
        <v>12</v>
      </c>
      <c r="E15" s="211" t="s">
        <v>13</v>
      </c>
      <c r="F15" s="211" t="s">
        <v>28</v>
      </c>
      <c r="G15" s="54"/>
      <c r="I15" s="27"/>
      <c r="J15" s="27"/>
      <c r="K15" s="27"/>
      <c r="L15" s="27"/>
      <c r="M15" s="27"/>
      <c r="N15" s="72"/>
    </row>
    <row r="16" spans="1:16" x14ac:dyDescent="0.3">
      <c r="B16" s="318"/>
      <c r="C16" s="318"/>
      <c r="D16" s="211">
        <v>68</v>
      </c>
      <c r="E16" s="91">
        <v>626484300</v>
      </c>
      <c r="F16" s="91">
        <v>300</v>
      </c>
      <c r="G16" s="55"/>
      <c r="I16" s="28"/>
      <c r="J16" s="28"/>
      <c r="K16" s="28"/>
      <c r="L16" s="28"/>
      <c r="M16" s="28"/>
      <c r="N16" s="72"/>
    </row>
    <row r="17" spans="1:14" x14ac:dyDescent="0.3">
      <c r="B17" s="318"/>
      <c r="C17" s="318"/>
      <c r="D17" s="211"/>
      <c r="E17" s="91"/>
      <c r="F17" s="91"/>
      <c r="G17" s="55"/>
      <c r="I17" s="28"/>
      <c r="J17" s="28"/>
      <c r="K17" s="28"/>
      <c r="L17" s="28"/>
      <c r="M17" s="28"/>
      <c r="N17" s="72"/>
    </row>
    <row r="18" spans="1:14" x14ac:dyDescent="0.3">
      <c r="B18" s="318"/>
      <c r="C18" s="318"/>
      <c r="D18" s="211"/>
      <c r="E18" s="91"/>
      <c r="F18" s="91"/>
      <c r="G18" s="55"/>
      <c r="I18" s="28"/>
      <c r="J18" s="28"/>
      <c r="K18" s="28"/>
      <c r="L18" s="28"/>
      <c r="M18" s="28"/>
      <c r="N18" s="72"/>
    </row>
    <row r="19" spans="1:14" x14ac:dyDescent="0.3">
      <c r="B19" s="318"/>
      <c r="C19" s="318"/>
      <c r="D19" s="211"/>
      <c r="E19" s="92"/>
      <c r="F19" s="91"/>
      <c r="G19" s="55"/>
      <c r="H19" s="18"/>
      <c r="I19" s="28"/>
      <c r="J19" s="28"/>
      <c r="K19" s="28"/>
      <c r="L19" s="28"/>
      <c r="M19" s="28"/>
      <c r="N19" s="17"/>
    </row>
    <row r="20" spans="1:14" x14ac:dyDescent="0.3">
      <c r="B20" s="318"/>
      <c r="C20" s="318"/>
      <c r="D20" s="211"/>
      <c r="E20" s="92"/>
      <c r="F20" s="91"/>
      <c r="G20" s="55"/>
      <c r="H20" s="18"/>
      <c r="I20" s="30"/>
      <c r="J20" s="30"/>
      <c r="K20" s="30"/>
      <c r="L20" s="30"/>
      <c r="M20" s="30"/>
      <c r="N20" s="17"/>
    </row>
    <row r="21" spans="1:14" x14ac:dyDescent="0.3">
      <c r="B21" s="318"/>
      <c r="C21" s="318"/>
      <c r="D21" s="211"/>
      <c r="E21" s="92"/>
      <c r="F21" s="91"/>
      <c r="G21" s="55"/>
      <c r="H21" s="18"/>
      <c r="I21" s="71"/>
      <c r="J21" s="71"/>
      <c r="K21" s="71"/>
      <c r="L21" s="71"/>
      <c r="M21" s="71"/>
      <c r="N21" s="17"/>
    </row>
    <row r="22" spans="1:14" x14ac:dyDescent="0.3">
      <c r="B22" s="318"/>
      <c r="C22" s="318"/>
      <c r="D22" s="211"/>
      <c r="E22" s="92"/>
      <c r="F22" s="91"/>
      <c r="G22" s="55"/>
      <c r="H22" s="18"/>
      <c r="I22" s="71"/>
      <c r="J22" s="71"/>
      <c r="K22" s="71"/>
      <c r="L22" s="71"/>
      <c r="M22" s="71"/>
      <c r="N22" s="17"/>
    </row>
    <row r="23" spans="1:14" ht="15" thickBot="1" x14ac:dyDescent="0.35">
      <c r="B23" s="319" t="s">
        <v>14</v>
      </c>
      <c r="C23" s="320"/>
      <c r="D23" s="211"/>
      <c r="E23" s="93">
        <f>SUM(E16:E22)</f>
        <v>626484300</v>
      </c>
      <c r="F23" s="91">
        <f>SUM(F16:F22)</f>
        <v>300</v>
      </c>
      <c r="G23" s="55"/>
      <c r="H23" s="18"/>
      <c r="I23" s="71"/>
      <c r="J23" s="71"/>
      <c r="K23" s="71"/>
      <c r="L23" s="71"/>
      <c r="M23" s="71"/>
      <c r="N23" s="17"/>
    </row>
    <row r="24" spans="1:14" ht="29.4" thickBot="1" x14ac:dyDescent="0.35">
      <c r="A24" s="32"/>
      <c r="B24" s="38" t="s">
        <v>15</v>
      </c>
      <c r="C24" s="38" t="s">
        <v>64</v>
      </c>
      <c r="E24" s="27"/>
      <c r="F24" s="27"/>
      <c r="G24" s="27"/>
      <c r="H24" s="27"/>
      <c r="I24" s="7"/>
      <c r="J24" s="7"/>
      <c r="K24" s="7"/>
      <c r="L24" s="7"/>
      <c r="M24" s="7"/>
    </row>
    <row r="25" spans="1:14" ht="15" thickBot="1" x14ac:dyDescent="0.35">
      <c r="A25" s="33">
        <v>1</v>
      </c>
      <c r="C25" s="35">
        <f>+F23*80%</f>
        <v>240</v>
      </c>
      <c r="D25" s="31"/>
      <c r="E25" s="34">
        <f>E23</f>
        <v>626484300</v>
      </c>
      <c r="F25" s="29"/>
      <c r="G25" s="29"/>
      <c r="H25" s="29"/>
      <c r="I25" s="19"/>
      <c r="J25" s="19"/>
      <c r="K25" s="19"/>
      <c r="L25" s="19"/>
      <c r="M25" s="19"/>
    </row>
    <row r="26" spans="1:14" x14ac:dyDescent="0.3">
      <c r="A26" s="63"/>
      <c r="C26" s="64"/>
      <c r="D26" s="28"/>
      <c r="E26" s="65"/>
      <c r="F26" s="29"/>
      <c r="G26" s="29"/>
      <c r="H26" s="29"/>
      <c r="I26" s="19"/>
      <c r="J26" s="19"/>
      <c r="K26" s="19"/>
      <c r="L26" s="19"/>
      <c r="M26" s="19"/>
    </row>
    <row r="27" spans="1:14" x14ac:dyDescent="0.3">
      <c r="A27" s="63"/>
      <c r="C27" s="64"/>
      <c r="D27" s="28"/>
      <c r="E27" s="65"/>
      <c r="F27" s="29"/>
      <c r="G27" s="29"/>
      <c r="H27" s="29"/>
      <c r="I27" s="19"/>
      <c r="J27" s="19"/>
      <c r="K27" s="19"/>
      <c r="L27" s="19"/>
      <c r="M27" s="19"/>
    </row>
    <row r="28" spans="1:14" x14ac:dyDescent="0.3">
      <c r="A28" s="63"/>
      <c r="B28" s="84" t="s">
        <v>95</v>
      </c>
      <c r="C28" s="68"/>
      <c r="D28" s="68"/>
      <c r="E28" s="68"/>
      <c r="F28" s="68"/>
      <c r="G28" s="68"/>
      <c r="H28" s="68"/>
      <c r="I28" s="71"/>
      <c r="J28" s="71"/>
      <c r="K28" s="71"/>
      <c r="L28" s="71"/>
      <c r="M28" s="71"/>
      <c r="N28" s="72"/>
    </row>
    <row r="29" spans="1:14" x14ac:dyDescent="0.3">
      <c r="A29" s="63"/>
      <c r="B29" s="68"/>
      <c r="C29" s="68"/>
      <c r="D29" s="68"/>
      <c r="E29" s="68"/>
      <c r="F29" s="68"/>
      <c r="G29" s="68"/>
      <c r="H29" s="68"/>
      <c r="I29" s="71"/>
      <c r="J29" s="71"/>
      <c r="K29" s="71"/>
      <c r="L29" s="71"/>
      <c r="M29" s="71"/>
      <c r="N29" s="72"/>
    </row>
    <row r="30" spans="1:14" x14ac:dyDescent="0.3">
      <c r="A30" s="63"/>
      <c r="B30" s="86" t="s">
        <v>32</v>
      </c>
      <c r="C30" s="86" t="s">
        <v>96</v>
      </c>
      <c r="D30" s="86" t="s">
        <v>97</v>
      </c>
      <c r="E30" s="68"/>
      <c r="F30" s="68"/>
      <c r="G30" s="68"/>
      <c r="H30" s="68"/>
      <c r="I30" s="71"/>
      <c r="J30" s="71"/>
      <c r="K30" s="71"/>
      <c r="L30" s="71"/>
      <c r="M30" s="71"/>
      <c r="N30" s="72"/>
    </row>
    <row r="31" spans="1:14" x14ac:dyDescent="0.3">
      <c r="A31" s="63"/>
      <c r="B31" s="83" t="s">
        <v>98</v>
      </c>
      <c r="C31" s="213" t="s">
        <v>315</v>
      </c>
      <c r="D31" s="83"/>
      <c r="E31" s="68"/>
      <c r="F31" s="68"/>
      <c r="G31" s="68"/>
      <c r="H31" s="68"/>
      <c r="I31" s="71"/>
      <c r="J31" s="71"/>
      <c r="K31" s="71"/>
      <c r="L31" s="71"/>
      <c r="M31" s="71"/>
      <c r="N31" s="72"/>
    </row>
    <row r="32" spans="1:14" x14ac:dyDescent="0.3">
      <c r="A32" s="63"/>
      <c r="B32" s="83" t="s">
        <v>99</v>
      </c>
      <c r="C32" s="213" t="s">
        <v>315</v>
      </c>
      <c r="D32" s="83"/>
      <c r="E32" s="68"/>
      <c r="F32" s="68"/>
      <c r="G32" s="68"/>
      <c r="H32" s="68"/>
      <c r="I32" s="71"/>
      <c r="J32" s="71"/>
      <c r="K32" s="71"/>
      <c r="L32" s="71"/>
      <c r="M32" s="71"/>
      <c r="N32" s="72"/>
    </row>
    <row r="33" spans="1:14" x14ac:dyDescent="0.3">
      <c r="A33" s="63"/>
      <c r="B33" s="83" t="s">
        <v>100</v>
      </c>
      <c r="C33" s="213" t="s">
        <v>315</v>
      </c>
      <c r="D33" s="83"/>
      <c r="E33" s="68"/>
      <c r="F33" s="68"/>
      <c r="G33" s="68"/>
      <c r="H33" s="68"/>
      <c r="I33" s="71"/>
      <c r="J33" s="71"/>
      <c r="K33" s="71"/>
      <c r="L33" s="71"/>
      <c r="M33" s="71"/>
      <c r="N33" s="72"/>
    </row>
    <row r="34" spans="1:14" x14ac:dyDescent="0.3">
      <c r="A34" s="63"/>
      <c r="B34" s="83" t="s">
        <v>101</v>
      </c>
      <c r="C34" s="213" t="s">
        <v>315</v>
      </c>
      <c r="D34" s="83"/>
      <c r="E34" s="68"/>
      <c r="F34" s="68"/>
      <c r="G34" s="68"/>
      <c r="H34" s="68"/>
      <c r="I34" s="71"/>
      <c r="J34" s="71"/>
      <c r="K34" s="71"/>
      <c r="L34" s="71"/>
      <c r="M34" s="71"/>
      <c r="N34" s="72"/>
    </row>
    <row r="35" spans="1:14" x14ac:dyDescent="0.3">
      <c r="A35" s="63"/>
      <c r="B35" s="68"/>
      <c r="C35" s="68"/>
      <c r="D35" s="68"/>
      <c r="E35" s="68"/>
      <c r="F35" s="68"/>
      <c r="G35" s="68"/>
      <c r="H35" s="68"/>
      <c r="I35" s="71"/>
      <c r="J35" s="71"/>
      <c r="K35" s="71"/>
      <c r="L35" s="71"/>
      <c r="M35" s="71"/>
      <c r="N35" s="72"/>
    </row>
    <row r="36" spans="1:14" x14ac:dyDescent="0.3">
      <c r="A36" s="63"/>
      <c r="B36" s="68"/>
      <c r="C36" s="68"/>
      <c r="D36" s="68"/>
      <c r="E36" s="68"/>
      <c r="F36" s="68"/>
      <c r="G36" s="68"/>
      <c r="H36" s="68"/>
      <c r="I36" s="71"/>
      <c r="J36" s="71"/>
      <c r="K36" s="71"/>
      <c r="L36" s="71"/>
      <c r="M36" s="71"/>
      <c r="N36" s="72"/>
    </row>
    <row r="37" spans="1:14" x14ac:dyDescent="0.3">
      <c r="A37" s="63"/>
      <c r="B37" s="84" t="s">
        <v>102</v>
      </c>
      <c r="C37" s="68"/>
      <c r="D37" s="68"/>
      <c r="E37" s="68"/>
      <c r="F37" s="68"/>
      <c r="G37" s="68"/>
      <c r="H37" s="68"/>
      <c r="I37" s="71"/>
      <c r="J37" s="71"/>
      <c r="K37" s="71"/>
      <c r="L37" s="71"/>
      <c r="M37" s="71"/>
      <c r="N37" s="72"/>
    </row>
    <row r="38" spans="1:14" x14ac:dyDescent="0.3">
      <c r="A38" s="63"/>
      <c r="B38" s="68"/>
      <c r="C38" s="68"/>
      <c r="D38" s="68"/>
      <c r="E38" s="68"/>
      <c r="F38" s="68"/>
      <c r="G38" s="68"/>
      <c r="H38" s="68"/>
      <c r="I38" s="71"/>
      <c r="J38" s="71"/>
      <c r="K38" s="71"/>
      <c r="L38" s="71"/>
      <c r="M38" s="71"/>
      <c r="N38" s="72"/>
    </row>
    <row r="39" spans="1:14" x14ac:dyDescent="0.3">
      <c r="A39" s="63"/>
      <c r="B39" s="68"/>
      <c r="C39" s="68"/>
      <c r="D39" s="68"/>
      <c r="E39" s="68"/>
      <c r="F39" s="68"/>
      <c r="G39" s="68"/>
      <c r="H39" s="68"/>
      <c r="I39" s="71"/>
      <c r="J39" s="71"/>
      <c r="K39" s="71"/>
      <c r="L39" s="71"/>
      <c r="M39" s="71"/>
      <c r="N39" s="72"/>
    </row>
    <row r="40" spans="1:14" x14ac:dyDescent="0.3">
      <c r="A40" s="63"/>
      <c r="B40" s="86" t="s">
        <v>32</v>
      </c>
      <c r="C40" s="86" t="s">
        <v>57</v>
      </c>
      <c r="D40" s="85" t="s">
        <v>50</v>
      </c>
      <c r="E40" s="85" t="s">
        <v>16</v>
      </c>
      <c r="F40" s="68"/>
      <c r="G40" s="68"/>
      <c r="H40" s="68"/>
      <c r="I40" s="71"/>
      <c r="J40" s="71"/>
      <c r="K40" s="71"/>
      <c r="L40" s="71"/>
      <c r="M40" s="71"/>
      <c r="N40" s="72"/>
    </row>
    <row r="41" spans="1:14" ht="27.6" x14ac:dyDescent="0.3">
      <c r="A41" s="63"/>
      <c r="B41" s="69" t="s">
        <v>103</v>
      </c>
      <c r="C41" s="70">
        <v>40</v>
      </c>
      <c r="D41" s="213">
        <v>40</v>
      </c>
      <c r="E41" s="270">
        <f>+D41+D42</f>
        <v>50</v>
      </c>
      <c r="F41" s="68"/>
      <c r="G41" s="68"/>
      <c r="H41" s="68"/>
      <c r="I41" s="71"/>
      <c r="J41" s="71"/>
      <c r="K41" s="71"/>
      <c r="L41" s="71"/>
      <c r="M41" s="71"/>
      <c r="N41" s="72"/>
    </row>
    <row r="42" spans="1:14" ht="55.2" x14ac:dyDescent="0.3">
      <c r="A42" s="63"/>
      <c r="B42" s="69" t="s">
        <v>104</v>
      </c>
      <c r="C42" s="70">
        <v>60</v>
      </c>
      <c r="D42" s="213">
        <v>10</v>
      </c>
      <c r="E42" s="271"/>
      <c r="F42" s="68"/>
      <c r="G42" s="68"/>
      <c r="H42" s="68"/>
      <c r="I42" s="71"/>
      <c r="J42" s="71"/>
      <c r="K42" s="71"/>
      <c r="L42" s="71"/>
      <c r="M42" s="71"/>
      <c r="N42" s="72"/>
    </row>
    <row r="43" spans="1:14" x14ac:dyDescent="0.3">
      <c r="A43" s="63"/>
      <c r="C43" s="64"/>
      <c r="D43" s="28"/>
      <c r="E43" s="65"/>
      <c r="F43" s="29"/>
      <c r="G43" s="29"/>
      <c r="H43" s="29"/>
      <c r="I43" s="19"/>
      <c r="J43" s="19"/>
      <c r="K43" s="19"/>
      <c r="L43" s="19"/>
      <c r="M43" s="19"/>
    </row>
    <row r="44" spans="1:14" x14ac:dyDescent="0.3">
      <c r="A44" s="63"/>
      <c r="C44" s="64"/>
      <c r="D44" s="28"/>
      <c r="E44" s="65"/>
      <c r="F44" s="29"/>
      <c r="G44" s="29"/>
      <c r="H44" s="29"/>
      <c r="I44" s="264"/>
      <c r="J44" s="19"/>
      <c r="K44" s="19"/>
      <c r="L44" s="19"/>
      <c r="M44" s="19"/>
    </row>
    <row r="45" spans="1:14" x14ac:dyDescent="0.3">
      <c r="A45" s="63"/>
      <c r="C45" s="64"/>
      <c r="D45" s="28"/>
      <c r="E45" s="65"/>
      <c r="F45" s="29"/>
      <c r="G45" s="29"/>
      <c r="H45" s="29"/>
      <c r="I45" s="264"/>
      <c r="J45" s="19"/>
      <c r="K45" s="19"/>
      <c r="L45" s="19"/>
      <c r="M45" s="19"/>
    </row>
    <row r="46" spans="1:14" ht="15" thickBot="1" x14ac:dyDescent="0.35">
      <c r="I46" s="68"/>
      <c r="M46" s="311" t="s">
        <v>34</v>
      </c>
      <c r="N46" s="311"/>
    </row>
    <row r="47" spans="1:14" x14ac:dyDescent="0.3">
      <c r="B47" s="94" t="s">
        <v>29</v>
      </c>
      <c r="M47" s="44"/>
      <c r="N47" s="44"/>
    </row>
    <row r="48" spans="1:14" ht="15" thickBot="1" x14ac:dyDescent="0.35">
      <c r="M48" s="44"/>
      <c r="N48" s="44"/>
    </row>
    <row r="49" spans="1:26" s="71" customFormat="1" ht="109.5" customHeight="1" x14ac:dyDescent="0.3">
      <c r="B49" s="82" t="s">
        <v>105</v>
      </c>
      <c r="C49" s="82" t="s">
        <v>106</v>
      </c>
      <c r="D49" s="82" t="s">
        <v>107</v>
      </c>
      <c r="E49" s="82" t="s">
        <v>44</v>
      </c>
      <c r="F49" s="82" t="s">
        <v>22</v>
      </c>
      <c r="G49" s="82" t="s">
        <v>65</v>
      </c>
      <c r="H49" s="82" t="s">
        <v>17</v>
      </c>
      <c r="I49" s="82" t="s">
        <v>10</v>
      </c>
      <c r="J49" s="82" t="s">
        <v>30</v>
      </c>
      <c r="K49" s="82" t="s">
        <v>60</v>
      </c>
      <c r="L49" s="82" t="s">
        <v>20</v>
      </c>
      <c r="M49" s="67" t="s">
        <v>26</v>
      </c>
      <c r="N49" s="82" t="s">
        <v>108</v>
      </c>
      <c r="O49" s="82" t="s">
        <v>35</v>
      </c>
      <c r="P49" s="209" t="s">
        <v>11</v>
      </c>
      <c r="Q49" s="209" t="s">
        <v>19</v>
      </c>
    </row>
    <row r="50" spans="1:26" s="77" customFormat="1" ht="86.4" x14ac:dyDescent="0.3">
      <c r="A50" s="36">
        <v>1</v>
      </c>
      <c r="B50" s="78" t="s">
        <v>116</v>
      </c>
      <c r="C50" s="78" t="s">
        <v>116</v>
      </c>
      <c r="D50" s="78" t="s">
        <v>131</v>
      </c>
      <c r="E50" s="78" t="s">
        <v>404</v>
      </c>
      <c r="F50" s="74" t="s">
        <v>96</v>
      </c>
      <c r="G50" s="88" t="s">
        <v>123</v>
      </c>
      <c r="H50" s="97">
        <v>41246</v>
      </c>
      <c r="I50" s="97">
        <v>41851</v>
      </c>
      <c r="J50" s="75" t="s">
        <v>97</v>
      </c>
      <c r="K50" s="114">
        <v>6.57</v>
      </c>
      <c r="L50" s="215">
        <v>13.6</v>
      </c>
      <c r="M50" s="99">
        <v>300</v>
      </c>
      <c r="N50" s="66">
        <v>0</v>
      </c>
      <c r="O50" s="20">
        <v>2170004944</v>
      </c>
      <c r="P50" s="20">
        <v>53</v>
      </c>
      <c r="Q50" s="180" t="s">
        <v>419</v>
      </c>
      <c r="R50" s="76"/>
      <c r="S50" s="76"/>
      <c r="T50" s="76"/>
      <c r="U50" s="76"/>
      <c r="V50" s="76"/>
      <c r="W50" s="76"/>
      <c r="X50" s="76"/>
      <c r="Y50" s="76"/>
      <c r="Z50" s="76"/>
    </row>
    <row r="51" spans="1:26" s="77" customFormat="1" x14ac:dyDescent="0.3">
      <c r="A51" s="36">
        <f t="shared" ref="A51:A57" si="0">+A50+1</f>
        <v>2</v>
      </c>
      <c r="B51" s="78" t="s">
        <v>116</v>
      </c>
      <c r="C51" s="79" t="s">
        <v>116</v>
      </c>
      <c r="D51" s="78" t="s">
        <v>131</v>
      </c>
      <c r="E51" s="225" t="s">
        <v>418</v>
      </c>
      <c r="F51" s="74" t="s">
        <v>96</v>
      </c>
      <c r="G51" s="74" t="s">
        <v>123</v>
      </c>
      <c r="H51" s="81">
        <v>41093</v>
      </c>
      <c r="I51" s="81">
        <v>41273</v>
      </c>
      <c r="J51" s="75" t="s">
        <v>97</v>
      </c>
      <c r="K51" s="228">
        <f>+(I51-H51)/30</f>
        <v>6</v>
      </c>
      <c r="L51" s="1">
        <v>0</v>
      </c>
      <c r="M51" s="66"/>
      <c r="N51" s="66" t="s">
        <v>123</v>
      </c>
      <c r="O51" s="20">
        <v>111340164</v>
      </c>
      <c r="P51" s="20">
        <v>125</v>
      </c>
      <c r="Q51" s="89"/>
      <c r="R51" s="76"/>
      <c r="S51" s="76"/>
      <c r="T51" s="76"/>
      <c r="U51" s="76"/>
      <c r="V51" s="76"/>
      <c r="W51" s="76"/>
      <c r="X51" s="76"/>
      <c r="Y51" s="76"/>
      <c r="Z51" s="76"/>
    </row>
    <row r="52" spans="1:26" s="77" customFormat="1" ht="72" x14ac:dyDescent="0.3">
      <c r="A52" s="36">
        <f t="shared" si="0"/>
        <v>3</v>
      </c>
      <c r="B52" s="78" t="s">
        <v>116</v>
      </c>
      <c r="C52" s="79" t="s">
        <v>116</v>
      </c>
      <c r="D52" s="78" t="s">
        <v>417</v>
      </c>
      <c r="E52" s="225" t="s">
        <v>416</v>
      </c>
      <c r="F52" s="74" t="s">
        <v>96</v>
      </c>
      <c r="G52" s="74" t="s">
        <v>123</v>
      </c>
      <c r="H52" s="97">
        <v>40148</v>
      </c>
      <c r="I52" s="97">
        <v>40517</v>
      </c>
      <c r="J52" s="75" t="s">
        <v>97</v>
      </c>
      <c r="K52" s="263">
        <v>12.17</v>
      </c>
      <c r="L52" s="215">
        <v>0.13</v>
      </c>
      <c r="M52" s="66"/>
      <c r="N52" s="66"/>
      <c r="O52" s="20"/>
      <c r="P52" s="20"/>
      <c r="Q52" s="89"/>
      <c r="R52" s="76"/>
      <c r="S52" s="76"/>
      <c r="T52" s="76"/>
      <c r="U52" s="76"/>
      <c r="V52" s="76"/>
      <c r="W52" s="76"/>
      <c r="X52" s="76"/>
      <c r="Y52" s="76"/>
      <c r="Z52" s="76"/>
    </row>
    <row r="53" spans="1:26" s="77" customFormat="1" x14ac:dyDescent="0.3">
      <c r="A53" s="36">
        <f t="shared" si="0"/>
        <v>4</v>
      </c>
      <c r="B53" s="78"/>
      <c r="C53" s="79"/>
      <c r="D53" s="78"/>
      <c r="E53" s="73"/>
      <c r="F53" s="74"/>
      <c r="G53" s="74"/>
      <c r="H53" s="97"/>
      <c r="I53" s="97"/>
      <c r="J53" s="75"/>
      <c r="K53" s="75"/>
      <c r="L53" s="75"/>
      <c r="M53" s="66"/>
      <c r="N53" s="66"/>
      <c r="O53" s="20"/>
      <c r="P53" s="20"/>
      <c r="Q53" s="89"/>
      <c r="R53" s="76"/>
      <c r="S53" s="76"/>
      <c r="T53" s="76"/>
      <c r="U53" s="76"/>
      <c r="V53" s="76"/>
      <c r="W53" s="76"/>
      <c r="X53" s="76"/>
      <c r="Y53" s="76"/>
      <c r="Z53" s="76"/>
    </row>
    <row r="54" spans="1:26" s="77" customFormat="1" x14ac:dyDescent="0.3">
      <c r="A54" s="36">
        <f t="shared" si="0"/>
        <v>5</v>
      </c>
      <c r="B54" s="78"/>
      <c r="C54" s="79"/>
      <c r="D54" s="78"/>
      <c r="E54" s="73"/>
      <c r="F54" s="74"/>
      <c r="G54" s="74"/>
      <c r="H54" s="97"/>
      <c r="I54" s="97"/>
      <c r="J54" s="75"/>
      <c r="K54" s="75"/>
      <c r="L54" s="75"/>
      <c r="M54" s="66"/>
      <c r="N54" s="66"/>
      <c r="O54" s="20"/>
      <c r="P54" s="20"/>
      <c r="Q54" s="89"/>
      <c r="R54" s="76"/>
      <c r="S54" s="76"/>
      <c r="T54" s="76"/>
      <c r="U54" s="76"/>
      <c r="V54" s="76"/>
      <c r="W54" s="76"/>
      <c r="X54" s="76"/>
      <c r="Y54" s="76"/>
      <c r="Z54" s="76"/>
    </row>
    <row r="55" spans="1:26" s="77" customFormat="1" x14ac:dyDescent="0.3">
      <c r="A55" s="36">
        <f t="shared" si="0"/>
        <v>6</v>
      </c>
      <c r="B55" s="78"/>
      <c r="C55" s="79"/>
      <c r="D55" s="78"/>
      <c r="E55" s="73"/>
      <c r="F55" s="74"/>
      <c r="G55" s="74"/>
      <c r="H55" s="97"/>
      <c r="I55" s="97"/>
      <c r="J55" s="75"/>
      <c r="K55" s="75"/>
      <c r="L55" s="75"/>
      <c r="M55" s="66"/>
      <c r="N55" s="66"/>
      <c r="O55" s="20"/>
      <c r="P55" s="20"/>
      <c r="Q55" s="89"/>
      <c r="R55" s="76"/>
      <c r="S55" s="76"/>
      <c r="T55" s="76"/>
      <c r="U55" s="76"/>
      <c r="V55" s="76"/>
      <c r="W55" s="76"/>
      <c r="X55" s="76"/>
      <c r="Y55" s="76"/>
      <c r="Z55" s="76"/>
    </row>
    <row r="56" spans="1:26" s="77" customFormat="1" x14ac:dyDescent="0.3">
      <c r="A56" s="36">
        <f t="shared" si="0"/>
        <v>7</v>
      </c>
      <c r="B56" s="78"/>
      <c r="C56" s="79"/>
      <c r="D56" s="78"/>
      <c r="E56" s="73"/>
      <c r="F56" s="74"/>
      <c r="G56" s="74"/>
      <c r="H56" s="97"/>
      <c r="I56" s="97"/>
      <c r="J56" s="75"/>
      <c r="K56" s="75"/>
      <c r="L56" s="75"/>
      <c r="M56" s="66"/>
      <c r="N56" s="66"/>
      <c r="O56" s="20"/>
      <c r="P56" s="20"/>
      <c r="Q56" s="89"/>
      <c r="R56" s="76"/>
      <c r="S56" s="76"/>
      <c r="T56" s="76"/>
      <c r="U56" s="76"/>
      <c r="V56" s="76"/>
      <c r="W56" s="76"/>
      <c r="X56" s="76"/>
      <c r="Y56" s="76"/>
      <c r="Z56" s="76"/>
    </row>
    <row r="57" spans="1:26" s="77" customFormat="1" x14ac:dyDescent="0.3">
      <c r="A57" s="36">
        <f t="shared" si="0"/>
        <v>8</v>
      </c>
      <c r="B57" s="78"/>
      <c r="C57" s="79"/>
      <c r="D57" s="78"/>
      <c r="E57" s="73"/>
      <c r="F57" s="74"/>
      <c r="G57" s="74"/>
      <c r="H57" s="97"/>
      <c r="I57" s="97"/>
      <c r="J57" s="75"/>
      <c r="K57" s="75"/>
      <c r="L57" s="75"/>
      <c r="M57" s="66"/>
      <c r="N57" s="66"/>
      <c r="O57" s="20"/>
      <c r="P57" s="20"/>
      <c r="Q57" s="89"/>
      <c r="R57" s="76"/>
      <c r="S57" s="76"/>
      <c r="T57" s="76"/>
      <c r="U57" s="76"/>
      <c r="V57" s="76"/>
      <c r="W57" s="76"/>
      <c r="X57" s="76"/>
      <c r="Y57" s="76"/>
      <c r="Z57" s="76"/>
    </row>
    <row r="58" spans="1:26" s="77" customFormat="1" x14ac:dyDescent="0.3">
      <c r="A58" s="36"/>
      <c r="B58" s="37" t="s">
        <v>16</v>
      </c>
      <c r="C58" s="79"/>
      <c r="D58" s="78"/>
      <c r="E58" s="73"/>
      <c r="F58" s="74"/>
      <c r="G58" s="74"/>
      <c r="H58" s="74"/>
      <c r="I58" s="75"/>
      <c r="J58" s="75"/>
      <c r="K58" s="249">
        <f>SUM(K50:K57)</f>
        <v>24.740000000000002</v>
      </c>
      <c r="L58" s="80">
        <f>SUM(L50:L57)</f>
        <v>13.73</v>
      </c>
      <c r="M58" s="87">
        <f>SUM(M50:M57)</f>
        <v>300</v>
      </c>
      <c r="N58" s="80">
        <f>SUM(N50:N57)</f>
        <v>0</v>
      </c>
      <c r="O58" s="20"/>
      <c r="P58" s="20"/>
      <c r="Q58" s="90"/>
    </row>
    <row r="59" spans="1:26" s="21" customFormat="1" x14ac:dyDescent="0.3">
      <c r="E59" s="22"/>
      <c r="K59" s="98"/>
    </row>
    <row r="60" spans="1:26" s="21" customFormat="1" x14ac:dyDescent="0.3">
      <c r="B60" s="302" t="s">
        <v>27</v>
      </c>
      <c r="C60" s="302" t="s">
        <v>110</v>
      </c>
      <c r="D60" s="304" t="s">
        <v>33</v>
      </c>
      <c r="E60" s="304"/>
      <c r="I60" s="119"/>
    </row>
    <row r="61" spans="1:26" s="21" customFormat="1" x14ac:dyDescent="0.3">
      <c r="B61" s="303"/>
      <c r="C61" s="303"/>
      <c r="D61" s="212" t="s">
        <v>23</v>
      </c>
      <c r="E61" s="43" t="s">
        <v>24</v>
      </c>
      <c r="I61" s="194"/>
    </row>
    <row r="62" spans="1:26" s="21" customFormat="1" ht="30.6" customHeight="1" x14ac:dyDescent="0.3">
      <c r="B62" s="41" t="s">
        <v>21</v>
      </c>
      <c r="C62" s="42">
        <f>+K58</f>
        <v>24.740000000000002</v>
      </c>
      <c r="D62" s="39" t="s">
        <v>315</v>
      </c>
      <c r="E62" s="39"/>
      <c r="F62" s="23"/>
      <c r="G62" s="23"/>
      <c r="H62" s="23"/>
      <c r="I62" s="262"/>
      <c r="J62" s="23"/>
      <c r="K62" s="23"/>
      <c r="L62" s="23"/>
      <c r="M62" s="23"/>
    </row>
    <row r="63" spans="1:26" s="21" customFormat="1" ht="30" customHeight="1" x14ac:dyDescent="0.3">
      <c r="B63" s="41" t="s">
        <v>25</v>
      </c>
      <c r="C63" s="42">
        <f>+M58</f>
        <v>300</v>
      </c>
      <c r="D63" s="39" t="s">
        <v>315</v>
      </c>
      <c r="E63" s="40"/>
    </row>
    <row r="64" spans="1:26" s="21" customFormat="1" x14ac:dyDescent="0.3">
      <c r="B64" s="24"/>
      <c r="C64" s="305"/>
      <c r="D64" s="305"/>
      <c r="E64" s="305"/>
      <c r="F64" s="305"/>
      <c r="G64" s="305"/>
      <c r="H64" s="305"/>
      <c r="I64" s="305"/>
      <c r="J64" s="305"/>
      <c r="K64" s="305"/>
      <c r="L64" s="305"/>
      <c r="M64" s="305"/>
      <c r="N64" s="305"/>
    </row>
    <row r="65" spans="1:18" ht="28.2" customHeight="1" thickBot="1" x14ac:dyDescent="0.35"/>
    <row r="66" spans="1:18" ht="26.4" thickBot="1" x14ac:dyDescent="0.35">
      <c r="B66" s="306" t="s">
        <v>66</v>
      </c>
      <c r="C66" s="306"/>
      <c r="D66" s="306"/>
      <c r="E66" s="306"/>
      <c r="F66" s="306"/>
      <c r="G66" s="306"/>
      <c r="H66" s="306"/>
      <c r="I66" s="306"/>
      <c r="J66" s="306"/>
      <c r="K66" s="306"/>
      <c r="L66" s="306"/>
      <c r="M66" s="306"/>
      <c r="N66" s="306"/>
    </row>
    <row r="69" spans="1:18" ht="109.5" customHeight="1" x14ac:dyDescent="0.3">
      <c r="B69" s="210" t="s">
        <v>109</v>
      </c>
      <c r="C69" s="46" t="s">
        <v>2</v>
      </c>
      <c r="D69" s="46" t="s">
        <v>68</v>
      </c>
      <c r="E69" s="46" t="s">
        <v>67</v>
      </c>
      <c r="F69" s="46" t="s">
        <v>69</v>
      </c>
      <c r="G69" s="46" t="s">
        <v>70</v>
      </c>
      <c r="H69" s="46" t="s">
        <v>71</v>
      </c>
      <c r="I69" s="210" t="s">
        <v>111</v>
      </c>
      <c r="J69" s="46" t="s">
        <v>72</v>
      </c>
      <c r="K69" s="46" t="s">
        <v>73</v>
      </c>
      <c r="L69" s="46" t="s">
        <v>74</v>
      </c>
      <c r="M69" s="46" t="s">
        <v>75</v>
      </c>
      <c r="N69" s="58" t="s">
        <v>76</v>
      </c>
      <c r="O69" s="58" t="s">
        <v>77</v>
      </c>
      <c r="P69" s="272" t="s">
        <v>3</v>
      </c>
      <c r="Q69" s="274"/>
      <c r="R69" s="46" t="s">
        <v>18</v>
      </c>
    </row>
    <row r="70" spans="1:18" ht="150" customHeight="1" x14ac:dyDescent="0.3">
      <c r="A70" s="162"/>
      <c r="B70" s="115" t="s">
        <v>121</v>
      </c>
      <c r="C70" s="115" t="s">
        <v>121</v>
      </c>
      <c r="D70" s="246" t="s">
        <v>415</v>
      </c>
      <c r="E70" s="155">
        <v>300</v>
      </c>
      <c r="F70" s="36"/>
      <c r="G70" s="156" t="s">
        <v>123</v>
      </c>
      <c r="H70" s="156" t="s">
        <v>123</v>
      </c>
      <c r="I70" s="156" t="s">
        <v>123</v>
      </c>
      <c r="J70" s="36" t="s">
        <v>96</v>
      </c>
      <c r="K70" s="156" t="s">
        <v>123</v>
      </c>
      <c r="L70" s="156" t="s">
        <v>123</v>
      </c>
      <c r="M70" s="156" t="s">
        <v>123</v>
      </c>
      <c r="N70" s="156" t="s">
        <v>123</v>
      </c>
      <c r="O70" s="156" t="s">
        <v>123</v>
      </c>
      <c r="P70" s="307"/>
      <c r="Q70" s="308"/>
      <c r="R70" s="36" t="s">
        <v>96</v>
      </c>
    </row>
    <row r="71" spans="1:18" x14ac:dyDescent="0.3">
      <c r="B71" s="158"/>
      <c r="C71" s="158"/>
      <c r="D71" s="242"/>
      <c r="E71" s="4"/>
      <c r="F71" s="3"/>
      <c r="G71" s="100"/>
      <c r="H71" s="3"/>
      <c r="I71" s="39"/>
      <c r="J71" s="3"/>
      <c r="K71" s="3"/>
      <c r="L71" s="39"/>
      <c r="M71" s="39"/>
      <c r="N71" s="39"/>
      <c r="O71" s="40"/>
      <c r="P71" s="309"/>
      <c r="Q71" s="310"/>
      <c r="R71" s="83"/>
    </row>
    <row r="72" spans="1:18" x14ac:dyDescent="0.3">
      <c r="B72" s="158"/>
      <c r="C72" s="158"/>
      <c r="D72" s="242"/>
      <c r="E72" s="4"/>
      <c r="F72" s="3"/>
      <c r="G72" s="100"/>
      <c r="H72" s="3"/>
      <c r="I72" s="39"/>
      <c r="J72" s="3"/>
      <c r="K72" s="3"/>
      <c r="L72" s="39"/>
      <c r="M72" s="39"/>
      <c r="N72" s="39"/>
      <c r="O72" s="40"/>
      <c r="P72" s="309"/>
      <c r="Q72" s="310"/>
      <c r="R72" s="83"/>
    </row>
    <row r="73" spans="1:18" x14ac:dyDescent="0.3">
      <c r="B73" s="158"/>
      <c r="C73" s="158"/>
      <c r="D73" s="242"/>
      <c r="E73" s="4"/>
      <c r="F73" s="3"/>
      <c r="G73" s="100"/>
      <c r="H73" s="3"/>
      <c r="I73" s="39"/>
      <c r="J73" s="3"/>
      <c r="K73" s="3"/>
      <c r="L73" s="39"/>
      <c r="M73" s="39"/>
      <c r="N73" s="39"/>
      <c r="O73" s="40"/>
      <c r="P73" s="309"/>
      <c r="Q73" s="310"/>
      <c r="R73" s="83"/>
    </row>
    <row r="74" spans="1:18" x14ac:dyDescent="0.3">
      <c r="B74" s="158"/>
      <c r="C74" s="158"/>
      <c r="D74" s="242"/>
      <c r="E74" s="4"/>
      <c r="F74" s="3"/>
      <c r="G74" s="100"/>
      <c r="H74" s="3"/>
      <c r="I74" s="39"/>
      <c r="J74" s="3"/>
      <c r="K74" s="3"/>
      <c r="L74" s="39"/>
      <c r="M74" s="39"/>
      <c r="N74" s="39"/>
      <c r="O74" s="40"/>
      <c r="P74" s="309"/>
      <c r="Q74" s="310"/>
      <c r="R74" s="83"/>
    </row>
    <row r="75" spans="1:18" x14ac:dyDescent="0.3">
      <c r="B75" s="2"/>
      <c r="C75" s="2"/>
      <c r="D75" s="4"/>
      <c r="E75" s="4"/>
      <c r="F75" s="3"/>
      <c r="G75" s="100"/>
      <c r="H75" s="3"/>
      <c r="I75" s="83"/>
      <c r="J75" s="59"/>
      <c r="K75" s="59"/>
      <c r="L75" s="83"/>
      <c r="M75" s="83"/>
      <c r="N75" s="83"/>
      <c r="O75" s="83"/>
      <c r="P75" s="299"/>
      <c r="Q75" s="300"/>
      <c r="R75" s="83"/>
    </row>
    <row r="76" spans="1:18" x14ac:dyDescent="0.3">
      <c r="B76" s="83"/>
      <c r="C76" s="83"/>
      <c r="D76" s="83"/>
      <c r="E76" s="83"/>
      <c r="F76" s="83"/>
      <c r="G76" s="101"/>
      <c r="H76" s="83"/>
      <c r="I76" s="83"/>
      <c r="J76" s="83"/>
      <c r="K76" s="83"/>
      <c r="L76" s="83"/>
      <c r="M76" s="83"/>
      <c r="N76" s="83"/>
      <c r="O76" s="83"/>
      <c r="P76" s="299"/>
      <c r="Q76" s="300"/>
      <c r="R76" s="83"/>
    </row>
    <row r="77" spans="1:18" x14ac:dyDescent="0.3">
      <c r="B77" s="6" t="s">
        <v>1</v>
      </c>
      <c r="H77" s="83"/>
      <c r="I77" s="83"/>
    </row>
    <row r="78" spans="1:18" x14ac:dyDescent="0.3">
      <c r="B78" s="6" t="s">
        <v>36</v>
      </c>
    </row>
    <row r="79" spans="1:18" x14ac:dyDescent="0.3">
      <c r="B79" s="6" t="s">
        <v>112</v>
      </c>
    </row>
    <row r="81" spans="2:17" ht="15" thickBot="1" x14ac:dyDescent="0.35"/>
    <row r="82" spans="2:17" ht="26.4" thickBot="1" x14ac:dyDescent="0.35">
      <c r="B82" s="284" t="s">
        <v>37</v>
      </c>
      <c r="C82" s="285"/>
      <c r="D82" s="285"/>
      <c r="E82" s="285"/>
      <c r="F82" s="285"/>
      <c r="G82" s="285"/>
      <c r="H82" s="285"/>
      <c r="I82" s="285"/>
      <c r="J82" s="285"/>
      <c r="K82" s="285"/>
      <c r="L82" s="285"/>
      <c r="M82" s="285"/>
      <c r="N82" s="286"/>
    </row>
    <row r="87" spans="2:17" ht="43.5" customHeight="1" x14ac:dyDescent="0.3">
      <c r="B87" s="275" t="s">
        <v>0</v>
      </c>
      <c r="C87" s="301" t="s">
        <v>38</v>
      </c>
      <c r="D87" s="301" t="s">
        <v>39</v>
      </c>
      <c r="E87" s="301" t="s">
        <v>78</v>
      </c>
      <c r="F87" s="301" t="s">
        <v>80</v>
      </c>
      <c r="G87" s="301" t="s">
        <v>81</v>
      </c>
      <c r="H87" s="301" t="s">
        <v>82</v>
      </c>
      <c r="I87" s="301" t="s">
        <v>79</v>
      </c>
      <c r="J87" s="301" t="s">
        <v>83</v>
      </c>
      <c r="K87" s="301"/>
      <c r="L87" s="301"/>
      <c r="M87" s="301" t="s">
        <v>87</v>
      </c>
      <c r="N87" s="301" t="s">
        <v>40</v>
      </c>
      <c r="O87" s="301" t="s">
        <v>41</v>
      </c>
      <c r="P87" s="301" t="s">
        <v>3</v>
      </c>
      <c r="Q87" s="301"/>
    </row>
    <row r="88" spans="2:17" ht="31.5" customHeight="1" x14ac:dyDescent="0.3">
      <c r="B88" s="276"/>
      <c r="C88" s="301"/>
      <c r="D88" s="301"/>
      <c r="E88" s="301"/>
      <c r="F88" s="301"/>
      <c r="G88" s="301"/>
      <c r="H88" s="301"/>
      <c r="I88" s="301"/>
      <c r="J88" s="102" t="s">
        <v>84</v>
      </c>
      <c r="K88" s="103" t="s">
        <v>85</v>
      </c>
      <c r="L88" s="104" t="s">
        <v>86</v>
      </c>
      <c r="M88" s="301"/>
      <c r="N88" s="301"/>
      <c r="O88" s="301"/>
      <c r="P88" s="301"/>
      <c r="Q88" s="301"/>
    </row>
    <row r="89" spans="2:17" ht="60.75" customHeight="1" x14ac:dyDescent="0.3">
      <c r="B89" s="174" t="s">
        <v>42</v>
      </c>
      <c r="C89" s="116">
        <v>300</v>
      </c>
      <c r="D89" s="116" t="s">
        <v>414</v>
      </c>
      <c r="E89" s="116">
        <v>28880163</v>
      </c>
      <c r="F89" s="116" t="s">
        <v>413</v>
      </c>
      <c r="G89" s="116" t="s">
        <v>164</v>
      </c>
      <c r="H89" s="161">
        <v>37519</v>
      </c>
      <c r="I89" s="155" t="s">
        <v>123</v>
      </c>
      <c r="J89" s="116" t="s">
        <v>412</v>
      </c>
      <c r="K89" s="116" t="s">
        <v>411</v>
      </c>
      <c r="L89" s="116" t="s">
        <v>376</v>
      </c>
      <c r="M89" s="214" t="s">
        <v>96</v>
      </c>
      <c r="N89" s="214" t="s">
        <v>96</v>
      </c>
      <c r="O89" s="214" t="s">
        <v>96</v>
      </c>
      <c r="P89" s="287"/>
      <c r="Q89" s="287"/>
    </row>
    <row r="90" spans="2:17" ht="33.6" customHeight="1" x14ac:dyDescent="0.3">
      <c r="B90" s="174" t="s">
        <v>43</v>
      </c>
      <c r="C90" s="145">
        <v>150</v>
      </c>
      <c r="D90" s="145" t="s">
        <v>410</v>
      </c>
      <c r="E90" s="144">
        <v>65706048</v>
      </c>
      <c r="F90" s="144" t="s">
        <v>195</v>
      </c>
      <c r="G90" s="144" t="s">
        <v>409</v>
      </c>
      <c r="H90" s="164">
        <v>39255</v>
      </c>
      <c r="I90" s="238" t="s">
        <v>123</v>
      </c>
      <c r="J90" s="145" t="s">
        <v>408</v>
      </c>
      <c r="K90" s="145" t="s">
        <v>407</v>
      </c>
      <c r="L90" s="237" t="s">
        <v>195</v>
      </c>
      <c r="M90" s="214" t="s">
        <v>96</v>
      </c>
      <c r="N90" s="214" t="s">
        <v>96</v>
      </c>
      <c r="O90" s="214" t="s">
        <v>96</v>
      </c>
      <c r="P90" s="290"/>
      <c r="Q90" s="290"/>
    </row>
    <row r="91" spans="2:17" ht="28.8" x14ac:dyDescent="0.3">
      <c r="B91" s="174" t="s">
        <v>43</v>
      </c>
      <c r="C91" s="145">
        <v>150</v>
      </c>
      <c r="D91" s="145" t="s">
        <v>406</v>
      </c>
      <c r="E91" s="144">
        <v>65778095</v>
      </c>
      <c r="F91" s="144" t="s">
        <v>195</v>
      </c>
      <c r="G91" s="144" t="s">
        <v>189</v>
      </c>
      <c r="H91" s="164">
        <v>37203</v>
      </c>
      <c r="I91" s="238" t="s">
        <v>123</v>
      </c>
      <c r="J91" s="145" t="s">
        <v>405</v>
      </c>
      <c r="K91" s="145"/>
      <c r="L91" s="237"/>
      <c r="M91" s="214" t="s">
        <v>96</v>
      </c>
      <c r="N91" s="214" t="s">
        <v>96</v>
      </c>
      <c r="O91" s="214" t="s">
        <v>96</v>
      </c>
      <c r="P91" s="290"/>
      <c r="Q91" s="290"/>
    </row>
    <row r="92" spans="2:17" ht="15" thickBot="1" x14ac:dyDescent="0.35"/>
    <row r="93" spans="2:17" ht="26.4" thickBot="1" x14ac:dyDescent="0.35">
      <c r="B93" s="284" t="s">
        <v>45</v>
      </c>
      <c r="C93" s="285"/>
      <c r="D93" s="285"/>
      <c r="E93" s="285"/>
      <c r="F93" s="285"/>
      <c r="G93" s="285"/>
      <c r="H93" s="285"/>
      <c r="I93" s="285"/>
      <c r="J93" s="285"/>
      <c r="K93" s="285"/>
      <c r="L93" s="285"/>
      <c r="M93" s="285"/>
      <c r="N93" s="286"/>
    </row>
    <row r="95" spans="2:17" x14ac:dyDescent="0.3">
      <c r="J95" s="217">
        <v>41655</v>
      </c>
      <c r="K95" s="217">
        <v>41947</v>
      </c>
      <c r="L95" s="6">
        <v>6.16</v>
      </c>
    </row>
    <row r="96" spans="2:17" ht="46.2" customHeight="1" x14ac:dyDescent="0.3">
      <c r="B96" s="46" t="s">
        <v>32</v>
      </c>
      <c r="C96" s="46" t="s">
        <v>46</v>
      </c>
      <c r="D96" s="272" t="s">
        <v>3</v>
      </c>
      <c r="E96" s="274"/>
      <c r="K96" s="6">
        <f>+(K95-J95)/30</f>
        <v>9.7333333333333325</v>
      </c>
      <c r="L96" s="6">
        <v>7.01</v>
      </c>
    </row>
    <row r="97" spans="1:26" ht="46.95" customHeight="1" x14ac:dyDescent="0.3">
      <c r="B97" s="47" t="s">
        <v>88</v>
      </c>
      <c r="C97" s="213" t="s">
        <v>96</v>
      </c>
      <c r="D97" s="290"/>
      <c r="E97" s="290"/>
      <c r="L97" s="6">
        <v>9.73</v>
      </c>
      <c r="Q97" s="217"/>
    </row>
    <row r="98" spans="1:26" x14ac:dyDescent="0.3">
      <c r="Q98" s="217"/>
    </row>
    <row r="99" spans="1:26" x14ac:dyDescent="0.3">
      <c r="Q99" s="68"/>
    </row>
    <row r="100" spans="1:26" ht="25.8" x14ac:dyDescent="0.3">
      <c r="B100" s="291" t="s">
        <v>62</v>
      </c>
      <c r="C100" s="292"/>
      <c r="D100" s="292"/>
      <c r="E100" s="292"/>
      <c r="F100" s="292"/>
      <c r="G100" s="292"/>
      <c r="H100" s="292"/>
      <c r="I100" s="292"/>
      <c r="J100" s="292"/>
      <c r="K100" s="292"/>
      <c r="L100" s="292"/>
      <c r="M100" s="292"/>
      <c r="N100" s="292"/>
      <c r="O100" s="292"/>
      <c r="P100" s="292"/>
    </row>
    <row r="101" spans="1:26" x14ac:dyDescent="0.3">
      <c r="Q101" s="217"/>
    </row>
    <row r="102" spans="1:26" ht="15" thickBot="1" x14ac:dyDescent="0.35">
      <c r="Q102" s="68"/>
    </row>
    <row r="103" spans="1:26" ht="26.4" thickBot="1" x14ac:dyDescent="0.35">
      <c r="B103" s="284" t="s">
        <v>53</v>
      </c>
      <c r="C103" s="285"/>
      <c r="D103" s="285"/>
      <c r="E103" s="285"/>
      <c r="F103" s="285"/>
      <c r="G103" s="285"/>
      <c r="H103" s="285"/>
      <c r="I103" s="285"/>
      <c r="J103" s="285"/>
      <c r="K103" s="285"/>
      <c r="L103" s="285"/>
      <c r="M103" s="285"/>
      <c r="N103" s="286"/>
    </row>
    <row r="105" spans="1:26" ht="15" thickBot="1" x14ac:dyDescent="0.35">
      <c r="M105" s="44"/>
      <c r="N105" s="44"/>
    </row>
    <row r="106" spans="1:26" s="71" customFormat="1" ht="109.5" customHeight="1" x14ac:dyDescent="0.3">
      <c r="B106" s="82" t="s">
        <v>105</v>
      </c>
      <c r="C106" s="82" t="s">
        <v>106</v>
      </c>
      <c r="D106" s="82" t="s">
        <v>107</v>
      </c>
      <c r="E106" s="82" t="s">
        <v>44</v>
      </c>
      <c r="F106" s="82" t="s">
        <v>22</v>
      </c>
      <c r="G106" s="82" t="s">
        <v>65</v>
      </c>
      <c r="H106" s="82" t="s">
        <v>17</v>
      </c>
      <c r="I106" s="82" t="s">
        <v>10</v>
      </c>
      <c r="J106" s="82" t="s">
        <v>30</v>
      </c>
      <c r="K106" s="82" t="s">
        <v>60</v>
      </c>
      <c r="L106" s="82" t="s">
        <v>20</v>
      </c>
      <c r="M106" s="67" t="s">
        <v>26</v>
      </c>
      <c r="N106" s="82" t="s">
        <v>108</v>
      </c>
      <c r="O106" s="82" t="s">
        <v>35</v>
      </c>
      <c r="P106" s="209" t="s">
        <v>11</v>
      </c>
      <c r="Q106" s="209" t="s">
        <v>19</v>
      </c>
    </row>
    <row r="107" spans="1:26" s="77" customFormat="1" ht="72" x14ac:dyDescent="0.3">
      <c r="A107" s="36">
        <v>1</v>
      </c>
      <c r="B107" s="37" t="s">
        <v>116</v>
      </c>
      <c r="C107" s="79" t="s">
        <v>116</v>
      </c>
      <c r="D107" s="78" t="s">
        <v>131</v>
      </c>
      <c r="E107" s="213" t="s">
        <v>404</v>
      </c>
      <c r="F107" s="74" t="s">
        <v>96</v>
      </c>
      <c r="G107" s="88" t="s">
        <v>123</v>
      </c>
      <c r="H107" s="81">
        <v>41246</v>
      </c>
      <c r="I107" s="81">
        <v>41851</v>
      </c>
      <c r="J107" s="75" t="s">
        <v>97</v>
      </c>
      <c r="K107" s="213">
        <v>0</v>
      </c>
      <c r="L107" s="213">
        <v>0</v>
      </c>
      <c r="M107" s="66" t="s">
        <v>123</v>
      </c>
      <c r="N107" s="66" t="s">
        <v>123</v>
      </c>
      <c r="O107" s="20"/>
      <c r="P107" s="20">
        <v>114</v>
      </c>
      <c r="Q107" s="180" t="s">
        <v>403</v>
      </c>
      <c r="R107" s="76"/>
      <c r="S107" s="76"/>
      <c r="T107" s="76"/>
      <c r="U107" s="76"/>
      <c r="V107" s="76"/>
      <c r="W107" s="76"/>
      <c r="X107" s="76"/>
      <c r="Y107" s="76"/>
      <c r="Z107" s="76"/>
    </row>
    <row r="108" spans="1:26" s="77" customFormat="1" x14ac:dyDescent="0.3">
      <c r="A108" s="36">
        <f>+A107+1</f>
        <v>2</v>
      </c>
      <c r="B108" s="37" t="s">
        <v>116</v>
      </c>
      <c r="C108" s="79" t="s">
        <v>116</v>
      </c>
      <c r="D108" s="78" t="s">
        <v>131</v>
      </c>
      <c r="E108" s="213" t="s">
        <v>402</v>
      </c>
      <c r="F108" s="74" t="s">
        <v>96</v>
      </c>
      <c r="G108" s="74" t="s">
        <v>123</v>
      </c>
      <c r="H108" s="81">
        <v>41514</v>
      </c>
      <c r="I108" s="81">
        <v>41988</v>
      </c>
      <c r="J108" s="75" t="s">
        <v>97</v>
      </c>
      <c r="K108" s="213">
        <v>13.27</v>
      </c>
      <c r="L108" s="213">
        <v>2.5299999999999998</v>
      </c>
      <c r="M108" s="66" t="s">
        <v>123</v>
      </c>
      <c r="N108" s="66" t="s">
        <v>123</v>
      </c>
      <c r="O108" s="20">
        <v>1426539612</v>
      </c>
      <c r="P108" s="20">
        <v>120</v>
      </c>
      <c r="Q108" s="180"/>
      <c r="R108" s="76"/>
      <c r="S108" s="76"/>
      <c r="T108" s="76"/>
      <c r="U108" s="76"/>
      <c r="V108" s="76"/>
      <c r="W108" s="76"/>
      <c r="X108" s="76"/>
      <c r="Y108" s="76"/>
      <c r="Z108" s="76"/>
    </row>
    <row r="109" spans="1:26" s="77" customFormat="1" ht="28.8" x14ac:dyDescent="0.3">
      <c r="A109" s="36">
        <f>+A108+1</f>
        <v>3</v>
      </c>
      <c r="B109" s="250" t="s">
        <v>116</v>
      </c>
      <c r="C109" s="79" t="s">
        <v>116</v>
      </c>
      <c r="D109" s="78" t="s">
        <v>401</v>
      </c>
      <c r="E109" s="73" t="s">
        <v>400</v>
      </c>
      <c r="F109" s="74" t="s">
        <v>96</v>
      </c>
      <c r="G109" s="74" t="s">
        <v>123</v>
      </c>
      <c r="H109" s="81">
        <v>41016</v>
      </c>
      <c r="I109" s="261">
        <v>41114</v>
      </c>
      <c r="J109" s="75" t="s">
        <v>97</v>
      </c>
      <c r="K109" s="258">
        <f>+(I109-H109)/30</f>
        <v>3.2666666666666666</v>
      </c>
      <c r="L109" s="213">
        <v>0</v>
      </c>
      <c r="M109" s="66" t="s">
        <v>123</v>
      </c>
      <c r="N109" s="66" t="s">
        <v>123</v>
      </c>
      <c r="O109" s="20">
        <v>23000000</v>
      </c>
      <c r="P109" s="20" t="s">
        <v>399</v>
      </c>
      <c r="Q109" s="180"/>
      <c r="R109" s="76"/>
      <c r="S109" s="76"/>
      <c r="T109" s="76"/>
      <c r="U109" s="76"/>
      <c r="V109" s="76"/>
      <c r="W109" s="76"/>
      <c r="X109" s="76"/>
      <c r="Y109" s="76"/>
      <c r="Z109" s="76"/>
    </row>
    <row r="110" spans="1:26" s="77" customFormat="1" ht="72" x14ac:dyDescent="0.3">
      <c r="A110" s="36">
        <f>+A109+1</f>
        <v>4</v>
      </c>
      <c r="B110" s="250" t="s">
        <v>116</v>
      </c>
      <c r="C110" s="79" t="s">
        <v>116</v>
      </c>
      <c r="D110" s="78" t="s">
        <v>131</v>
      </c>
      <c r="E110" s="213" t="s">
        <v>398</v>
      </c>
      <c r="F110" s="74" t="s">
        <v>96</v>
      </c>
      <c r="G110" s="74" t="s">
        <v>123</v>
      </c>
      <c r="H110" s="81">
        <v>41655</v>
      </c>
      <c r="I110" s="81">
        <v>41851</v>
      </c>
      <c r="J110" s="75" t="s">
        <v>97</v>
      </c>
      <c r="K110" s="258">
        <v>0</v>
      </c>
      <c r="L110" s="213">
        <v>0</v>
      </c>
      <c r="M110" s="66" t="s">
        <v>123</v>
      </c>
      <c r="N110" s="66" t="s">
        <v>123</v>
      </c>
      <c r="O110" s="20"/>
      <c r="P110" s="20"/>
      <c r="Q110" s="180" t="s">
        <v>397</v>
      </c>
      <c r="R110" s="76"/>
      <c r="S110" s="76"/>
      <c r="T110" s="76"/>
      <c r="U110" s="76"/>
      <c r="V110" s="76"/>
      <c r="W110" s="76"/>
      <c r="X110" s="76"/>
      <c r="Y110" s="76"/>
      <c r="Z110" s="76"/>
    </row>
    <row r="111" spans="1:26" s="77" customFormat="1" ht="43.2" x14ac:dyDescent="0.3">
      <c r="A111" s="36">
        <f>+A110+1</f>
        <v>5</v>
      </c>
      <c r="B111" s="250" t="s">
        <v>116</v>
      </c>
      <c r="C111" s="79" t="s">
        <v>116</v>
      </c>
      <c r="D111" s="78" t="s">
        <v>131</v>
      </c>
      <c r="E111" s="213" t="s">
        <v>396</v>
      </c>
      <c r="F111" s="74" t="s">
        <v>96</v>
      </c>
      <c r="G111" s="74" t="s">
        <v>123</v>
      </c>
      <c r="H111" s="81">
        <v>41661</v>
      </c>
      <c r="I111" s="81">
        <v>41973</v>
      </c>
      <c r="J111" s="75" t="s">
        <v>97</v>
      </c>
      <c r="K111" s="258">
        <v>8.3699999999999992</v>
      </c>
      <c r="L111" s="213">
        <v>2.0299999999999998</v>
      </c>
      <c r="M111" s="66" t="s">
        <v>123</v>
      </c>
      <c r="N111" s="66" t="s">
        <v>123</v>
      </c>
      <c r="O111" s="20">
        <v>225510532</v>
      </c>
      <c r="P111" s="20" t="s">
        <v>395</v>
      </c>
      <c r="Q111" s="180" t="s">
        <v>394</v>
      </c>
      <c r="R111" s="76"/>
      <c r="S111" s="76"/>
      <c r="T111" s="76"/>
      <c r="U111" s="76"/>
      <c r="V111" s="76"/>
      <c r="W111" s="76"/>
      <c r="X111" s="76"/>
      <c r="Y111" s="76"/>
      <c r="Z111" s="76"/>
    </row>
    <row r="112" spans="1:26" s="77" customFormat="1" x14ac:dyDescent="0.3">
      <c r="A112" s="36">
        <f>+A111+1</f>
        <v>6</v>
      </c>
      <c r="B112" s="78"/>
      <c r="C112" s="79"/>
      <c r="D112" s="78"/>
      <c r="E112" s="213"/>
      <c r="F112" s="74"/>
      <c r="G112" s="74"/>
      <c r="H112" s="74"/>
      <c r="I112" s="81"/>
      <c r="J112" s="75"/>
      <c r="K112" s="75"/>
      <c r="L112" s="75"/>
      <c r="M112" s="66"/>
      <c r="N112" s="66"/>
      <c r="O112" s="20"/>
      <c r="P112" s="20"/>
      <c r="Q112" s="89"/>
      <c r="R112" s="76"/>
      <c r="S112" s="76"/>
      <c r="T112" s="76"/>
      <c r="U112" s="76"/>
      <c r="V112" s="76"/>
      <c r="W112" s="76"/>
      <c r="X112" s="76"/>
      <c r="Y112" s="76"/>
      <c r="Z112" s="76"/>
    </row>
    <row r="113" spans="1:17" s="77" customFormat="1" x14ac:dyDescent="0.3">
      <c r="A113" s="36"/>
      <c r="B113" s="37" t="s">
        <v>16</v>
      </c>
      <c r="C113" s="79"/>
      <c r="D113" s="78"/>
      <c r="E113" s="213"/>
      <c r="F113" s="74"/>
      <c r="G113" s="74"/>
      <c r="H113" s="74"/>
      <c r="I113" s="81"/>
      <c r="J113" s="75"/>
      <c r="K113" s="260">
        <f>SUM(K107:K112)</f>
        <v>24.906666666666666</v>
      </c>
      <c r="L113" s="260">
        <f>SUM(L107:L112)</f>
        <v>4.5599999999999996</v>
      </c>
      <c r="M113" s="87">
        <f>SUM(M107:M112)</f>
        <v>0</v>
      </c>
      <c r="N113" s="80">
        <f>SUM(N107:N112)</f>
        <v>0</v>
      </c>
      <c r="O113" s="20"/>
      <c r="P113" s="20"/>
      <c r="Q113" s="90"/>
    </row>
    <row r="114" spans="1:17" x14ac:dyDescent="0.3">
      <c r="B114" s="21"/>
      <c r="C114" s="21"/>
      <c r="D114" s="21"/>
      <c r="E114" s="22"/>
      <c r="F114" s="21"/>
      <c r="G114" s="21"/>
      <c r="H114" s="21"/>
      <c r="I114" s="21"/>
      <c r="J114" s="21"/>
      <c r="K114" s="21"/>
      <c r="L114" s="21"/>
      <c r="M114" s="21"/>
      <c r="N114" s="21"/>
      <c r="O114" s="21"/>
      <c r="P114" s="21"/>
    </row>
    <row r="115" spans="1:17" ht="18" x14ac:dyDescent="0.3">
      <c r="B115" s="41" t="s">
        <v>31</v>
      </c>
      <c r="C115" s="50"/>
      <c r="H115" s="259"/>
      <c r="I115" s="259"/>
      <c r="J115" s="23"/>
      <c r="K115" s="258"/>
      <c r="L115" s="257"/>
      <c r="M115" s="23"/>
      <c r="N115" s="21"/>
      <c r="O115" s="21"/>
      <c r="P115" s="21"/>
    </row>
    <row r="116" spans="1:17" x14ac:dyDescent="0.3">
      <c r="H116" s="7"/>
      <c r="I116" s="256"/>
    </row>
    <row r="117" spans="1:17" ht="15" thickBot="1" x14ac:dyDescent="0.35"/>
    <row r="118" spans="1:17" ht="37.200000000000003" customHeight="1" thickBot="1" x14ac:dyDescent="0.35">
      <c r="B118" s="52" t="s">
        <v>48</v>
      </c>
      <c r="C118" s="53" t="s">
        <v>49</v>
      </c>
      <c r="D118" s="52" t="s">
        <v>50</v>
      </c>
      <c r="E118" s="53" t="s">
        <v>54</v>
      </c>
    </row>
    <row r="119" spans="1:17" ht="41.4" customHeight="1" x14ac:dyDescent="0.3">
      <c r="B119" s="45" t="s">
        <v>89</v>
      </c>
      <c r="C119" s="48">
        <v>20</v>
      </c>
      <c r="D119" s="48"/>
      <c r="E119" s="281">
        <f>+D119+D120+D121</f>
        <v>40</v>
      </c>
    </row>
    <row r="120" spans="1:17" x14ac:dyDescent="0.3">
      <c r="B120" s="45" t="s">
        <v>90</v>
      </c>
      <c r="C120" s="39">
        <v>30</v>
      </c>
      <c r="D120" s="213">
        <v>0</v>
      </c>
      <c r="E120" s="282"/>
    </row>
    <row r="121" spans="1:17" ht="15" thickBot="1" x14ac:dyDescent="0.35">
      <c r="B121" s="45" t="s">
        <v>91</v>
      </c>
      <c r="C121" s="49">
        <v>40</v>
      </c>
      <c r="D121" s="49">
        <v>40</v>
      </c>
      <c r="E121" s="283"/>
    </row>
    <row r="123" spans="1:17" ht="15" thickBot="1" x14ac:dyDescent="0.35"/>
    <row r="124" spans="1:17" ht="26.4" thickBot="1" x14ac:dyDescent="0.35">
      <c r="B124" s="284" t="s">
        <v>51</v>
      </c>
      <c r="C124" s="285"/>
      <c r="D124" s="285"/>
      <c r="E124" s="285"/>
      <c r="F124" s="285"/>
      <c r="G124" s="285"/>
      <c r="H124" s="285"/>
      <c r="I124" s="285"/>
      <c r="J124" s="285"/>
      <c r="K124" s="285"/>
      <c r="L124" s="285"/>
      <c r="M124" s="285"/>
      <c r="N124" s="286"/>
    </row>
    <row r="126" spans="1:17" ht="33" customHeight="1" x14ac:dyDescent="0.3">
      <c r="B126" s="275" t="s">
        <v>0</v>
      </c>
      <c r="C126" s="275" t="s">
        <v>38</v>
      </c>
      <c r="D126" s="275" t="s">
        <v>39</v>
      </c>
      <c r="E126" s="275" t="s">
        <v>78</v>
      </c>
      <c r="F126" s="275" t="s">
        <v>80</v>
      </c>
      <c r="G126" s="275" t="s">
        <v>81</v>
      </c>
      <c r="H126" s="275" t="s">
        <v>82</v>
      </c>
      <c r="I126" s="275" t="s">
        <v>79</v>
      </c>
      <c r="J126" s="272" t="s">
        <v>83</v>
      </c>
      <c r="K126" s="273"/>
      <c r="L126" s="274"/>
      <c r="M126" s="275" t="s">
        <v>87</v>
      </c>
      <c r="N126" s="275" t="s">
        <v>40</v>
      </c>
      <c r="O126" s="275" t="s">
        <v>41</v>
      </c>
      <c r="P126" s="293" t="s">
        <v>3</v>
      </c>
      <c r="Q126" s="294"/>
    </row>
    <row r="127" spans="1:17" ht="72" customHeight="1" x14ac:dyDescent="0.3">
      <c r="B127" s="276"/>
      <c r="C127" s="276"/>
      <c r="D127" s="276"/>
      <c r="E127" s="276"/>
      <c r="F127" s="276"/>
      <c r="G127" s="276"/>
      <c r="H127" s="276"/>
      <c r="I127" s="276"/>
      <c r="J127" s="210" t="s">
        <v>84</v>
      </c>
      <c r="K127" s="210" t="s">
        <v>85</v>
      </c>
      <c r="L127" s="210" t="s">
        <v>86</v>
      </c>
      <c r="M127" s="276"/>
      <c r="N127" s="276"/>
      <c r="O127" s="276"/>
      <c r="P127" s="295"/>
      <c r="Q127" s="296"/>
    </row>
    <row r="128" spans="1:17" ht="69" customHeight="1" x14ac:dyDescent="0.3">
      <c r="B128" s="174" t="s">
        <v>114</v>
      </c>
      <c r="C128" s="51">
        <v>300</v>
      </c>
      <c r="D128" s="116" t="s">
        <v>157</v>
      </c>
      <c r="E128" s="255">
        <v>65742456</v>
      </c>
      <c r="F128" s="116" t="s">
        <v>361</v>
      </c>
      <c r="G128" s="116" t="s">
        <v>353</v>
      </c>
      <c r="H128" s="224">
        <v>36980</v>
      </c>
      <c r="I128" s="39" t="s">
        <v>123</v>
      </c>
      <c r="J128" s="155" t="s">
        <v>360</v>
      </c>
      <c r="K128" s="223" t="s">
        <v>359</v>
      </c>
      <c r="L128" s="40" t="s">
        <v>358</v>
      </c>
      <c r="M128" s="39" t="s">
        <v>96</v>
      </c>
      <c r="N128" s="333" t="s">
        <v>96</v>
      </c>
      <c r="O128" s="333" t="s">
        <v>97</v>
      </c>
      <c r="P128" s="297" t="s">
        <v>393</v>
      </c>
      <c r="Q128" s="298"/>
    </row>
    <row r="129" spans="2:17" ht="60.75" customHeight="1" x14ac:dyDescent="0.3">
      <c r="B129" s="174" t="s">
        <v>113</v>
      </c>
      <c r="C129" s="51">
        <v>300</v>
      </c>
      <c r="D129" s="220" t="s">
        <v>158</v>
      </c>
      <c r="E129" s="254">
        <v>1110475072</v>
      </c>
      <c r="F129" s="220" t="s">
        <v>228</v>
      </c>
      <c r="G129" s="213" t="s">
        <v>164</v>
      </c>
      <c r="H129" s="219">
        <v>40886</v>
      </c>
      <c r="I129" s="39" t="s">
        <v>123</v>
      </c>
      <c r="J129" s="213" t="s">
        <v>116</v>
      </c>
      <c r="K129" s="222" t="s">
        <v>357</v>
      </c>
      <c r="L129" s="39" t="s">
        <v>356</v>
      </c>
      <c r="M129" s="213" t="s">
        <v>96</v>
      </c>
      <c r="N129" s="333" t="s">
        <v>97</v>
      </c>
      <c r="O129" s="333" t="s">
        <v>96</v>
      </c>
      <c r="P129" s="297" t="s">
        <v>355</v>
      </c>
      <c r="Q129" s="298"/>
    </row>
    <row r="130" spans="2:17" ht="33.6" customHeight="1" x14ac:dyDescent="0.3">
      <c r="B130" s="174" t="s">
        <v>115</v>
      </c>
      <c r="C130" s="51">
        <v>300</v>
      </c>
      <c r="D130" s="221" t="s">
        <v>156</v>
      </c>
      <c r="E130" s="254">
        <v>38253496</v>
      </c>
      <c r="F130" s="221" t="s">
        <v>354</v>
      </c>
      <c r="G130" s="220" t="s">
        <v>353</v>
      </c>
      <c r="H130" s="219">
        <v>35694</v>
      </c>
      <c r="I130" s="39" t="s">
        <v>123</v>
      </c>
      <c r="J130" s="51" t="s">
        <v>352</v>
      </c>
      <c r="K130" s="59" t="s">
        <v>351</v>
      </c>
      <c r="L130" s="60" t="s">
        <v>350</v>
      </c>
      <c r="M130" s="213" t="s">
        <v>96</v>
      </c>
      <c r="N130" s="213" t="s">
        <v>96</v>
      </c>
      <c r="O130" s="213" t="s">
        <v>96</v>
      </c>
      <c r="P130" s="288"/>
      <c r="Q130" s="289"/>
    </row>
    <row r="133" spans="2:17" ht="15" thickBot="1" x14ac:dyDescent="0.35"/>
    <row r="134" spans="2:17" ht="54" customHeight="1" x14ac:dyDescent="0.3">
      <c r="B134" s="85" t="s">
        <v>32</v>
      </c>
      <c r="C134" s="85" t="s">
        <v>48</v>
      </c>
      <c r="D134" s="210" t="s">
        <v>49</v>
      </c>
      <c r="E134" s="85" t="s">
        <v>50</v>
      </c>
      <c r="F134" s="53" t="s">
        <v>55</v>
      </c>
      <c r="G134" s="334"/>
      <c r="H134" s="198"/>
    </row>
    <row r="135" spans="2:17" ht="120.75" customHeight="1" x14ac:dyDescent="0.2">
      <c r="B135" s="277" t="s">
        <v>52</v>
      </c>
      <c r="C135" s="5" t="s">
        <v>92</v>
      </c>
      <c r="D135" s="213">
        <v>25</v>
      </c>
      <c r="E135" s="213">
        <v>0</v>
      </c>
      <c r="F135" s="278">
        <f>+E135+E136+E137</f>
        <v>10</v>
      </c>
      <c r="G135" s="57"/>
    </row>
    <row r="136" spans="2:17" ht="76.2" customHeight="1" x14ac:dyDescent="0.2">
      <c r="B136" s="277"/>
      <c r="C136" s="5" t="s">
        <v>93</v>
      </c>
      <c r="D136" s="51">
        <v>25</v>
      </c>
      <c r="E136" s="213">
        <v>0</v>
      </c>
      <c r="F136" s="279"/>
      <c r="G136" s="57"/>
    </row>
    <row r="137" spans="2:17" ht="69" customHeight="1" x14ac:dyDescent="0.2">
      <c r="B137" s="277"/>
      <c r="C137" s="5" t="s">
        <v>94</v>
      </c>
      <c r="D137" s="213">
        <v>10</v>
      </c>
      <c r="E137" s="213">
        <v>10</v>
      </c>
      <c r="F137" s="280"/>
      <c r="G137" s="57"/>
    </row>
    <row r="138" spans="2:17" x14ac:dyDescent="0.3">
      <c r="C138" s="68"/>
    </row>
    <row r="141" spans="2:17" x14ac:dyDescent="0.3">
      <c r="B141" s="84" t="s">
        <v>56</v>
      </c>
    </row>
    <row r="144" spans="2:17" x14ac:dyDescent="0.3">
      <c r="B144" s="86" t="s">
        <v>32</v>
      </c>
      <c r="C144" s="86" t="s">
        <v>57</v>
      </c>
      <c r="D144" s="85" t="s">
        <v>50</v>
      </c>
      <c r="E144" s="85" t="s">
        <v>16</v>
      </c>
    </row>
    <row r="145" spans="2:5" ht="53.25" customHeight="1" x14ac:dyDescent="0.3">
      <c r="B145" s="69" t="s">
        <v>58</v>
      </c>
      <c r="C145" s="70">
        <v>40</v>
      </c>
      <c r="D145" s="213">
        <f>+E119</f>
        <v>40</v>
      </c>
      <c r="E145" s="270">
        <f>+D145+D146</f>
        <v>50</v>
      </c>
    </row>
    <row r="146" spans="2:5" ht="65.25" customHeight="1" x14ac:dyDescent="0.3">
      <c r="B146" s="69" t="s">
        <v>59</v>
      </c>
      <c r="C146" s="70">
        <v>60</v>
      </c>
      <c r="D146" s="213">
        <f>+F135</f>
        <v>10</v>
      </c>
      <c r="E146" s="271"/>
    </row>
  </sheetData>
  <mergeCells count="68">
    <mergeCell ref="M46:N46"/>
    <mergeCell ref="B2:P2"/>
    <mergeCell ref="B4:P4"/>
    <mergeCell ref="A5:L5"/>
    <mergeCell ref="C7:N7"/>
    <mergeCell ref="C8:N8"/>
    <mergeCell ref="C9:N9"/>
    <mergeCell ref="C10:N10"/>
    <mergeCell ref="C11:E11"/>
    <mergeCell ref="B15:C22"/>
    <mergeCell ref="B23:C23"/>
    <mergeCell ref="E41:E42"/>
    <mergeCell ref="P75:Q75"/>
    <mergeCell ref="B60:B61"/>
    <mergeCell ref="C60:C61"/>
    <mergeCell ref="D60:E60"/>
    <mergeCell ref="C64:N64"/>
    <mergeCell ref="B66:N66"/>
    <mergeCell ref="P69:Q69"/>
    <mergeCell ref="P70:Q70"/>
    <mergeCell ref="P71:Q71"/>
    <mergeCell ref="P72:Q72"/>
    <mergeCell ref="P74:Q74"/>
    <mergeCell ref="P73:Q73"/>
    <mergeCell ref="P76:Q76"/>
    <mergeCell ref="B82:N82"/>
    <mergeCell ref="B87:B88"/>
    <mergeCell ref="C87:C88"/>
    <mergeCell ref="D87:D88"/>
    <mergeCell ref="E87:E88"/>
    <mergeCell ref="F87:F88"/>
    <mergeCell ref="G87:G88"/>
    <mergeCell ref="H87:H88"/>
    <mergeCell ref="I87:I88"/>
    <mergeCell ref="J87:L87"/>
    <mergeCell ref="M87:M88"/>
    <mergeCell ref="N87:N88"/>
    <mergeCell ref="O87:O88"/>
    <mergeCell ref="P87:Q88"/>
    <mergeCell ref="P89:Q89"/>
    <mergeCell ref="P130:Q130"/>
    <mergeCell ref="P90:Q90"/>
    <mergeCell ref="B93:N93"/>
    <mergeCell ref="D96:E96"/>
    <mergeCell ref="D97:E97"/>
    <mergeCell ref="B100:P100"/>
    <mergeCell ref="P91:Q91"/>
    <mergeCell ref="B103:N103"/>
    <mergeCell ref="P126:Q127"/>
    <mergeCell ref="P128:Q128"/>
    <mergeCell ref="P129:Q129"/>
    <mergeCell ref="B135:B137"/>
    <mergeCell ref="F135:F137"/>
    <mergeCell ref="E119:E121"/>
    <mergeCell ref="B124:N124"/>
    <mergeCell ref="B126:B127"/>
    <mergeCell ref="C126:C127"/>
    <mergeCell ref="D126:D127"/>
    <mergeCell ref="E126:E127"/>
    <mergeCell ref="F126:F127"/>
    <mergeCell ref="G126:G127"/>
    <mergeCell ref="E145:E146"/>
    <mergeCell ref="J126:L126"/>
    <mergeCell ref="M126:M127"/>
    <mergeCell ref="N126:N127"/>
    <mergeCell ref="O126:O127"/>
    <mergeCell ref="H126:H127"/>
    <mergeCell ref="I126:I127"/>
  </mergeCells>
  <dataValidations count="2">
    <dataValidation type="list" allowBlank="1" showInputMessage="1" showErrorMessage="1" sqref="WVE983062 A65558 IS65558 SO65558 ACK65558 AMG65558 AWC65558 BFY65558 BPU65558 BZQ65558 CJM65558 CTI65558 DDE65558 DNA65558 DWW65558 EGS65558 EQO65558 FAK65558 FKG65558 FUC65558 GDY65558 GNU65558 GXQ65558 HHM65558 HRI65558 IBE65558 ILA65558 IUW65558 JES65558 JOO65558 JYK65558 KIG65558 KSC65558 LBY65558 LLU65558 LVQ65558 MFM65558 MPI65558 MZE65558 NJA65558 NSW65558 OCS65558 OMO65558 OWK65558 PGG65558 PQC65558 PZY65558 QJU65558 QTQ65558 RDM65558 RNI65558 RXE65558 SHA65558 SQW65558 TAS65558 TKO65558 TUK65558 UEG65558 UOC65558 UXY65558 VHU65558 VRQ65558 WBM65558 WLI65558 WVE65558 A131094 IS131094 SO131094 ACK131094 AMG131094 AWC131094 BFY131094 BPU131094 BZQ131094 CJM131094 CTI131094 DDE131094 DNA131094 DWW131094 EGS131094 EQO131094 FAK131094 FKG131094 FUC131094 GDY131094 GNU131094 GXQ131094 HHM131094 HRI131094 IBE131094 ILA131094 IUW131094 JES131094 JOO131094 JYK131094 KIG131094 KSC131094 LBY131094 LLU131094 LVQ131094 MFM131094 MPI131094 MZE131094 NJA131094 NSW131094 OCS131094 OMO131094 OWK131094 PGG131094 PQC131094 PZY131094 QJU131094 QTQ131094 RDM131094 RNI131094 RXE131094 SHA131094 SQW131094 TAS131094 TKO131094 TUK131094 UEG131094 UOC131094 UXY131094 VHU131094 VRQ131094 WBM131094 WLI131094 WVE131094 A196630 IS196630 SO196630 ACK196630 AMG196630 AWC196630 BFY196630 BPU196630 BZQ196630 CJM196630 CTI196630 DDE196630 DNA196630 DWW196630 EGS196630 EQO196630 FAK196630 FKG196630 FUC196630 GDY196630 GNU196630 GXQ196630 HHM196630 HRI196630 IBE196630 ILA196630 IUW196630 JES196630 JOO196630 JYK196630 KIG196630 KSC196630 LBY196630 LLU196630 LVQ196630 MFM196630 MPI196630 MZE196630 NJA196630 NSW196630 OCS196630 OMO196630 OWK196630 PGG196630 PQC196630 PZY196630 QJU196630 QTQ196630 RDM196630 RNI196630 RXE196630 SHA196630 SQW196630 TAS196630 TKO196630 TUK196630 UEG196630 UOC196630 UXY196630 VHU196630 VRQ196630 WBM196630 WLI196630 WVE196630 A262166 IS262166 SO262166 ACK262166 AMG262166 AWC262166 BFY262166 BPU262166 BZQ262166 CJM262166 CTI262166 DDE262166 DNA262166 DWW262166 EGS262166 EQO262166 FAK262166 FKG262166 FUC262166 GDY262166 GNU262166 GXQ262166 HHM262166 HRI262166 IBE262166 ILA262166 IUW262166 JES262166 JOO262166 JYK262166 KIG262166 KSC262166 LBY262166 LLU262166 LVQ262166 MFM262166 MPI262166 MZE262166 NJA262166 NSW262166 OCS262166 OMO262166 OWK262166 PGG262166 PQC262166 PZY262166 QJU262166 QTQ262166 RDM262166 RNI262166 RXE262166 SHA262166 SQW262166 TAS262166 TKO262166 TUK262166 UEG262166 UOC262166 UXY262166 VHU262166 VRQ262166 WBM262166 WLI262166 WVE262166 A327702 IS327702 SO327702 ACK327702 AMG327702 AWC327702 BFY327702 BPU327702 BZQ327702 CJM327702 CTI327702 DDE327702 DNA327702 DWW327702 EGS327702 EQO327702 FAK327702 FKG327702 FUC327702 GDY327702 GNU327702 GXQ327702 HHM327702 HRI327702 IBE327702 ILA327702 IUW327702 JES327702 JOO327702 JYK327702 KIG327702 KSC327702 LBY327702 LLU327702 LVQ327702 MFM327702 MPI327702 MZE327702 NJA327702 NSW327702 OCS327702 OMO327702 OWK327702 PGG327702 PQC327702 PZY327702 QJU327702 QTQ327702 RDM327702 RNI327702 RXE327702 SHA327702 SQW327702 TAS327702 TKO327702 TUK327702 UEG327702 UOC327702 UXY327702 VHU327702 VRQ327702 WBM327702 WLI327702 WVE327702 A393238 IS393238 SO393238 ACK393238 AMG393238 AWC393238 BFY393238 BPU393238 BZQ393238 CJM393238 CTI393238 DDE393238 DNA393238 DWW393238 EGS393238 EQO393238 FAK393238 FKG393238 FUC393238 GDY393238 GNU393238 GXQ393238 HHM393238 HRI393238 IBE393238 ILA393238 IUW393238 JES393238 JOO393238 JYK393238 KIG393238 KSC393238 LBY393238 LLU393238 LVQ393238 MFM393238 MPI393238 MZE393238 NJA393238 NSW393238 OCS393238 OMO393238 OWK393238 PGG393238 PQC393238 PZY393238 QJU393238 QTQ393238 RDM393238 RNI393238 RXE393238 SHA393238 SQW393238 TAS393238 TKO393238 TUK393238 UEG393238 UOC393238 UXY393238 VHU393238 VRQ393238 WBM393238 WLI393238 WVE393238 A458774 IS458774 SO458774 ACK458774 AMG458774 AWC458774 BFY458774 BPU458774 BZQ458774 CJM458774 CTI458774 DDE458774 DNA458774 DWW458774 EGS458774 EQO458774 FAK458774 FKG458774 FUC458774 GDY458774 GNU458774 GXQ458774 HHM458774 HRI458774 IBE458774 ILA458774 IUW458774 JES458774 JOO458774 JYK458774 KIG458774 KSC458774 LBY458774 LLU458774 LVQ458774 MFM458774 MPI458774 MZE458774 NJA458774 NSW458774 OCS458774 OMO458774 OWK458774 PGG458774 PQC458774 PZY458774 QJU458774 QTQ458774 RDM458774 RNI458774 RXE458774 SHA458774 SQW458774 TAS458774 TKO458774 TUK458774 UEG458774 UOC458774 UXY458774 VHU458774 VRQ458774 WBM458774 WLI458774 WVE458774 A524310 IS524310 SO524310 ACK524310 AMG524310 AWC524310 BFY524310 BPU524310 BZQ524310 CJM524310 CTI524310 DDE524310 DNA524310 DWW524310 EGS524310 EQO524310 FAK524310 FKG524310 FUC524310 GDY524310 GNU524310 GXQ524310 HHM524310 HRI524310 IBE524310 ILA524310 IUW524310 JES524310 JOO524310 JYK524310 KIG524310 KSC524310 LBY524310 LLU524310 LVQ524310 MFM524310 MPI524310 MZE524310 NJA524310 NSW524310 OCS524310 OMO524310 OWK524310 PGG524310 PQC524310 PZY524310 QJU524310 QTQ524310 RDM524310 RNI524310 RXE524310 SHA524310 SQW524310 TAS524310 TKO524310 TUK524310 UEG524310 UOC524310 UXY524310 VHU524310 VRQ524310 WBM524310 WLI524310 WVE524310 A589846 IS589846 SO589846 ACK589846 AMG589846 AWC589846 BFY589846 BPU589846 BZQ589846 CJM589846 CTI589846 DDE589846 DNA589846 DWW589846 EGS589846 EQO589846 FAK589846 FKG589846 FUC589846 GDY589846 GNU589846 GXQ589846 HHM589846 HRI589846 IBE589846 ILA589846 IUW589846 JES589846 JOO589846 JYK589846 KIG589846 KSC589846 LBY589846 LLU589846 LVQ589846 MFM589846 MPI589846 MZE589846 NJA589846 NSW589846 OCS589846 OMO589846 OWK589846 PGG589846 PQC589846 PZY589846 QJU589846 QTQ589846 RDM589846 RNI589846 RXE589846 SHA589846 SQW589846 TAS589846 TKO589846 TUK589846 UEG589846 UOC589846 UXY589846 VHU589846 VRQ589846 WBM589846 WLI589846 WVE589846 A655382 IS655382 SO655382 ACK655382 AMG655382 AWC655382 BFY655382 BPU655382 BZQ655382 CJM655382 CTI655382 DDE655382 DNA655382 DWW655382 EGS655382 EQO655382 FAK655382 FKG655382 FUC655382 GDY655382 GNU655382 GXQ655382 HHM655382 HRI655382 IBE655382 ILA655382 IUW655382 JES655382 JOO655382 JYK655382 KIG655382 KSC655382 LBY655382 LLU655382 LVQ655382 MFM655382 MPI655382 MZE655382 NJA655382 NSW655382 OCS655382 OMO655382 OWK655382 PGG655382 PQC655382 PZY655382 QJU655382 QTQ655382 RDM655382 RNI655382 RXE655382 SHA655382 SQW655382 TAS655382 TKO655382 TUK655382 UEG655382 UOC655382 UXY655382 VHU655382 VRQ655382 WBM655382 WLI655382 WVE655382 A720918 IS720918 SO720918 ACK720918 AMG720918 AWC720918 BFY720918 BPU720918 BZQ720918 CJM720918 CTI720918 DDE720918 DNA720918 DWW720918 EGS720918 EQO720918 FAK720918 FKG720918 FUC720918 GDY720918 GNU720918 GXQ720918 HHM720918 HRI720918 IBE720918 ILA720918 IUW720918 JES720918 JOO720918 JYK720918 KIG720918 KSC720918 LBY720918 LLU720918 LVQ720918 MFM720918 MPI720918 MZE720918 NJA720918 NSW720918 OCS720918 OMO720918 OWK720918 PGG720918 PQC720918 PZY720918 QJU720918 QTQ720918 RDM720918 RNI720918 RXE720918 SHA720918 SQW720918 TAS720918 TKO720918 TUK720918 UEG720918 UOC720918 UXY720918 VHU720918 VRQ720918 WBM720918 WLI720918 WVE720918 A786454 IS786454 SO786454 ACK786454 AMG786454 AWC786454 BFY786454 BPU786454 BZQ786454 CJM786454 CTI786454 DDE786454 DNA786454 DWW786454 EGS786454 EQO786454 FAK786454 FKG786454 FUC786454 GDY786454 GNU786454 GXQ786454 HHM786454 HRI786454 IBE786454 ILA786454 IUW786454 JES786454 JOO786454 JYK786454 KIG786454 KSC786454 LBY786454 LLU786454 LVQ786454 MFM786454 MPI786454 MZE786454 NJA786454 NSW786454 OCS786454 OMO786454 OWK786454 PGG786454 PQC786454 PZY786454 QJU786454 QTQ786454 RDM786454 RNI786454 RXE786454 SHA786454 SQW786454 TAS786454 TKO786454 TUK786454 UEG786454 UOC786454 UXY786454 VHU786454 VRQ786454 WBM786454 WLI786454 WVE786454 A851990 IS851990 SO851990 ACK851990 AMG851990 AWC851990 BFY851990 BPU851990 BZQ851990 CJM851990 CTI851990 DDE851990 DNA851990 DWW851990 EGS851990 EQO851990 FAK851990 FKG851990 FUC851990 GDY851990 GNU851990 GXQ851990 HHM851990 HRI851990 IBE851990 ILA851990 IUW851990 JES851990 JOO851990 JYK851990 KIG851990 KSC851990 LBY851990 LLU851990 LVQ851990 MFM851990 MPI851990 MZE851990 NJA851990 NSW851990 OCS851990 OMO851990 OWK851990 PGG851990 PQC851990 PZY851990 QJU851990 QTQ851990 RDM851990 RNI851990 RXE851990 SHA851990 SQW851990 TAS851990 TKO851990 TUK851990 UEG851990 UOC851990 UXY851990 VHU851990 VRQ851990 WBM851990 WLI851990 WVE851990 A917526 IS917526 SO917526 ACK917526 AMG917526 AWC917526 BFY917526 BPU917526 BZQ917526 CJM917526 CTI917526 DDE917526 DNA917526 DWW917526 EGS917526 EQO917526 FAK917526 FKG917526 FUC917526 GDY917526 GNU917526 GXQ917526 HHM917526 HRI917526 IBE917526 ILA917526 IUW917526 JES917526 JOO917526 JYK917526 KIG917526 KSC917526 LBY917526 LLU917526 LVQ917526 MFM917526 MPI917526 MZE917526 NJA917526 NSW917526 OCS917526 OMO917526 OWK917526 PGG917526 PQC917526 PZY917526 QJU917526 QTQ917526 RDM917526 RNI917526 RXE917526 SHA917526 SQW917526 TAS917526 TKO917526 TUK917526 UEG917526 UOC917526 UXY917526 VHU917526 VRQ917526 WBM917526 WLI917526 WVE917526 A983062 IS983062 SO983062 ACK983062 AMG983062 AWC983062 BFY983062 BPU983062 BZQ983062 CJM983062 CTI983062 DDE983062 DNA983062 DWW983062 EGS983062 EQO983062 FAK983062 FKG983062 FUC983062 GDY983062 GNU983062 GXQ983062 HHM983062 HRI983062 IBE983062 ILA983062 IUW983062 JES983062 JOO983062 JYK983062 KIG983062 KSC983062 LBY983062 LLU983062 LVQ983062 MFM983062 MPI983062 MZE983062 NJA983062 NSW983062 OCS983062 OMO983062 OWK983062 PGG983062 PQC983062 PZY983062 QJU983062 QTQ983062 RDM983062 RNI983062 RXE983062 SHA983062 SQW983062 TAS983062 TKO983062 TUK983062 UEG983062 UOC983062 UXY983062 VHU983062 VRQ983062 WBM983062 WLI983062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2 WLL983062 C65558 IV65558 SR65558 ACN65558 AMJ65558 AWF65558 BGB65558 BPX65558 BZT65558 CJP65558 CTL65558 DDH65558 DND65558 DWZ65558 EGV65558 EQR65558 FAN65558 FKJ65558 FUF65558 GEB65558 GNX65558 GXT65558 HHP65558 HRL65558 IBH65558 ILD65558 IUZ65558 JEV65558 JOR65558 JYN65558 KIJ65558 KSF65558 LCB65558 LLX65558 LVT65558 MFP65558 MPL65558 MZH65558 NJD65558 NSZ65558 OCV65558 OMR65558 OWN65558 PGJ65558 PQF65558 QAB65558 QJX65558 QTT65558 RDP65558 RNL65558 RXH65558 SHD65558 SQZ65558 TAV65558 TKR65558 TUN65558 UEJ65558 UOF65558 UYB65558 VHX65558 VRT65558 WBP65558 WLL65558 WVH65558 C131094 IV131094 SR131094 ACN131094 AMJ131094 AWF131094 BGB131094 BPX131094 BZT131094 CJP131094 CTL131094 DDH131094 DND131094 DWZ131094 EGV131094 EQR131094 FAN131094 FKJ131094 FUF131094 GEB131094 GNX131094 GXT131094 HHP131094 HRL131094 IBH131094 ILD131094 IUZ131094 JEV131094 JOR131094 JYN131094 KIJ131094 KSF131094 LCB131094 LLX131094 LVT131094 MFP131094 MPL131094 MZH131094 NJD131094 NSZ131094 OCV131094 OMR131094 OWN131094 PGJ131094 PQF131094 QAB131094 QJX131094 QTT131094 RDP131094 RNL131094 RXH131094 SHD131094 SQZ131094 TAV131094 TKR131094 TUN131094 UEJ131094 UOF131094 UYB131094 VHX131094 VRT131094 WBP131094 WLL131094 WVH131094 C196630 IV196630 SR196630 ACN196630 AMJ196630 AWF196630 BGB196630 BPX196630 BZT196630 CJP196630 CTL196630 DDH196630 DND196630 DWZ196630 EGV196630 EQR196630 FAN196630 FKJ196630 FUF196630 GEB196630 GNX196630 GXT196630 HHP196630 HRL196630 IBH196630 ILD196630 IUZ196630 JEV196630 JOR196630 JYN196630 KIJ196630 KSF196630 LCB196630 LLX196630 LVT196630 MFP196630 MPL196630 MZH196630 NJD196630 NSZ196630 OCV196630 OMR196630 OWN196630 PGJ196630 PQF196630 QAB196630 QJX196630 QTT196630 RDP196630 RNL196630 RXH196630 SHD196630 SQZ196630 TAV196630 TKR196630 TUN196630 UEJ196630 UOF196630 UYB196630 VHX196630 VRT196630 WBP196630 WLL196630 WVH196630 C262166 IV262166 SR262166 ACN262166 AMJ262166 AWF262166 BGB262166 BPX262166 BZT262166 CJP262166 CTL262166 DDH262166 DND262166 DWZ262166 EGV262166 EQR262166 FAN262166 FKJ262166 FUF262166 GEB262166 GNX262166 GXT262166 HHP262166 HRL262166 IBH262166 ILD262166 IUZ262166 JEV262166 JOR262166 JYN262166 KIJ262166 KSF262166 LCB262166 LLX262166 LVT262166 MFP262166 MPL262166 MZH262166 NJD262166 NSZ262166 OCV262166 OMR262166 OWN262166 PGJ262166 PQF262166 QAB262166 QJX262166 QTT262166 RDP262166 RNL262166 RXH262166 SHD262166 SQZ262166 TAV262166 TKR262166 TUN262166 UEJ262166 UOF262166 UYB262166 VHX262166 VRT262166 WBP262166 WLL262166 WVH262166 C327702 IV327702 SR327702 ACN327702 AMJ327702 AWF327702 BGB327702 BPX327702 BZT327702 CJP327702 CTL327702 DDH327702 DND327702 DWZ327702 EGV327702 EQR327702 FAN327702 FKJ327702 FUF327702 GEB327702 GNX327702 GXT327702 HHP327702 HRL327702 IBH327702 ILD327702 IUZ327702 JEV327702 JOR327702 JYN327702 KIJ327702 KSF327702 LCB327702 LLX327702 LVT327702 MFP327702 MPL327702 MZH327702 NJD327702 NSZ327702 OCV327702 OMR327702 OWN327702 PGJ327702 PQF327702 QAB327702 QJX327702 QTT327702 RDP327702 RNL327702 RXH327702 SHD327702 SQZ327702 TAV327702 TKR327702 TUN327702 UEJ327702 UOF327702 UYB327702 VHX327702 VRT327702 WBP327702 WLL327702 WVH327702 C393238 IV393238 SR393238 ACN393238 AMJ393238 AWF393238 BGB393238 BPX393238 BZT393238 CJP393238 CTL393238 DDH393238 DND393238 DWZ393238 EGV393238 EQR393238 FAN393238 FKJ393238 FUF393238 GEB393238 GNX393238 GXT393238 HHP393238 HRL393238 IBH393238 ILD393238 IUZ393238 JEV393238 JOR393238 JYN393238 KIJ393238 KSF393238 LCB393238 LLX393238 LVT393238 MFP393238 MPL393238 MZH393238 NJD393238 NSZ393238 OCV393238 OMR393238 OWN393238 PGJ393238 PQF393238 QAB393238 QJX393238 QTT393238 RDP393238 RNL393238 RXH393238 SHD393238 SQZ393238 TAV393238 TKR393238 TUN393238 UEJ393238 UOF393238 UYB393238 VHX393238 VRT393238 WBP393238 WLL393238 WVH393238 C458774 IV458774 SR458774 ACN458774 AMJ458774 AWF458774 BGB458774 BPX458774 BZT458774 CJP458774 CTL458774 DDH458774 DND458774 DWZ458774 EGV458774 EQR458774 FAN458774 FKJ458774 FUF458774 GEB458774 GNX458774 GXT458774 HHP458774 HRL458774 IBH458774 ILD458774 IUZ458774 JEV458774 JOR458774 JYN458774 KIJ458774 KSF458774 LCB458774 LLX458774 LVT458774 MFP458774 MPL458774 MZH458774 NJD458774 NSZ458774 OCV458774 OMR458774 OWN458774 PGJ458774 PQF458774 QAB458774 QJX458774 QTT458774 RDP458774 RNL458774 RXH458774 SHD458774 SQZ458774 TAV458774 TKR458774 TUN458774 UEJ458774 UOF458774 UYB458774 VHX458774 VRT458774 WBP458774 WLL458774 WVH458774 C524310 IV524310 SR524310 ACN524310 AMJ524310 AWF524310 BGB524310 BPX524310 BZT524310 CJP524310 CTL524310 DDH524310 DND524310 DWZ524310 EGV524310 EQR524310 FAN524310 FKJ524310 FUF524310 GEB524310 GNX524310 GXT524310 HHP524310 HRL524310 IBH524310 ILD524310 IUZ524310 JEV524310 JOR524310 JYN524310 KIJ524310 KSF524310 LCB524310 LLX524310 LVT524310 MFP524310 MPL524310 MZH524310 NJD524310 NSZ524310 OCV524310 OMR524310 OWN524310 PGJ524310 PQF524310 QAB524310 QJX524310 QTT524310 RDP524310 RNL524310 RXH524310 SHD524310 SQZ524310 TAV524310 TKR524310 TUN524310 UEJ524310 UOF524310 UYB524310 VHX524310 VRT524310 WBP524310 WLL524310 WVH524310 C589846 IV589846 SR589846 ACN589846 AMJ589846 AWF589846 BGB589846 BPX589846 BZT589846 CJP589846 CTL589846 DDH589846 DND589846 DWZ589846 EGV589846 EQR589846 FAN589846 FKJ589846 FUF589846 GEB589846 GNX589846 GXT589846 HHP589846 HRL589846 IBH589846 ILD589846 IUZ589846 JEV589846 JOR589846 JYN589846 KIJ589846 KSF589846 LCB589846 LLX589846 LVT589846 MFP589846 MPL589846 MZH589846 NJD589846 NSZ589846 OCV589846 OMR589846 OWN589846 PGJ589846 PQF589846 QAB589846 QJX589846 QTT589846 RDP589846 RNL589846 RXH589846 SHD589846 SQZ589846 TAV589846 TKR589846 TUN589846 UEJ589846 UOF589846 UYB589846 VHX589846 VRT589846 WBP589846 WLL589846 WVH589846 C655382 IV655382 SR655382 ACN655382 AMJ655382 AWF655382 BGB655382 BPX655382 BZT655382 CJP655382 CTL655382 DDH655382 DND655382 DWZ655382 EGV655382 EQR655382 FAN655382 FKJ655382 FUF655382 GEB655382 GNX655382 GXT655382 HHP655382 HRL655382 IBH655382 ILD655382 IUZ655382 JEV655382 JOR655382 JYN655382 KIJ655382 KSF655382 LCB655382 LLX655382 LVT655382 MFP655382 MPL655382 MZH655382 NJD655382 NSZ655382 OCV655382 OMR655382 OWN655382 PGJ655382 PQF655382 QAB655382 QJX655382 QTT655382 RDP655382 RNL655382 RXH655382 SHD655382 SQZ655382 TAV655382 TKR655382 TUN655382 UEJ655382 UOF655382 UYB655382 VHX655382 VRT655382 WBP655382 WLL655382 WVH655382 C720918 IV720918 SR720918 ACN720918 AMJ720918 AWF720918 BGB720918 BPX720918 BZT720918 CJP720918 CTL720918 DDH720918 DND720918 DWZ720918 EGV720918 EQR720918 FAN720918 FKJ720918 FUF720918 GEB720918 GNX720918 GXT720918 HHP720918 HRL720918 IBH720918 ILD720918 IUZ720918 JEV720918 JOR720918 JYN720918 KIJ720918 KSF720918 LCB720918 LLX720918 LVT720918 MFP720918 MPL720918 MZH720918 NJD720918 NSZ720918 OCV720918 OMR720918 OWN720918 PGJ720918 PQF720918 QAB720918 QJX720918 QTT720918 RDP720918 RNL720918 RXH720918 SHD720918 SQZ720918 TAV720918 TKR720918 TUN720918 UEJ720918 UOF720918 UYB720918 VHX720918 VRT720918 WBP720918 WLL720918 WVH720918 C786454 IV786454 SR786454 ACN786454 AMJ786454 AWF786454 BGB786454 BPX786454 BZT786454 CJP786454 CTL786454 DDH786454 DND786454 DWZ786454 EGV786454 EQR786454 FAN786454 FKJ786454 FUF786454 GEB786454 GNX786454 GXT786454 HHP786454 HRL786454 IBH786454 ILD786454 IUZ786454 JEV786454 JOR786454 JYN786454 KIJ786454 KSF786454 LCB786454 LLX786454 LVT786454 MFP786454 MPL786454 MZH786454 NJD786454 NSZ786454 OCV786454 OMR786454 OWN786454 PGJ786454 PQF786454 QAB786454 QJX786454 QTT786454 RDP786454 RNL786454 RXH786454 SHD786454 SQZ786454 TAV786454 TKR786454 TUN786454 UEJ786454 UOF786454 UYB786454 VHX786454 VRT786454 WBP786454 WLL786454 WVH786454 C851990 IV851990 SR851990 ACN851990 AMJ851990 AWF851990 BGB851990 BPX851990 BZT851990 CJP851990 CTL851990 DDH851990 DND851990 DWZ851990 EGV851990 EQR851990 FAN851990 FKJ851990 FUF851990 GEB851990 GNX851990 GXT851990 HHP851990 HRL851990 IBH851990 ILD851990 IUZ851990 JEV851990 JOR851990 JYN851990 KIJ851990 KSF851990 LCB851990 LLX851990 LVT851990 MFP851990 MPL851990 MZH851990 NJD851990 NSZ851990 OCV851990 OMR851990 OWN851990 PGJ851990 PQF851990 QAB851990 QJX851990 QTT851990 RDP851990 RNL851990 RXH851990 SHD851990 SQZ851990 TAV851990 TKR851990 TUN851990 UEJ851990 UOF851990 UYB851990 VHX851990 VRT851990 WBP851990 WLL851990 WVH851990 C917526 IV917526 SR917526 ACN917526 AMJ917526 AWF917526 BGB917526 BPX917526 BZT917526 CJP917526 CTL917526 DDH917526 DND917526 DWZ917526 EGV917526 EQR917526 FAN917526 FKJ917526 FUF917526 GEB917526 GNX917526 GXT917526 HHP917526 HRL917526 IBH917526 ILD917526 IUZ917526 JEV917526 JOR917526 JYN917526 KIJ917526 KSF917526 LCB917526 LLX917526 LVT917526 MFP917526 MPL917526 MZH917526 NJD917526 NSZ917526 OCV917526 OMR917526 OWN917526 PGJ917526 PQF917526 QAB917526 QJX917526 QTT917526 RDP917526 RNL917526 RXH917526 SHD917526 SQZ917526 TAV917526 TKR917526 TUN917526 UEJ917526 UOF917526 UYB917526 VHX917526 VRT917526 WBP917526 WLL917526 WVH917526 C983062 IV983062 SR983062 ACN983062 AMJ983062 AWF983062 BGB983062 BPX983062 BZT983062 CJP983062 CTL983062 DDH983062 DND983062 DWZ983062 EGV983062 EQR983062 FAN983062 FKJ983062 FUF983062 GEB983062 GNX983062 GXT983062 HHP983062 HRL983062 IBH983062 ILD983062 IUZ983062 JEV983062 JOR983062 JYN983062 KIJ983062 KSF983062 LCB983062 LLX983062 LVT983062 MFP983062 MPL983062 MZH983062 NJD983062 NSZ983062 OCV983062 OMR983062 OWN983062 PGJ983062 PQF983062 QAB983062 QJX983062 QTT983062 RDP983062 RNL983062 RXH983062 SHD983062 SQZ983062 TAV983062 TKR983062 TUN983062 UEJ983062 UOF983062 UYB983062 VHX983062 VRT983062 WBP983062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Z158"/>
  <sheetViews>
    <sheetView topLeftCell="A5" zoomScale="80" zoomScaleNormal="80" workbookViewId="0">
      <selection activeCell="A5" sqref="A5:L5"/>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1.88671875" style="6" customWidth="1"/>
    <col min="18" max="18" width="18.33203125" style="6" customWidth="1"/>
    <col min="19" max="22" width="6.44140625" style="6" customWidth="1"/>
    <col min="23" max="251" width="11.554687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554687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554687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554687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554687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554687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554687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554687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554687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554687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554687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554687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554687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554687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554687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554687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554687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554687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554687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554687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554687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554687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554687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554687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554687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554687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554687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554687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554687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554687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554687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554687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554687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554687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554687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554687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554687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554687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554687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554687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554687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554687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554687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554687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554687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554687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554687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554687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554687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554687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554687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554687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554687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554687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554687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554687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554687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554687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554687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554687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554687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554687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554687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5546875" style="6"/>
    <col min="16372" max="16384" width="11.44140625" style="6" customWidth="1"/>
  </cols>
  <sheetData>
    <row r="2" spans="1:16" ht="25.8" x14ac:dyDescent="0.3">
      <c r="B2" s="291" t="s">
        <v>61</v>
      </c>
      <c r="C2" s="292"/>
      <c r="D2" s="292"/>
      <c r="E2" s="292"/>
      <c r="F2" s="292"/>
      <c r="G2" s="292"/>
      <c r="H2" s="292"/>
      <c r="I2" s="292"/>
      <c r="J2" s="292"/>
      <c r="K2" s="292"/>
      <c r="L2" s="292"/>
      <c r="M2" s="292"/>
      <c r="N2" s="292"/>
      <c r="O2" s="292"/>
      <c r="P2" s="292"/>
    </row>
    <row r="4" spans="1:16" ht="25.8" x14ac:dyDescent="0.3">
      <c r="B4" s="312" t="s">
        <v>47</v>
      </c>
      <c r="C4" s="312"/>
      <c r="D4" s="312"/>
      <c r="E4" s="312"/>
      <c r="F4" s="312"/>
      <c r="G4" s="312"/>
      <c r="H4" s="312"/>
      <c r="I4" s="312"/>
      <c r="J4" s="312"/>
      <c r="K4" s="312"/>
      <c r="L4" s="312"/>
      <c r="M4" s="312"/>
      <c r="N4" s="312"/>
      <c r="O4" s="312"/>
      <c r="P4" s="312"/>
    </row>
    <row r="5" spans="1:16" s="68" customFormat="1" ht="39.75" customHeight="1" x14ac:dyDescent="0.4">
      <c r="A5" s="313"/>
      <c r="B5" s="313"/>
      <c r="C5" s="313"/>
      <c r="D5" s="313"/>
      <c r="E5" s="313"/>
      <c r="F5" s="313"/>
      <c r="G5" s="313"/>
      <c r="H5" s="313"/>
      <c r="I5" s="313"/>
      <c r="J5" s="313"/>
      <c r="K5" s="313"/>
      <c r="L5" s="313"/>
    </row>
    <row r="6" spans="1:16" ht="15" thickBot="1" x14ac:dyDescent="0.35"/>
    <row r="7" spans="1:16" ht="21.6" thickBot="1" x14ac:dyDescent="0.35">
      <c r="B7" s="8" t="s">
        <v>4</v>
      </c>
      <c r="C7" s="314" t="s">
        <v>116</v>
      </c>
      <c r="D7" s="314"/>
      <c r="E7" s="314"/>
      <c r="F7" s="314"/>
      <c r="G7" s="314"/>
      <c r="H7" s="314"/>
      <c r="I7" s="314"/>
      <c r="J7" s="314"/>
      <c r="K7" s="314"/>
      <c r="L7" s="314"/>
      <c r="M7" s="314"/>
      <c r="N7" s="315"/>
    </row>
    <row r="8" spans="1:16" ht="16.2" thickBot="1" x14ac:dyDescent="0.35">
      <c r="B8" s="9" t="s">
        <v>5</v>
      </c>
      <c r="C8" s="314"/>
      <c r="D8" s="314"/>
      <c r="E8" s="314"/>
      <c r="F8" s="314"/>
      <c r="G8" s="314"/>
      <c r="H8" s="314"/>
      <c r="I8" s="314"/>
      <c r="J8" s="314"/>
      <c r="K8" s="314"/>
      <c r="L8" s="314"/>
      <c r="M8" s="314"/>
      <c r="N8" s="315"/>
    </row>
    <row r="9" spans="1:16" ht="16.2" thickBot="1" x14ac:dyDescent="0.35">
      <c r="B9" s="9" t="s">
        <v>6</v>
      </c>
      <c r="C9" s="314"/>
      <c r="D9" s="314"/>
      <c r="E9" s="314"/>
      <c r="F9" s="314"/>
      <c r="G9" s="314"/>
      <c r="H9" s="314"/>
      <c r="I9" s="314"/>
      <c r="J9" s="314"/>
      <c r="K9" s="314"/>
      <c r="L9" s="314"/>
      <c r="M9" s="314"/>
      <c r="N9" s="315"/>
    </row>
    <row r="10" spans="1:16" ht="16.2" thickBot="1" x14ac:dyDescent="0.35">
      <c r="B10" s="9" t="s">
        <v>7</v>
      </c>
      <c r="C10" s="314"/>
      <c r="D10" s="314"/>
      <c r="E10" s="314"/>
      <c r="F10" s="314"/>
      <c r="G10" s="314"/>
      <c r="H10" s="314"/>
      <c r="I10" s="314"/>
      <c r="J10" s="314"/>
      <c r="K10" s="314"/>
      <c r="L10" s="314"/>
      <c r="M10" s="314"/>
      <c r="N10" s="315"/>
    </row>
    <row r="11" spans="1:16" ht="16.2" thickBot="1" x14ac:dyDescent="0.35">
      <c r="B11" s="9" t="s">
        <v>8</v>
      </c>
      <c r="C11" s="316">
        <v>71</v>
      </c>
      <c r="D11" s="316"/>
      <c r="E11" s="317"/>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71"/>
      <c r="J13" s="71"/>
      <c r="K13" s="71"/>
      <c r="L13" s="71"/>
      <c r="M13" s="71"/>
      <c r="N13" s="16"/>
    </row>
    <row r="14" spans="1:16" x14ac:dyDescent="0.3">
      <c r="I14" s="71"/>
      <c r="J14" s="71"/>
      <c r="K14" s="71"/>
      <c r="L14" s="71"/>
      <c r="M14" s="71"/>
      <c r="N14" s="72"/>
    </row>
    <row r="15" spans="1:16" ht="45.75" customHeight="1" x14ac:dyDescent="0.3">
      <c r="B15" s="318" t="s">
        <v>63</v>
      </c>
      <c r="C15" s="318"/>
      <c r="D15" s="204" t="s">
        <v>12</v>
      </c>
      <c r="E15" s="204" t="s">
        <v>13</v>
      </c>
      <c r="F15" s="204" t="s">
        <v>28</v>
      </c>
      <c r="G15" s="54"/>
      <c r="I15" s="27"/>
      <c r="J15" s="27"/>
      <c r="K15" s="27"/>
      <c r="L15" s="27"/>
      <c r="M15" s="27"/>
      <c r="N15" s="72"/>
    </row>
    <row r="16" spans="1:16" x14ac:dyDescent="0.3">
      <c r="B16" s="318"/>
      <c r="C16" s="318"/>
      <c r="D16" s="204">
        <v>71</v>
      </c>
      <c r="E16" s="91">
        <v>2290844257</v>
      </c>
      <c r="F16" s="91">
        <v>1097</v>
      </c>
      <c r="G16" s="55"/>
      <c r="I16" s="28"/>
      <c r="J16" s="28"/>
      <c r="K16" s="28"/>
      <c r="L16" s="28"/>
      <c r="M16" s="28"/>
      <c r="N16" s="72"/>
    </row>
    <row r="17" spans="1:14" x14ac:dyDescent="0.3">
      <c r="B17" s="318"/>
      <c r="C17" s="318"/>
      <c r="D17" s="204"/>
      <c r="E17" s="91"/>
      <c r="F17" s="91"/>
      <c r="G17" s="55"/>
      <c r="I17" s="28"/>
      <c r="J17" s="28"/>
      <c r="K17" s="28"/>
      <c r="L17" s="28"/>
      <c r="M17" s="28"/>
      <c r="N17" s="72"/>
    </row>
    <row r="18" spans="1:14" x14ac:dyDescent="0.3">
      <c r="B18" s="318"/>
      <c r="C18" s="318"/>
      <c r="D18" s="204"/>
      <c r="E18" s="91"/>
      <c r="F18" s="91"/>
      <c r="G18" s="55"/>
      <c r="I18" s="28"/>
      <c r="J18" s="28"/>
      <c r="K18" s="28"/>
      <c r="L18" s="28"/>
      <c r="M18" s="28"/>
      <c r="N18" s="72"/>
    </row>
    <row r="19" spans="1:14" x14ac:dyDescent="0.3">
      <c r="B19" s="318"/>
      <c r="C19" s="318"/>
      <c r="D19" s="204"/>
      <c r="E19" s="92"/>
      <c r="F19" s="91"/>
      <c r="G19" s="55"/>
      <c r="H19" s="18"/>
      <c r="I19" s="28"/>
      <c r="J19" s="28"/>
      <c r="K19" s="28"/>
      <c r="L19" s="28"/>
      <c r="M19" s="28"/>
      <c r="N19" s="17"/>
    </row>
    <row r="20" spans="1:14" x14ac:dyDescent="0.3">
      <c r="B20" s="318"/>
      <c r="C20" s="318"/>
      <c r="D20" s="204"/>
      <c r="E20" s="92"/>
      <c r="F20" s="91"/>
      <c r="G20" s="55"/>
      <c r="H20" s="18"/>
      <c r="I20" s="30"/>
      <c r="J20" s="30"/>
      <c r="K20" s="30"/>
      <c r="L20" s="30"/>
      <c r="M20" s="30"/>
      <c r="N20" s="17"/>
    </row>
    <row r="21" spans="1:14" x14ac:dyDescent="0.3">
      <c r="B21" s="318"/>
      <c r="C21" s="318"/>
      <c r="D21" s="204"/>
      <c r="E21" s="92"/>
      <c r="F21" s="91"/>
      <c r="G21" s="55"/>
      <c r="H21" s="18"/>
      <c r="I21" s="71"/>
      <c r="J21" s="71"/>
      <c r="K21" s="71"/>
      <c r="L21" s="71"/>
      <c r="M21" s="71"/>
      <c r="N21" s="17"/>
    </row>
    <row r="22" spans="1:14" x14ac:dyDescent="0.3">
      <c r="B22" s="318"/>
      <c r="C22" s="318"/>
      <c r="D22" s="204"/>
      <c r="E22" s="92"/>
      <c r="F22" s="91"/>
      <c r="G22" s="55"/>
      <c r="H22" s="18"/>
      <c r="I22" s="71"/>
      <c r="J22" s="71"/>
      <c r="K22" s="71"/>
      <c r="L22" s="71"/>
      <c r="M22" s="71"/>
      <c r="N22" s="17"/>
    </row>
    <row r="23" spans="1:14" ht="15" thickBot="1" x14ac:dyDescent="0.35">
      <c r="B23" s="319" t="s">
        <v>14</v>
      </c>
      <c r="C23" s="320"/>
      <c r="D23" s="204"/>
      <c r="E23" s="93">
        <f>SUM(E16:E22)</f>
        <v>2290844257</v>
      </c>
      <c r="F23" s="91">
        <f>SUM(F16:F22)</f>
        <v>1097</v>
      </c>
      <c r="G23" s="55"/>
      <c r="H23" s="18"/>
      <c r="I23" s="71"/>
      <c r="J23" s="71"/>
      <c r="K23" s="71"/>
      <c r="L23" s="71"/>
      <c r="M23" s="71"/>
      <c r="N23" s="17"/>
    </row>
    <row r="24" spans="1:14" ht="29.4" thickBot="1" x14ac:dyDescent="0.35">
      <c r="A24" s="32"/>
      <c r="B24" s="38" t="s">
        <v>15</v>
      </c>
      <c r="C24" s="38" t="s">
        <v>64</v>
      </c>
      <c r="E24" s="27"/>
      <c r="F24" s="27"/>
      <c r="G24" s="27"/>
      <c r="H24" s="27"/>
      <c r="I24" s="7"/>
      <c r="J24" s="7"/>
      <c r="K24" s="7"/>
      <c r="L24" s="7"/>
      <c r="M24" s="7"/>
    </row>
    <row r="25" spans="1:14" ht="15" thickBot="1" x14ac:dyDescent="0.35">
      <c r="A25" s="33">
        <v>1</v>
      </c>
      <c r="C25" s="35">
        <f>+F23*80%</f>
        <v>877.6</v>
      </c>
      <c r="D25" s="31"/>
      <c r="E25" s="34">
        <f>E23</f>
        <v>2290844257</v>
      </c>
      <c r="F25" s="29"/>
      <c r="G25" s="29"/>
      <c r="H25" s="29"/>
      <c r="I25" s="19"/>
      <c r="J25" s="19"/>
      <c r="K25" s="19"/>
      <c r="L25" s="19"/>
      <c r="M25" s="19"/>
    </row>
    <row r="26" spans="1:14" x14ac:dyDescent="0.3">
      <c r="A26" s="63"/>
      <c r="C26" s="64"/>
      <c r="D26" s="28"/>
      <c r="E26" s="65"/>
      <c r="F26" s="29"/>
      <c r="G26" s="29"/>
      <c r="H26" s="29"/>
      <c r="I26" s="19"/>
      <c r="J26" s="19"/>
      <c r="K26" s="19"/>
      <c r="L26" s="19"/>
      <c r="M26" s="19"/>
    </row>
    <row r="27" spans="1:14" x14ac:dyDescent="0.3">
      <c r="A27" s="63"/>
      <c r="C27" s="64"/>
      <c r="D27" s="28"/>
      <c r="E27" s="65"/>
      <c r="F27" s="29"/>
      <c r="G27" s="29"/>
      <c r="H27" s="29"/>
      <c r="I27" s="19"/>
      <c r="J27" s="19"/>
      <c r="K27" s="19"/>
      <c r="L27" s="19"/>
      <c r="M27" s="19"/>
    </row>
    <row r="28" spans="1:14" x14ac:dyDescent="0.3">
      <c r="A28" s="63"/>
      <c r="B28" s="84" t="s">
        <v>95</v>
      </c>
      <c r="C28" s="68"/>
      <c r="D28" s="68"/>
      <c r="E28" s="68"/>
      <c r="F28" s="68"/>
      <c r="G28" s="68"/>
      <c r="H28" s="68"/>
      <c r="I28" s="71"/>
      <c r="J28" s="71"/>
      <c r="K28" s="71"/>
      <c r="L28" s="71"/>
      <c r="M28" s="71"/>
      <c r="N28" s="72"/>
    </row>
    <row r="29" spans="1:14" x14ac:dyDescent="0.3">
      <c r="A29" s="63"/>
      <c r="B29" s="68"/>
      <c r="C29" s="68"/>
      <c r="D29" s="68"/>
      <c r="E29" s="68"/>
      <c r="F29" s="68"/>
      <c r="G29" s="68"/>
      <c r="H29" s="68"/>
      <c r="I29" s="71"/>
      <c r="J29" s="71"/>
      <c r="K29" s="71"/>
      <c r="L29" s="71"/>
      <c r="M29" s="71"/>
      <c r="N29" s="72"/>
    </row>
    <row r="30" spans="1:14" x14ac:dyDescent="0.3">
      <c r="A30" s="63"/>
      <c r="B30" s="86" t="s">
        <v>32</v>
      </c>
      <c r="C30" s="86" t="s">
        <v>96</v>
      </c>
      <c r="D30" s="86" t="s">
        <v>97</v>
      </c>
      <c r="E30" s="68"/>
      <c r="F30" s="68"/>
      <c r="G30" s="68"/>
      <c r="H30" s="68"/>
      <c r="I30" s="71"/>
      <c r="J30" s="71"/>
      <c r="K30" s="71"/>
      <c r="L30" s="71"/>
      <c r="M30" s="71"/>
      <c r="N30" s="72"/>
    </row>
    <row r="31" spans="1:14" x14ac:dyDescent="0.3">
      <c r="A31" s="63"/>
      <c r="B31" s="83" t="s">
        <v>98</v>
      </c>
      <c r="C31" s="83" t="s">
        <v>315</v>
      </c>
      <c r="D31" s="158"/>
      <c r="E31" s="68"/>
      <c r="F31" s="68"/>
      <c r="G31" s="68"/>
      <c r="H31" s="68"/>
      <c r="I31" s="71"/>
      <c r="J31" s="71"/>
      <c r="K31" s="71"/>
      <c r="L31" s="71"/>
      <c r="M31" s="71"/>
      <c r="N31" s="72"/>
    </row>
    <row r="32" spans="1:14" x14ac:dyDescent="0.3">
      <c r="A32" s="63"/>
      <c r="B32" s="83" t="s">
        <v>99</v>
      </c>
      <c r="C32" s="83" t="s">
        <v>315</v>
      </c>
      <c r="D32" s="158"/>
      <c r="E32" s="68"/>
      <c r="F32" s="68"/>
      <c r="G32" s="68"/>
      <c r="H32" s="68"/>
      <c r="I32" s="71"/>
      <c r="J32" s="71"/>
      <c r="K32" s="71"/>
      <c r="L32" s="71"/>
      <c r="M32" s="71"/>
      <c r="N32" s="72"/>
    </row>
    <row r="33" spans="1:14" x14ac:dyDescent="0.3">
      <c r="A33" s="63"/>
      <c r="B33" s="83" t="s">
        <v>100</v>
      </c>
      <c r="C33" s="115" t="s">
        <v>315</v>
      </c>
      <c r="D33" s="158"/>
      <c r="E33" s="68"/>
      <c r="F33" s="68"/>
      <c r="G33" s="68"/>
      <c r="H33" s="68"/>
      <c r="I33" s="71"/>
      <c r="J33" s="71"/>
      <c r="K33" s="71"/>
      <c r="L33" s="71"/>
      <c r="M33" s="71"/>
      <c r="N33" s="72"/>
    </row>
    <row r="34" spans="1:14" x14ac:dyDescent="0.3">
      <c r="A34" s="63"/>
      <c r="B34" s="83" t="s">
        <v>101</v>
      </c>
      <c r="C34" s="83"/>
      <c r="D34" s="115" t="s">
        <v>315</v>
      </c>
      <c r="E34" s="68"/>
      <c r="F34" s="68"/>
      <c r="G34" s="68"/>
      <c r="H34" s="68"/>
      <c r="I34" s="71"/>
      <c r="J34" s="71"/>
      <c r="K34" s="71"/>
      <c r="L34" s="71"/>
      <c r="M34" s="71"/>
      <c r="N34" s="72"/>
    </row>
    <row r="35" spans="1:14" x14ac:dyDescent="0.3">
      <c r="A35" s="63"/>
      <c r="B35" s="68"/>
      <c r="C35" s="68"/>
      <c r="D35" s="68"/>
      <c r="E35" s="68"/>
      <c r="F35" s="68"/>
      <c r="G35" s="68"/>
      <c r="H35" s="68"/>
      <c r="I35" s="71"/>
      <c r="J35" s="71"/>
      <c r="K35" s="71"/>
      <c r="L35" s="71"/>
      <c r="M35" s="71"/>
      <c r="N35" s="72"/>
    </row>
    <row r="36" spans="1:14" x14ac:dyDescent="0.3">
      <c r="A36" s="63"/>
      <c r="B36" s="68"/>
      <c r="C36" s="68"/>
      <c r="D36" s="68"/>
      <c r="E36" s="68"/>
      <c r="F36" s="68"/>
      <c r="G36" s="68"/>
      <c r="H36" s="68"/>
      <c r="I36" s="71"/>
      <c r="J36" s="71"/>
      <c r="K36" s="71"/>
      <c r="L36" s="71"/>
      <c r="M36" s="71"/>
      <c r="N36" s="72"/>
    </row>
    <row r="37" spans="1:14" x14ac:dyDescent="0.3">
      <c r="A37" s="63"/>
      <c r="B37" s="84" t="s">
        <v>102</v>
      </c>
      <c r="C37" s="68"/>
      <c r="D37" s="68"/>
      <c r="E37" s="68"/>
      <c r="F37" s="68"/>
      <c r="G37" s="68"/>
      <c r="H37" s="68"/>
      <c r="I37" s="71"/>
      <c r="J37" s="71"/>
      <c r="K37" s="71"/>
      <c r="L37" s="71"/>
      <c r="M37" s="71"/>
      <c r="N37" s="72"/>
    </row>
    <row r="38" spans="1:14" x14ac:dyDescent="0.3">
      <c r="A38" s="63"/>
      <c r="B38" s="68"/>
      <c r="C38" s="68"/>
      <c r="D38" s="68"/>
      <c r="E38" s="68"/>
      <c r="F38" s="68"/>
      <c r="G38" s="68"/>
      <c r="H38" s="68"/>
      <c r="I38" s="71"/>
      <c r="J38" s="71"/>
      <c r="K38" s="71"/>
      <c r="L38" s="71"/>
      <c r="M38" s="71"/>
      <c r="N38" s="72"/>
    </row>
    <row r="39" spans="1:14" x14ac:dyDescent="0.3">
      <c r="A39" s="63"/>
      <c r="B39" s="68"/>
      <c r="C39" s="68"/>
      <c r="D39" s="68"/>
      <c r="E39" s="68"/>
      <c r="F39" s="68"/>
      <c r="G39" s="68"/>
      <c r="H39" s="68"/>
      <c r="I39" s="71"/>
      <c r="J39" s="71"/>
      <c r="K39" s="71"/>
      <c r="L39" s="71"/>
      <c r="M39" s="71"/>
      <c r="N39" s="72"/>
    </row>
    <row r="40" spans="1:14" x14ac:dyDescent="0.3">
      <c r="A40" s="63"/>
      <c r="B40" s="86" t="s">
        <v>32</v>
      </c>
      <c r="C40" s="86" t="s">
        <v>57</v>
      </c>
      <c r="D40" s="85" t="s">
        <v>50</v>
      </c>
      <c r="E40" s="85" t="s">
        <v>16</v>
      </c>
      <c r="F40" s="68"/>
      <c r="G40" s="68"/>
      <c r="H40" s="68"/>
      <c r="I40" s="71"/>
      <c r="J40" s="71"/>
      <c r="K40" s="71"/>
      <c r="L40" s="71"/>
      <c r="M40" s="71"/>
      <c r="N40" s="72"/>
    </row>
    <row r="41" spans="1:14" ht="27.6" x14ac:dyDescent="0.3">
      <c r="A41" s="63"/>
      <c r="B41" s="69" t="s">
        <v>103</v>
      </c>
      <c r="C41" s="70">
        <v>40</v>
      </c>
      <c r="D41" s="206">
        <v>40</v>
      </c>
      <c r="E41" s="270">
        <f>+D41+D42</f>
        <v>50</v>
      </c>
      <c r="F41" s="68"/>
      <c r="G41" s="68"/>
      <c r="H41" s="68"/>
      <c r="I41" s="71"/>
      <c r="J41" s="71"/>
      <c r="K41" s="71"/>
      <c r="L41" s="71"/>
      <c r="M41" s="71"/>
      <c r="N41" s="72"/>
    </row>
    <row r="42" spans="1:14" ht="55.2" x14ac:dyDescent="0.3">
      <c r="A42" s="63"/>
      <c r="B42" s="69" t="s">
        <v>104</v>
      </c>
      <c r="C42" s="70">
        <v>60</v>
      </c>
      <c r="D42" s="206">
        <v>10</v>
      </c>
      <c r="E42" s="271"/>
      <c r="F42" s="68"/>
      <c r="G42" s="68"/>
      <c r="H42" s="68"/>
      <c r="I42" s="71"/>
      <c r="J42" s="71"/>
      <c r="K42" s="71"/>
      <c r="L42" s="71"/>
      <c r="M42" s="71"/>
      <c r="N42" s="72"/>
    </row>
    <row r="43" spans="1:14" x14ac:dyDescent="0.3">
      <c r="A43" s="63"/>
      <c r="C43" s="64"/>
      <c r="D43" s="28"/>
      <c r="E43" s="65"/>
      <c r="F43" s="29"/>
      <c r="G43" s="29"/>
      <c r="H43" s="29"/>
      <c r="I43" s="19"/>
      <c r="J43" s="19"/>
      <c r="K43" s="19"/>
      <c r="L43" s="19"/>
      <c r="M43" s="19"/>
    </row>
    <row r="44" spans="1:14" x14ac:dyDescent="0.3">
      <c r="A44" s="63"/>
      <c r="C44" s="64"/>
      <c r="D44" s="28"/>
      <c r="E44" s="65"/>
      <c r="F44" s="29"/>
      <c r="G44" s="29"/>
      <c r="H44" s="29"/>
      <c r="I44" s="19"/>
      <c r="J44" s="19"/>
      <c r="K44" s="19"/>
      <c r="L44" s="19"/>
      <c r="M44" s="19"/>
    </row>
    <row r="45" spans="1:14" x14ac:dyDescent="0.3">
      <c r="A45" s="63"/>
      <c r="C45" s="64"/>
      <c r="D45" s="28"/>
      <c r="E45" s="65"/>
      <c r="F45" s="29"/>
      <c r="G45" s="29"/>
      <c r="H45" s="29"/>
      <c r="I45" s="19"/>
      <c r="J45" s="19"/>
      <c r="K45" s="19"/>
      <c r="L45" s="19"/>
      <c r="M45" s="19"/>
    </row>
    <row r="46" spans="1:14" ht="15" thickBot="1" x14ac:dyDescent="0.35">
      <c r="M46" s="311" t="s">
        <v>34</v>
      </c>
      <c r="N46" s="311"/>
    </row>
    <row r="47" spans="1:14" x14ac:dyDescent="0.3">
      <c r="B47" s="94" t="s">
        <v>29</v>
      </c>
      <c r="M47" s="44"/>
      <c r="N47" s="44"/>
    </row>
    <row r="48" spans="1:14" ht="15" thickBot="1" x14ac:dyDescent="0.35">
      <c r="M48" s="44"/>
      <c r="N48" s="44"/>
    </row>
    <row r="49" spans="1:26" s="71" customFormat="1" ht="109.5" customHeight="1" x14ac:dyDescent="0.3">
      <c r="B49" s="82" t="s">
        <v>105</v>
      </c>
      <c r="C49" s="82" t="s">
        <v>106</v>
      </c>
      <c r="D49" s="82" t="s">
        <v>107</v>
      </c>
      <c r="E49" s="82" t="s">
        <v>44</v>
      </c>
      <c r="F49" s="82" t="s">
        <v>22</v>
      </c>
      <c r="G49" s="82" t="s">
        <v>65</v>
      </c>
      <c r="H49" s="82" t="s">
        <v>17</v>
      </c>
      <c r="I49" s="82" t="s">
        <v>10</v>
      </c>
      <c r="J49" s="82" t="s">
        <v>30</v>
      </c>
      <c r="K49" s="82" t="s">
        <v>60</v>
      </c>
      <c r="L49" s="82" t="s">
        <v>20</v>
      </c>
      <c r="M49" s="67" t="s">
        <v>26</v>
      </c>
      <c r="N49" s="82" t="s">
        <v>119</v>
      </c>
      <c r="O49" s="82" t="s">
        <v>108</v>
      </c>
      <c r="P49" s="82" t="s">
        <v>35</v>
      </c>
      <c r="Q49" s="202" t="s">
        <v>11</v>
      </c>
      <c r="R49" s="202" t="s">
        <v>19</v>
      </c>
    </row>
    <row r="50" spans="1:26" s="77" customFormat="1" ht="28.8" x14ac:dyDescent="0.3">
      <c r="A50" s="36">
        <v>1</v>
      </c>
      <c r="B50" s="78" t="s">
        <v>116</v>
      </c>
      <c r="C50" s="79" t="s">
        <v>116</v>
      </c>
      <c r="D50" s="78" t="s">
        <v>117</v>
      </c>
      <c r="E50" s="78" t="s">
        <v>118</v>
      </c>
      <c r="F50" s="113" t="s">
        <v>96</v>
      </c>
      <c r="G50" s="88" t="s">
        <v>123</v>
      </c>
      <c r="H50" s="97">
        <v>41246</v>
      </c>
      <c r="I50" s="97">
        <v>41912</v>
      </c>
      <c r="J50" s="75" t="s">
        <v>97</v>
      </c>
      <c r="K50" s="99">
        <f>+(I50-H50)/30</f>
        <v>22.2</v>
      </c>
      <c r="L50" s="99">
        <v>0</v>
      </c>
      <c r="M50" s="99">
        <v>2889</v>
      </c>
      <c r="N50" s="99">
        <v>1097</v>
      </c>
      <c r="O50" s="66" t="s">
        <v>123</v>
      </c>
      <c r="P50" s="20">
        <v>9638413666</v>
      </c>
      <c r="Q50" s="89" t="s">
        <v>120</v>
      </c>
      <c r="R50" s="89"/>
      <c r="S50" s="76"/>
      <c r="T50" s="76"/>
      <c r="U50" s="76"/>
      <c r="V50" s="76"/>
      <c r="W50" s="76"/>
      <c r="X50" s="76"/>
      <c r="Y50" s="76"/>
      <c r="Z50" s="76"/>
    </row>
    <row r="51" spans="1:26" s="77" customFormat="1" ht="28.8" x14ac:dyDescent="0.3">
      <c r="A51" s="36">
        <f t="shared" ref="A51:A57" si="0">+A50+1</f>
        <v>2</v>
      </c>
      <c r="B51" s="78" t="s">
        <v>116</v>
      </c>
      <c r="C51" s="79" t="s">
        <v>116</v>
      </c>
      <c r="D51" s="181" t="s">
        <v>301</v>
      </c>
      <c r="E51" s="181" t="s">
        <v>302</v>
      </c>
      <c r="F51" s="182" t="s">
        <v>96</v>
      </c>
      <c r="G51" s="183" t="s">
        <v>123</v>
      </c>
      <c r="H51" s="184">
        <v>41016</v>
      </c>
      <c r="I51" s="184">
        <v>41114</v>
      </c>
      <c r="J51" s="185" t="s">
        <v>97</v>
      </c>
      <c r="K51" s="178">
        <f>+(I51-H51)/30</f>
        <v>3.2666666666666666</v>
      </c>
      <c r="L51" s="178"/>
      <c r="M51" s="178" t="s">
        <v>303</v>
      </c>
      <c r="N51" s="186" t="s">
        <v>303</v>
      </c>
      <c r="O51" s="179"/>
      <c r="P51" s="179">
        <v>23000000</v>
      </c>
      <c r="Q51" s="180"/>
      <c r="R51" s="96"/>
      <c r="S51" s="76"/>
      <c r="T51" s="76"/>
      <c r="U51" s="76"/>
      <c r="V51" s="76"/>
      <c r="W51" s="76"/>
      <c r="X51" s="76"/>
      <c r="Y51" s="76"/>
      <c r="Z51" s="76"/>
    </row>
    <row r="52" spans="1:26" s="77" customFormat="1" ht="57.6" x14ac:dyDescent="0.3">
      <c r="A52" s="36">
        <f t="shared" si="0"/>
        <v>3</v>
      </c>
      <c r="B52" s="78" t="s">
        <v>116</v>
      </c>
      <c r="C52" s="79" t="s">
        <v>116</v>
      </c>
      <c r="D52" s="181" t="s">
        <v>117</v>
      </c>
      <c r="E52" s="181" t="s">
        <v>304</v>
      </c>
      <c r="F52" s="182" t="s">
        <v>96</v>
      </c>
      <c r="G52" s="183" t="s">
        <v>123</v>
      </c>
      <c r="H52" s="184">
        <v>41246</v>
      </c>
      <c r="I52" s="184">
        <v>41912</v>
      </c>
      <c r="J52" s="185" t="s">
        <v>97</v>
      </c>
      <c r="K52" s="178"/>
      <c r="L52" s="178">
        <f>+(I52-H52)/30</f>
        <v>22.2</v>
      </c>
      <c r="M52" s="186"/>
      <c r="N52" s="186">
        <v>200</v>
      </c>
      <c r="O52" s="179"/>
      <c r="P52" s="179"/>
      <c r="Q52" s="180"/>
      <c r="R52" s="89" t="s">
        <v>322</v>
      </c>
      <c r="S52" s="76"/>
      <c r="T52" s="76"/>
      <c r="U52" s="76"/>
      <c r="V52" s="76"/>
      <c r="W52" s="76"/>
      <c r="X52" s="76"/>
      <c r="Y52" s="76"/>
      <c r="Z52" s="76"/>
    </row>
    <row r="53" spans="1:26" s="77" customFormat="1" x14ac:dyDescent="0.3">
      <c r="A53" s="36">
        <f t="shared" si="0"/>
        <v>4</v>
      </c>
      <c r="B53" s="78"/>
      <c r="C53" s="79"/>
      <c r="D53" s="78"/>
      <c r="E53" s="73"/>
      <c r="F53" s="74"/>
      <c r="G53" s="74"/>
      <c r="H53" s="97"/>
      <c r="I53" s="97"/>
      <c r="J53" s="75"/>
      <c r="K53" s="99">
        <f>+(I53-H53)/30</f>
        <v>0</v>
      </c>
      <c r="L53" s="75"/>
      <c r="M53" s="66"/>
      <c r="N53" s="66"/>
      <c r="O53" s="20"/>
      <c r="P53" s="20"/>
      <c r="Q53" s="89"/>
      <c r="R53" s="89"/>
      <c r="S53" s="76"/>
      <c r="T53" s="76"/>
      <c r="U53" s="76"/>
      <c r="V53" s="76"/>
      <c r="W53" s="76"/>
      <c r="X53" s="76"/>
      <c r="Y53" s="76"/>
      <c r="Z53" s="76"/>
    </row>
    <row r="54" spans="1:26" s="77" customFormat="1" x14ac:dyDescent="0.3">
      <c r="A54" s="36">
        <f t="shared" si="0"/>
        <v>5</v>
      </c>
      <c r="B54" s="78"/>
      <c r="C54" s="79"/>
      <c r="D54" s="78"/>
      <c r="E54" s="73"/>
      <c r="F54" s="78"/>
      <c r="G54" s="79"/>
      <c r="H54" s="78"/>
      <c r="I54" s="78"/>
      <c r="J54" s="74"/>
      <c r="K54" s="99">
        <f>+(I54-H54)/30</f>
        <v>0</v>
      </c>
      <c r="L54" s="97"/>
      <c r="M54" s="97"/>
      <c r="N54" s="75"/>
      <c r="O54" s="95"/>
      <c r="P54" s="20"/>
      <c r="Q54" s="89"/>
      <c r="R54" s="89"/>
      <c r="S54" s="76"/>
      <c r="T54" s="76"/>
      <c r="U54" s="76"/>
      <c r="V54" s="76"/>
      <c r="W54" s="76"/>
      <c r="X54" s="76"/>
      <c r="Y54" s="76"/>
      <c r="Z54" s="76"/>
    </row>
    <row r="55" spans="1:26" s="77" customFormat="1" x14ac:dyDescent="0.3">
      <c r="A55" s="36">
        <f t="shared" si="0"/>
        <v>6</v>
      </c>
      <c r="B55" s="78"/>
      <c r="C55" s="79"/>
      <c r="D55" s="78"/>
      <c r="E55" s="73"/>
      <c r="F55" s="78"/>
      <c r="G55" s="79"/>
      <c r="H55" s="78"/>
      <c r="I55" s="73"/>
      <c r="J55" s="74"/>
      <c r="K55" s="99">
        <f>+(I55-H55)/30</f>
        <v>0</v>
      </c>
      <c r="L55" s="97"/>
      <c r="M55" s="97"/>
      <c r="N55" s="75"/>
      <c r="O55" s="75"/>
      <c r="P55" s="20"/>
      <c r="Q55" s="89"/>
      <c r="R55" s="89"/>
      <c r="S55" s="76"/>
      <c r="T55" s="76"/>
      <c r="U55" s="76"/>
      <c r="V55" s="76"/>
      <c r="W55" s="76"/>
      <c r="X55" s="76"/>
      <c r="Y55" s="76"/>
      <c r="Z55" s="76"/>
    </row>
    <row r="56" spans="1:26" s="77" customFormat="1" x14ac:dyDescent="0.3">
      <c r="A56" s="36">
        <f t="shared" si="0"/>
        <v>7</v>
      </c>
      <c r="B56" s="78"/>
      <c r="C56" s="79"/>
      <c r="D56" s="78"/>
      <c r="E56" s="73"/>
      <c r="F56" s="74"/>
      <c r="G56" s="74"/>
      <c r="H56" s="97"/>
      <c r="I56" s="97"/>
      <c r="J56" s="75"/>
      <c r="K56" s="99">
        <f>+(I56-H56)/30</f>
        <v>0</v>
      </c>
      <c r="L56" s="75"/>
      <c r="M56" s="66"/>
      <c r="N56" s="66"/>
      <c r="O56" s="20"/>
      <c r="P56" s="20"/>
      <c r="Q56" s="89"/>
      <c r="R56" s="89"/>
      <c r="S56" s="76"/>
      <c r="T56" s="76"/>
      <c r="U56" s="76"/>
      <c r="V56" s="76"/>
      <c r="W56" s="76"/>
      <c r="X56" s="76"/>
      <c r="Y56" s="76"/>
      <c r="Z56" s="76"/>
    </row>
    <row r="57" spans="1:26" s="77" customFormat="1" x14ac:dyDescent="0.3">
      <c r="A57" s="36">
        <f t="shared" si="0"/>
        <v>8</v>
      </c>
      <c r="B57" s="78"/>
      <c r="C57" s="79"/>
      <c r="D57" s="78"/>
      <c r="E57" s="73"/>
      <c r="F57" s="74"/>
      <c r="G57" s="74"/>
      <c r="H57" s="97"/>
      <c r="I57" s="97"/>
      <c r="J57" s="75"/>
      <c r="K57" s="99">
        <f>+(I57-H57)/30</f>
        <v>0</v>
      </c>
      <c r="L57" s="75"/>
      <c r="M57" s="66"/>
      <c r="N57" s="66"/>
      <c r="O57" s="20"/>
      <c r="P57" s="20"/>
      <c r="Q57" s="89"/>
      <c r="R57" s="89"/>
      <c r="S57" s="76"/>
      <c r="T57" s="76"/>
      <c r="U57" s="76"/>
      <c r="V57" s="76"/>
      <c r="W57" s="76"/>
      <c r="X57" s="76"/>
      <c r="Y57" s="76"/>
      <c r="Z57" s="76"/>
    </row>
    <row r="58" spans="1:26" s="77" customFormat="1" ht="22.2" customHeight="1" x14ac:dyDescent="0.3">
      <c r="A58" s="36"/>
      <c r="B58" s="37" t="s">
        <v>16</v>
      </c>
      <c r="C58" s="79"/>
      <c r="D58" s="78"/>
      <c r="E58" s="73"/>
      <c r="F58" s="74"/>
      <c r="G58" s="74"/>
      <c r="H58" s="74"/>
      <c r="I58" s="75"/>
      <c r="J58" s="75"/>
      <c r="K58" s="173">
        <v>25</v>
      </c>
      <c r="L58" s="80" t="s">
        <v>283</v>
      </c>
      <c r="M58" s="87">
        <f>SUM(M50:M57)</f>
        <v>2889</v>
      </c>
      <c r="N58" s="80">
        <f>SUM(N50:N57)</f>
        <v>1297</v>
      </c>
      <c r="O58" s="20"/>
      <c r="P58" s="20"/>
      <c r="Q58" s="90"/>
      <c r="R58" s="90"/>
    </row>
    <row r="59" spans="1:26" s="21" customFormat="1" ht="26.4" customHeight="1" x14ac:dyDescent="0.3">
      <c r="E59" s="22"/>
      <c r="K59" s="98"/>
    </row>
    <row r="60" spans="1:26" s="21" customFormat="1" x14ac:dyDescent="0.3">
      <c r="B60" s="302" t="s">
        <v>27</v>
      </c>
      <c r="C60" s="302" t="s">
        <v>110</v>
      </c>
      <c r="D60" s="304" t="s">
        <v>33</v>
      </c>
      <c r="E60" s="304"/>
    </row>
    <row r="61" spans="1:26" s="21" customFormat="1" x14ac:dyDescent="0.3">
      <c r="B61" s="303"/>
      <c r="C61" s="303"/>
      <c r="D61" s="205" t="s">
        <v>23</v>
      </c>
      <c r="E61" s="43" t="s">
        <v>24</v>
      </c>
    </row>
    <row r="62" spans="1:26" s="21" customFormat="1" ht="30.6" customHeight="1" x14ac:dyDescent="0.3">
      <c r="B62" s="41" t="s">
        <v>21</v>
      </c>
      <c r="C62" s="42">
        <f>+K58</f>
        <v>25</v>
      </c>
      <c r="D62" s="265" t="s">
        <v>315</v>
      </c>
      <c r="E62" s="40"/>
      <c r="F62" s="23"/>
      <c r="G62" s="23"/>
      <c r="H62" s="23"/>
      <c r="I62" s="23"/>
      <c r="J62" s="23"/>
      <c r="K62" s="23"/>
      <c r="L62" s="23"/>
      <c r="M62" s="23"/>
    </row>
    <row r="63" spans="1:26" s="21" customFormat="1" ht="30" customHeight="1" x14ac:dyDescent="0.3">
      <c r="B63" s="41" t="s">
        <v>25</v>
      </c>
      <c r="C63" s="42" t="s">
        <v>428</v>
      </c>
      <c r="D63" s="265" t="s">
        <v>315</v>
      </c>
      <c r="E63" s="40"/>
    </row>
    <row r="64" spans="1:26" s="21" customFormat="1" x14ac:dyDescent="0.3">
      <c r="B64" s="24"/>
      <c r="C64" s="305"/>
      <c r="D64" s="305"/>
      <c r="E64" s="305"/>
      <c r="F64" s="305"/>
      <c r="G64" s="305"/>
      <c r="H64" s="305"/>
      <c r="I64" s="305"/>
      <c r="J64" s="305"/>
      <c r="K64" s="305"/>
      <c r="L64" s="305"/>
      <c r="M64" s="305"/>
      <c r="N64" s="305"/>
    </row>
    <row r="65" spans="2:18" ht="28.2" customHeight="1" thickBot="1" x14ac:dyDescent="0.35"/>
    <row r="66" spans="2:18" ht="26.4" thickBot="1" x14ac:dyDescent="0.35">
      <c r="B66" s="306" t="s">
        <v>66</v>
      </c>
      <c r="C66" s="306"/>
      <c r="D66" s="306"/>
      <c r="E66" s="306"/>
      <c r="F66" s="306"/>
      <c r="G66" s="306"/>
      <c r="H66" s="306"/>
      <c r="I66" s="306"/>
      <c r="J66" s="306"/>
      <c r="K66" s="306"/>
      <c r="L66" s="306"/>
      <c r="M66" s="306"/>
      <c r="N66" s="306"/>
    </row>
    <row r="69" spans="2:18" ht="109.5" customHeight="1" x14ac:dyDescent="0.3">
      <c r="B69" s="203" t="s">
        <v>109</v>
      </c>
      <c r="C69" s="46" t="s">
        <v>2</v>
      </c>
      <c r="D69" s="46" t="s">
        <v>68</v>
      </c>
      <c r="E69" s="46" t="s">
        <v>67</v>
      </c>
      <c r="F69" s="46" t="s">
        <v>69</v>
      </c>
      <c r="G69" s="46" t="s">
        <v>70</v>
      </c>
      <c r="H69" s="46" t="s">
        <v>71</v>
      </c>
      <c r="I69" s="203" t="s">
        <v>111</v>
      </c>
      <c r="J69" s="46" t="s">
        <v>72</v>
      </c>
      <c r="K69" s="46" t="s">
        <v>73</v>
      </c>
      <c r="L69" s="46" t="s">
        <v>74</v>
      </c>
      <c r="M69" s="46" t="s">
        <v>75</v>
      </c>
      <c r="N69" s="58" t="s">
        <v>76</v>
      </c>
      <c r="O69" s="58" t="s">
        <v>77</v>
      </c>
      <c r="P69" s="272" t="s">
        <v>3</v>
      </c>
      <c r="Q69" s="274"/>
      <c r="R69" s="46" t="s">
        <v>18</v>
      </c>
    </row>
    <row r="70" spans="2:18" ht="150" customHeight="1" x14ac:dyDescent="0.3">
      <c r="B70" s="115" t="s">
        <v>121</v>
      </c>
      <c r="C70" s="116" t="s">
        <v>121</v>
      </c>
      <c r="D70" s="155" t="s">
        <v>123</v>
      </c>
      <c r="E70" s="155" t="s">
        <v>123</v>
      </c>
      <c r="F70" s="36" t="s">
        <v>123</v>
      </c>
      <c r="G70" s="156" t="s">
        <v>123</v>
      </c>
      <c r="H70" s="243" t="s">
        <v>123</v>
      </c>
      <c r="I70" s="36" t="s">
        <v>123</v>
      </c>
      <c r="J70" s="216" t="s">
        <v>96</v>
      </c>
      <c r="K70" s="155" t="s">
        <v>123</v>
      </c>
      <c r="L70" s="116" t="s">
        <v>123</v>
      </c>
      <c r="M70" s="116" t="s">
        <v>123</v>
      </c>
      <c r="N70" s="116" t="s">
        <v>123</v>
      </c>
      <c r="O70" s="116" t="s">
        <v>123</v>
      </c>
      <c r="P70" s="323"/>
      <c r="Q70" s="324"/>
      <c r="R70" s="180" t="s">
        <v>96</v>
      </c>
    </row>
    <row r="71" spans="2:18" x14ac:dyDescent="0.3">
      <c r="B71" s="2"/>
      <c r="C71" s="2"/>
      <c r="D71" s="4"/>
      <c r="E71" s="4"/>
      <c r="F71" s="3"/>
      <c r="G71" s="100"/>
      <c r="H71" s="3"/>
      <c r="I71" s="83"/>
      <c r="J71" s="59"/>
      <c r="K71" s="59"/>
      <c r="L71" s="83"/>
      <c r="M71" s="83"/>
      <c r="N71" s="83"/>
      <c r="O71" s="83"/>
      <c r="P71" s="299"/>
      <c r="Q71" s="300"/>
      <c r="R71" s="83"/>
    </row>
    <row r="72" spans="2:18" x14ac:dyDescent="0.3">
      <c r="B72" s="2"/>
      <c r="C72" s="2"/>
      <c r="D72" s="4"/>
      <c r="E72" s="4"/>
      <c r="F72" s="3"/>
      <c r="G72" s="100"/>
      <c r="H72" s="3"/>
      <c r="I72" s="83"/>
      <c r="J72" s="59"/>
      <c r="K72" s="59"/>
      <c r="L72" s="83"/>
      <c r="M72" s="83"/>
      <c r="N72" s="83"/>
      <c r="O72" s="83"/>
      <c r="P72" s="299"/>
      <c r="Q72" s="300"/>
      <c r="R72" s="83"/>
    </row>
    <row r="73" spans="2:18" x14ac:dyDescent="0.3">
      <c r="B73" s="2"/>
      <c r="C73" s="2"/>
      <c r="D73" s="4"/>
      <c r="E73" s="4"/>
      <c r="F73" s="3"/>
      <c r="G73" s="100"/>
      <c r="H73" s="3"/>
      <c r="I73" s="83"/>
      <c r="J73" s="59"/>
      <c r="K73" s="59"/>
      <c r="L73" s="83"/>
      <c r="M73" s="83"/>
      <c r="N73" s="83"/>
      <c r="O73" s="83"/>
      <c r="P73" s="299"/>
      <c r="Q73" s="300"/>
      <c r="R73" s="83"/>
    </row>
    <row r="74" spans="2:18" x14ac:dyDescent="0.3">
      <c r="B74" s="2"/>
      <c r="C74" s="2"/>
      <c r="D74" s="4"/>
      <c r="E74" s="4"/>
      <c r="F74" s="3"/>
      <c r="G74" s="100"/>
      <c r="H74" s="3"/>
      <c r="I74" s="83"/>
      <c r="J74" s="59"/>
      <c r="K74" s="59"/>
      <c r="L74" s="83"/>
      <c r="M74" s="83"/>
      <c r="N74" s="83"/>
      <c r="O74" s="83"/>
      <c r="P74" s="299"/>
      <c r="Q74" s="300"/>
      <c r="R74" s="83"/>
    </row>
    <row r="75" spans="2:18" x14ac:dyDescent="0.3">
      <c r="B75" s="2"/>
      <c r="C75" s="2"/>
      <c r="D75" s="4"/>
      <c r="E75" s="4"/>
      <c r="F75" s="3"/>
      <c r="G75" s="100"/>
      <c r="H75" s="3"/>
      <c r="I75" s="83"/>
      <c r="J75" s="59"/>
      <c r="K75" s="59"/>
      <c r="L75" s="83"/>
      <c r="M75" s="83"/>
      <c r="N75" s="83"/>
      <c r="O75" s="83"/>
      <c r="P75" s="299"/>
      <c r="Q75" s="300"/>
      <c r="R75" s="83"/>
    </row>
    <row r="76" spans="2:18" x14ac:dyDescent="0.3">
      <c r="B76" s="83"/>
      <c r="C76" s="83"/>
      <c r="D76" s="83"/>
      <c r="E76" s="83"/>
      <c r="F76" s="83"/>
      <c r="G76" s="101"/>
      <c r="H76" s="83"/>
      <c r="I76" s="83"/>
      <c r="J76" s="83"/>
      <c r="K76" s="83"/>
      <c r="L76" s="83"/>
      <c r="M76" s="83"/>
      <c r="N76" s="83"/>
      <c r="O76" s="83"/>
      <c r="P76" s="299"/>
      <c r="Q76" s="300"/>
      <c r="R76" s="83"/>
    </row>
    <row r="77" spans="2:18" x14ac:dyDescent="0.3">
      <c r="B77" s="6" t="s">
        <v>1</v>
      </c>
      <c r="H77" s="83"/>
      <c r="I77" s="83"/>
    </row>
    <row r="78" spans="2:18" x14ac:dyDescent="0.3">
      <c r="B78" s="6" t="s">
        <v>36</v>
      </c>
    </row>
    <row r="79" spans="2:18" x14ac:dyDescent="0.3">
      <c r="B79" s="6" t="s">
        <v>112</v>
      </c>
    </row>
    <row r="81" spans="2:17" ht="15" thickBot="1" x14ac:dyDescent="0.35"/>
    <row r="82" spans="2:17" ht="26.4" thickBot="1" x14ac:dyDescent="0.35">
      <c r="B82" s="284" t="s">
        <v>37</v>
      </c>
      <c r="C82" s="285"/>
      <c r="D82" s="285"/>
      <c r="E82" s="285"/>
      <c r="F82" s="285"/>
      <c r="G82" s="285"/>
      <c r="H82" s="285"/>
      <c r="I82" s="285"/>
      <c r="J82" s="285"/>
      <c r="K82" s="285"/>
      <c r="L82" s="285"/>
      <c r="M82" s="285"/>
      <c r="N82" s="286"/>
    </row>
    <row r="87" spans="2:17" ht="43.5" customHeight="1" x14ac:dyDescent="0.3">
      <c r="B87" s="275" t="s">
        <v>0</v>
      </c>
      <c r="C87" s="301" t="s">
        <v>38</v>
      </c>
      <c r="D87" s="301" t="s">
        <v>39</v>
      </c>
      <c r="E87" s="301" t="s">
        <v>78</v>
      </c>
      <c r="F87" s="301" t="s">
        <v>80</v>
      </c>
      <c r="G87" s="301" t="s">
        <v>81</v>
      </c>
      <c r="H87" s="301" t="s">
        <v>82</v>
      </c>
      <c r="I87" s="301" t="s">
        <v>79</v>
      </c>
      <c r="J87" s="301" t="s">
        <v>83</v>
      </c>
      <c r="K87" s="301"/>
      <c r="L87" s="301"/>
      <c r="M87" s="301" t="s">
        <v>87</v>
      </c>
      <c r="N87" s="301" t="s">
        <v>40</v>
      </c>
      <c r="O87" s="301" t="s">
        <v>41</v>
      </c>
      <c r="P87" s="301" t="s">
        <v>3</v>
      </c>
      <c r="Q87" s="301"/>
    </row>
    <row r="88" spans="2:17" ht="31.5" customHeight="1" x14ac:dyDescent="0.3">
      <c r="B88" s="276"/>
      <c r="C88" s="301"/>
      <c r="D88" s="301"/>
      <c r="E88" s="301"/>
      <c r="F88" s="301"/>
      <c r="G88" s="301"/>
      <c r="H88" s="301"/>
      <c r="I88" s="301"/>
      <c r="J88" s="102" t="s">
        <v>84</v>
      </c>
      <c r="K88" s="103" t="s">
        <v>85</v>
      </c>
      <c r="L88" s="104" t="s">
        <v>86</v>
      </c>
      <c r="M88" s="301"/>
      <c r="N88" s="301"/>
      <c r="O88" s="301"/>
      <c r="P88" s="301"/>
      <c r="Q88" s="301"/>
    </row>
    <row r="89" spans="2:17" ht="60.75" customHeight="1" x14ac:dyDescent="0.3">
      <c r="B89" s="146" t="s">
        <v>42</v>
      </c>
      <c r="C89" s="147">
        <v>274.25</v>
      </c>
      <c r="D89" s="147" t="s">
        <v>333</v>
      </c>
      <c r="E89" s="147">
        <v>28723233</v>
      </c>
      <c r="F89" s="147" t="s">
        <v>163</v>
      </c>
      <c r="G89" s="147" t="s">
        <v>164</v>
      </c>
      <c r="H89" s="148">
        <v>40158</v>
      </c>
      <c r="I89" s="149" t="s">
        <v>123</v>
      </c>
      <c r="J89" s="147" t="s">
        <v>166</v>
      </c>
      <c r="K89" s="148" t="s">
        <v>169</v>
      </c>
      <c r="L89" s="147" t="s">
        <v>167</v>
      </c>
      <c r="M89" s="147" t="s">
        <v>96</v>
      </c>
      <c r="N89" s="147" t="s">
        <v>96</v>
      </c>
      <c r="O89" s="147" t="s">
        <v>96</v>
      </c>
      <c r="P89" s="321"/>
      <c r="Q89" s="321"/>
    </row>
    <row r="90" spans="2:17" ht="60.75" customHeight="1" x14ac:dyDescent="0.3">
      <c r="B90" s="146" t="s">
        <v>42</v>
      </c>
      <c r="C90" s="147">
        <v>274.25</v>
      </c>
      <c r="D90" s="147" t="s">
        <v>334</v>
      </c>
      <c r="E90" s="147">
        <v>1109296713</v>
      </c>
      <c r="F90" s="147" t="s">
        <v>168</v>
      </c>
      <c r="G90" s="147" t="s">
        <v>170</v>
      </c>
      <c r="H90" s="150">
        <v>41622</v>
      </c>
      <c r="I90" s="149" t="s">
        <v>123</v>
      </c>
      <c r="J90" s="147" t="s">
        <v>172</v>
      </c>
      <c r="K90" s="147" t="s">
        <v>171</v>
      </c>
      <c r="L90" s="147" t="s">
        <v>173</v>
      </c>
      <c r="M90" s="147" t="s">
        <v>96</v>
      </c>
      <c r="N90" s="147" t="s">
        <v>96</v>
      </c>
      <c r="O90" s="147" t="s">
        <v>96</v>
      </c>
      <c r="P90" s="321"/>
      <c r="Q90" s="321"/>
    </row>
    <row r="91" spans="2:17" ht="60.75" customHeight="1" x14ac:dyDescent="0.3">
      <c r="B91" s="146" t="s">
        <v>42</v>
      </c>
      <c r="C91" s="147">
        <v>274.25</v>
      </c>
      <c r="D91" s="147" t="s">
        <v>335</v>
      </c>
      <c r="E91" s="147">
        <v>93235673</v>
      </c>
      <c r="F91" s="147" t="s">
        <v>168</v>
      </c>
      <c r="G91" s="147" t="s">
        <v>174</v>
      </c>
      <c r="H91" s="148">
        <v>41908</v>
      </c>
      <c r="I91" s="149" t="s">
        <v>123</v>
      </c>
      <c r="J91" s="147" t="s">
        <v>176</v>
      </c>
      <c r="K91" s="147" t="s">
        <v>177</v>
      </c>
      <c r="L91" s="147" t="s">
        <v>178</v>
      </c>
      <c r="M91" s="147" t="s">
        <v>96</v>
      </c>
      <c r="N91" s="147" t="s">
        <v>96</v>
      </c>
      <c r="O91" s="147" t="s">
        <v>96</v>
      </c>
      <c r="P91" s="321"/>
      <c r="Q91" s="321"/>
    </row>
    <row r="92" spans="2:17" s="198" customFormat="1" ht="60.75" customHeight="1" x14ac:dyDescent="0.3">
      <c r="B92" s="200" t="s">
        <v>42</v>
      </c>
      <c r="C92" s="201">
        <v>274.25</v>
      </c>
      <c r="D92" s="201" t="s">
        <v>336</v>
      </c>
      <c r="E92" s="201">
        <v>45495497</v>
      </c>
      <c r="F92" s="201" t="s">
        <v>168</v>
      </c>
      <c r="G92" s="201" t="s">
        <v>170</v>
      </c>
      <c r="H92" s="192">
        <v>40165</v>
      </c>
      <c r="I92" s="201" t="s">
        <v>123</v>
      </c>
      <c r="J92" s="201" t="s">
        <v>172</v>
      </c>
      <c r="K92" s="201" t="s">
        <v>175</v>
      </c>
      <c r="L92" s="201" t="s">
        <v>173</v>
      </c>
      <c r="M92" s="201" t="s">
        <v>96</v>
      </c>
      <c r="N92" s="201" t="s">
        <v>97</v>
      </c>
      <c r="O92" s="201" t="s">
        <v>96</v>
      </c>
      <c r="P92" s="322" t="s">
        <v>332</v>
      </c>
      <c r="Q92" s="322"/>
    </row>
    <row r="93" spans="2:17" ht="60.75" customHeight="1" x14ac:dyDescent="0.3">
      <c r="B93" s="146" t="s">
        <v>43</v>
      </c>
      <c r="C93" s="147">
        <v>137.125</v>
      </c>
      <c r="D93" s="147" t="s">
        <v>337</v>
      </c>
      <c r="E93" s="147">
        <v>65813397</v>
      </c>
      <c r="F93" s="147" t="s">
        <v>168</v>
      </c>
      <c r="G93" s="147" t="s">
        <v>170</v>
      </c>
      <c r="H93" s="148">
        <v>41811</v>
      </c>
      <c r="I93" s="149" t="s">
        <v>123</v>
      </c>
      <c r="J93" s="147" t="s">
        <v>180</v>
      </c>
      <c r="K93" s="147" t="s">
        <v>181</v>
      </c>
      <c r="L93" s="147" t="s">
        <v>179</v>
      </c>
      <c r="M93" s="147" t="s">
        <v>96</v>
      </c>
      <c r="N93" s="147" t="s">
        <v>96</v>
      </c>
      <c r="O93" s="147" t="s">
        <v>96</v>
      </c>
      <c r="P93" s="321"/>
      <c r="Q93" s="321"/>
    </row>
    <row r="94" spans="2:17" ht="60.75" customHeight="1" x14ac:dyDescent="0.3">
      <c r="B94" s="146" t="s">
        <v>43</v>
      </c>
      <c r="C94" s="147">
        <v>137.125</v>
      </c>
      <c r="D94" s="147" t="s">
        <v>338</v>
      </c>
      <c r="E94" s="147">
        <v>1105783262</v>
      </c>
      <c r="F94" s="147" t="s">
        <v>182</v>
      </c>
      <c r="G94" s="147" t="s">
        <v>170</v>
      </c>
      <c r="H94" s="147" t="s">
        <v>187</v>
      </c>
      <c r="I94" s="149" t="s">
        <v>123</v>
      </c>
      <c r="J94" s="147" t="s">
        <v>172</v>
      </c>
      <c r="K94" s="147" t="s">
        <v>183</v>
      </c>
      <c r="L94" s="147" t="s">
        <v>184</v>
      </c>
      <c r="M94" s="147" t="s">
        <v>96</v>
      </c>
      <c r="N94" s="147" t="s">
        <v>96</v>
      </c>
      <c r="O94" s="147" t="s">
        <v>96</v>
      </c>
      <c r="P94" s="321"/>
      <c r="Q94" s="321"/>
    </row>
    <row r="95" spans="2:17" ht="60.75" customHeight="1" x14ac:dyDescent="0.3">
      <c r="B95" s="146" t="s">
        <v>43</v>
      </c>
      <c r="C95" s="147">
        <v>137.125</v>
      </c>
      <c r="D95" s="147" t="s">
        <v>339</v>
      </c>
      <c r="E95" s="147">
        <v>1111194115</v>
      </c>
      <c r="F95" s="147" t="s">
        <v>182</v>
      </c>
      <c r="G95" s="147" t="s">
        <v>170</v>
      </c>
      <c r="H95" s="147" t="s">
        <v>185</v>
      </c>
      <c r="I95" s="149" t="s">
        <v>123</v>
      </c>
      <c r="J95" s="147" t="s">
        <v>172</v>
      </c>
      <c r="K95" s="147" t="s">
        <v>186</v>
      </c>
      <c r="L95" s="147" t="s">
        <v>184</v>
      </c>
      <c r="M95" s="147" t="s">
        <v>96</v>
      </c>
      <c r="N95" s="147" t="s">
        <v>96</v>
      </c>
      <c r="O95" s="147" t="s">
        <v>96</v>
      </c>
      <c r="P95" s="321"/>
      <c r="Q95" s="321"/>
    </row>
    <row r="96" spans="2:17" ht="60.75" customHeight="1" x14ac:dyDescent="0.3">
      <c r="B96" s="146" t="s">
        <v>43</v>
      </c>
      <c r="C96" s="147">
        <v>137.125</v>
      </c>
      <c r="D96" s="147" t="s">
        <v>340</v>
      </c>
      <c r="E96" s="147">
        <v>1109296817</v>
      </c>
      <c r="F96" s="147" t="s">
        <v>182</v>
      </c>
      <c r="G96" s="147" t="s">
        <v>170</v>
      </c>
      <c r="H96" s="147" t="s">
        <v>185</v>
      </c>
      <c r="I96" s="149" t="s">
        <v>123</v>
      </c>
      <c r="J96" s="147" t="s">
        <v>172</v>
      </c>
      <c r="K96" s="147" t="s">
        <v>188</v>
      </c>
      <c r="L96" s="147" t="s">
        <v>184</v>
      </c>
      <c r="M96" s="147" t="s">
        <v>96</v>
      </c>
      <c r="N96" s="147" t="s">
        <v>96</v>
      </c>
      <c r="O96" s="147" t="s">
        <v>96</v>
      </c>
      <c r="P96" s="321"/>
      <c r="Q96" s="321"/>
    </row>
    <row r="97" spans="2:17" ht="60.75" customHeight="1" x14ac:dyDescent="0.3">
      <c r="B97" s="146" t="s">
        <v>43</v>
      </c>
      <c r="C97" s="147">
        <v>137.125</v>
      </c>
      <c r="D97" s="147" t="s">
        <v>341</v>
      </c>
      <c r="E97" s="147">
        <v>1110471428</v>
      </c>
      <c r="F97" s="147" t="s">
        <v>168</v>
      </c>
      <c r="G97" s="147" t="s">
        <v>189</v>
      </c>
      <c r="H97" s="192">
        <v>41761</v>
      </c>
      <c r="I97" s="149" t="s">
        <v>123</v>
      </c>
      <c r="J97" s="147" t="s">
        <v>190</v>
      </c>
      <c r="K97" s="147" t="s">
        <v>191</v>
      </c>
      <c r="L97" s="147" t="s">
        <v>192</v>
      </c>
      <c r="M97" s="147" t="s">
        <v>96</v>
      </c>
      <c r="N97" s="147" t="s">
        <v>96</v>
      </c>
      <c r="O97" s="147" t="s">
        <v>96</v>
      </c>
      <c r="P97" s="321"/>
      <c r="Q97" s="321"/>
    </row>
    <row r="98" spans="2:17" ht="60.75" customHeight="1" x14ac:dyDescent="0.3">
      <c r="B98" s="146" t="s">
        <v>43</v>
      </c>
      <c r="C98" s="147">
        <v>137.125</v>
      </c>
      <c r="D98" s="147" t="s">
        <v>342</v>
      </c>
      <c r="E98" s="147">
        <v>1110470300</v>
      </c>
      <c r="F98" s="147" t="s">
        <v>168</v>
      </c>
      <c r="G98" s="147" t="s">
        <v>170</v>
      </c>
      <c r="H98" s="148">
        <v>41083</v>
      </c>
      <c r="I98" s="149" t="s">
        <v>123</v>
      </c>
      <c r="J98" s="147" t="s">
        <v>193</v>
      </c>
      <c r="K98" s="147" t="s">
        <v>194</v>
      </c>
      <c r="L98" s="147" t="s">
        <v>196</v>
      </c>
      <c r="M98" s="147" t="s">
        <v>96</v>
      </c>
      <c r="N98" s="147" t="s">
        <v>96</v>
      </c>
      <c r="O98" s="147" t="s">
        <v>96</v>
      </c>
      <c r="P98" s="321"/>
      <c r="Q98" s="321"/>
    </row>
    <row r="99" spans="2:17" ht="60.75" customHeight="1" x14ac:dyDescent="0.3">
      <c r="B99" s="146" t="s">
        <v>43</v>
      </c>
      <c r="C99" s="147">
        <v>137.125</v>
      </c>
      <c r="D99" s="147" t="s">
        <v>343</v>
      </c>
      <c r="E99" s="147">
        <v>1110446767</v>
      </c>
      <c r="F99" s="147" t="s">
        <v>168</v>
      </c>
      <c r="G99" s="147" t="s">
        <v>174</v>
      </c>
      <c r="H99" s="148">
        <v>40521</v>
      </c>
      <c r="I99" s="149" t="s">
        <v>123</v>
      </c>
      <c r="J99" s="147" t="s">
        <v>197</v>
      </c>
      <c r="K99" s="147" t="s">
        <v>198</v>
      </c>
      <c r="L99" s="147" t="s">
        <v>199</v>
      </c>
      <c r="M99" s="147" t="s">
        <v>96</v>
      </c>
      <c r="N99" s="147" t="s">
        <v>200</v>
      </c>
      <c r="O99" s="147" t="s">
        <v>96</v>
      </c>
      <c r="P99" s="321"/>
      <c r="Q99" s="321"/>
    </row>
    <row r="100" spans="2:17" ht="60.75" customHeight="1" x14ac:dyDescent="0.3">
      <c r="B100" s="146" t="s">
        <v>43</v>
      </c>
      <c r="C100" s="147">
        <v>137.125</v>
      </c>
      <c r="D100" s="147" t="s">
        <v>344</v>
      </c>
      <c r="E100" s="147">
        <v>1110486484</v>
      </c>
      <c r="F100" s="147" t="s">
        <v>195</v>
      </c>
      <c r="G100" s="147" t="s">
        <v>174</v>
      </c>
      <c r="H100" s="148">
        <v>41257</v>
      </c>
      <c r="I100" s="149" t="s">
        <v>123</v>
      </c>
      <c r="J100" s="147" t="s">
        <v>197</v>
      </c>
      <c r="K100" s="147" t="s">
        <v>201</v>
      </c>
      <c r="L100" s="147" t="s">
        <v>199</v>
      </c>
      <c r="M100" s="147" t="s">
        <v>96</v>
      </c>
      <c r="N100" s="147" t="s">
        <v>96</v>
      </c>
      <c r="O100" s="147" t="s">
        <v>96</v>
      </c>
      <c r="P100" s="321"/>
      <c r="Q100" s="321"/>
    </row>
    <row r="102" spans="2:17" ht="15" thickBot="1" x14ac:dyDescent="0.35"/>
    <row r="103" spans="2:17" ht="26.4" thickBot="1" x14ac:dyDescent="0.35">
      <c r="B103" s="284" t="s">
        <v>45</v>
      </c>
      <c r="C103" s="285"/>
      <c r="D103" s="285"/>
      <c r="E103" s="285"/>
      <c r="F103" s="285"/>
      <c r="G103" s="285"/>
      <c r="H103" s="285"/>
      <c r="I103" s="285"/>
      <c r="J103" s="285"/>
      <c r="K103" s="285"/>
      <c r="L103" s="285"/>
      <c r="M103" s="285"/>
      <c r="N103" s="286"/>
    </row>
    <row r="106" spans="2:17" ht="46.2" customHeight="1" x14ac:dyDescent="0.3">
      <c r="B106" s="46" t="s">
        <v>32</v>
      </c>
      <c r="C106" s="46" t="s">
        <v>46</v>
      </c>
      <c r="D106" s="272" t="s">
        <v>3</v>
      </c>
      <c r="E106" s="274"/>
    </row>
    <row r="107" spans="2:17" ht="46.95" customHeight="1" x14ac:dyDescent="0.3">
      <c r="B107" s="47" t="s">
        <v>88</v>
      </c>
      <c r="C107" s="83" t="s">
        <v>96</v>
      </c>
      <c r="D107" s="290"/>
      <c r="E107" s="290"/>
    </row>
    <row r="110" spans="2:17" ht="25.8" x14ac:dyDescent="0.3">
      <c r="B110" s="291" t="s">
        <v>62</v>
      </c>
      <c r="C110" s="292"/>
      <c r="D110" s="292"/>
      <c r="E110" s="292"/>
      <c r="F110" s="292"/>
      <c r="G110" s="292"/>
      <c r="H110" s="292"/>
      <c r="I110" s="292"/>
      <c r="J110" s="292"/>
      <c r="K110" s="292"/>
      <c r="L110" s="292"/>
      <c r="M110" s="292"/>
      <c r="N110" s="292"/>
      <c r="O110" s="292"/>
      <c r="P110" s="292"/>
    </row>
    <row r="112" spans="2:17" ht="15" thickBot="1" x14ac:dyDescent="0.35"/>
    <row r="113" spans="1:26" ht="26.4" thickBot="1" x14ac:dyDescent="0.35">
      <c r="B113" s="284" t="s">
        <v>53</v>
      </c>
      <c r="C113" s="285"/>
      <c r="D113" s="285"/>
      <c r="E113" s="285"/>
      <c r="F113" s="285"/>
      <c r="G113" s="285"/>
      <c r="H113" s="285"/>
      <c r="I113" s="285"/>
      <c r="J113" s="285"/>
      <c r="K113" s="285"/>
      <c r="L113" s="285"/>
      <c r="M113" s="285"/>
      <c r="N113" s="286"/>
    </row>
    <row r="115" spans="1:26" ht="15" thickBot="1" x14ac:dyDescent="0.35">
      <c r="M115" s="44"/>
      <c r="N115" s="44"/>
    </row>
    <row r="116" spans="1:26" s="71" customFormat="1" ht="109.5" customHeight="1" x14ac:dyDescent="0.3">
      <c r="B116" s="82" t="s">
        <v>105</v>
      </c>
      <c r="C116" s="82" t="s">
        <v>106</v>
      </c>
      <c r="D116" s="82" t="s">
        <v>107</v>
      </c>
      <c r="E116" s="82" t="s">
        <v>44</v>
      </c>
      <c r="F116" s="82" t="s">
        <v>22</v>
      </c>
      <c r="G116" s="82" t="s">
        <v>65</v>
      </c>
      <c r="H116" s="82" t="s">
        <v>17</v>
      </c>
      <c r="I116" s="82" t="s">
        <v>10</v>
      </c>
      <c r="J116" s="82" t="s">
        <v>30</v>
      </c>
      <c r="K116" s="82" t="s">
        <v>60</v>
      </c>
      <c r="L116" s="335" t="s">
        <v>20</v>
      </c>
      <c r="M116" s="67" t="s">
        <v>26</v>
      </c>
      <c r="N116" s="82" t="s">
        <v>108</v>
      </c>
      <c r="O116" s="82" t="s">
        <v>35</v>
      </c>
      <c r="P116" s="202" t="s">
        <v>11</v>
      </c>
      <c r="Q116" s="202" t="s">
        <v>19</v>
      </c>
    </row>
    <row r="117" spans="1:26" s="77" customFormat="1" ht="277.2" customHeight="1" x14ac:dyDescent="0.3">
      <c r="A117" s="36">
        <v>1</v>
      </c>
      <c r="B117" s="78" t="s">
        <v>116</v>
      </c>
      <c r="C117" s="79" t="s">
        <v>116</v>
      </c>
      <c r="D117" s="78" t="s">
        <v>128</v>
      </c>
      <c r="E117" s="73" t="s">
        <v>129</v>
      </c>
      <c r="F117" s="74" t="s">
        <v>96</v>
      </c>
      <c r="G117" s="88" t="s">
        <v>123</v>
      </c>
      <c r="H117" s="81">
        <v>40969</v>
      </c>
      <c r="I117" s="81">
        <v>41182</v>
      </c>
      <c r="J117" s="75" t="s">
        <v>129</v>
      </c>
      <c r="K117" s="122"/>
      <c r="L117" s="77">
        <f>+(I117-H117)/30</f>
        <v>7.1</v>
      </c>
      <c r="M117" s="99">
        <v>1000</v>
      </c>
      <c r="N117" s="66" t="s">
        <v>123</v>
      </c>
      <c r="O117" s="20" t="s">
        <v>129</v>
      </c>
      <c r="P117" s="20">
        <v>321</v>
      </c>
      <c r="Q117" s="180" t="s">
        <v>316</v>
      </c>
      <c r="R117" s="338"/>
      <c r="S117" s="338"/>
      <c r="T117" s="76"/>
      <c r="U117" s="76"/>
      <c r="V117" s="76"/>
      <c r="W117" s="76"/>
      <c r="X117" s="76"/>
      <c r="Y117" s="76"/>
      <c r="Z117" s="76"/>
    </row>
    <row r="118" spans="1:26" s="77" customFormat="1" ht="168" x14ac:dyDescent="0.3">
      <c r="A118" s="36">
        <f t="shared" ref="A118:A124" si="1">+A117+1</f>
        <v>2</v>
      </c>
      <c r="B118" s="78" t="s">
        <v>116</v>
      </c>
      <c r="C118" s="79" t="s">
        <v>116</v>
      </c>
      <c r="D118" s="78" t="s">
        <v>130</v>
      </c>
      <c r="E118" s="73" t="s">
        <v>129</v>
      </c>
      <c r="F118" s="74" t="s">
        <v>97</v>
      </c>
      <c r="G118" s="74" t="s">
        <v>123</v>
      </c>
      <c r="H118" s="81">
        <v>40182</v>
      </c>
      <c r="I118" s="81">
        <v>40543</v>
      </c>
      <c r="J118" s="75" t="s">
        <v>129</v>
      </c>
      <c r="K118" s="122"/>
      <c r="L118" s="122">
        <v>11</v>
      </c>
      <c r="M118" s="122" t="s">
        <v>129</v>
      </c>
      <c r="N118" s="122" t="s">
        <v>123</v>
      </c>
      <c r="O118" s="122" t="s">
        <v>129</v>
      </c>
      <c r="P118" s="122">
        <v>322</v>
      </c>
      <c r="Q118" s="122" t="s">
        <v>282</v>
      </c>
      <c r="R118" s="339"/>
      <c r="S118" s="338"/>
      <c r="T118" s="76"/>
      <c r="U118" s="76"/>
      <c r="V118" s="76"/>
      <c r="W118" s="76"/>
      <c r="X118" s="76"/>
      <c r="Y118" s="76"/>
      <c r="Z118" s="76"/>
    </row>
    <row r="119" spans="1:26" s="77" customFormat="1" ht="72" x14ac:dyDescent="0.3">
      <c r="A119" s="36">
        <f t="shared" si="1"/>
        <v>3</v>
      </c>
      <c r="B119" s="181" t="s">
        <v>116</v>
      </c>
      <c r="C119" s="187" t="s">
        <v>116</v>
      </c>
      <c r="D119" s="181" t="s">
        <v>131</v>
      </c>
      <c r="E119" s="188">
        <v>617</v>
      </c>
      <c r="F119" s="182" t="s">
        <v>96</v>
      </c>
      <c r="G119" s="182" t="s">
        <v>123</v>
      </c>
      <c r="H119" s="189">
        <v>41246</v>
      </c>
      <c r="I119" s="189">
        <v>41912</v>
      </c>
      <c r="J119" s="185" t="s">
        <v>97</v>
      </c>
      <c r="K119" s="188">
        <f>+(I119-H119)/30</f>
        <v>22.2</v>
      </c>
      <c r="L119" s="122"/>
      <c r="M119" s="188">
        <v>200</v>
      </c>
      <c r="N119" s="185" t="s">
        <v>123</v>
      </c>
      <c r="O119" s="186">
        <v>699972066</v>
      </c>
      <c r="P119" s="190">
        <v>323</v>
      </c>
      <c r="Q119" s="188" t="s">
        <v>317</v>
      </c>
      <c r="R119" s="340"/>
      <c r="S119" s="338"/>
      <c r="T119" s="76"/>
      <c r="U119" s="76"/>
      <c r="V119" s="76"/>
      <c r="W119" s="76"/>
      <c r="X119" s="76"/>
      <c r="Y119" s="76"/>
      <c r="Z119" s="76"/>
    </row>
    <row r="120" spans="1:26" s="77" customFormat="1" x14ac:dyDescent="0.3">
      <c r="A120" s="36">
        <f t="shared" si="1"/>
        <v>4</v>
      </c>
      <c r="B120" s="78"/>
      <c r="C120" s="79"/>
      <c r="D120" s="78"/>
      <c r="E120" s="73"/>
      <c r="F120" s="74"/>
      <c r="G120" s="74"/>
      <c r="H120" s="74"/>
      <c r="I120" s="75"/>
      <c r="J120" s="75"/>
      <c r="K120" s="75"/>
      <c r="L120" s="75"/>
      <c r="M120" s="66"/>
      <c r="N120" s="66"/>
      <c r="O120" s="20"/>
      <c r="P120" s="20"/>
      <c r="Q120" s="89"/>
      <c r="R120" s="338"/>
      <c r="S120" s="338"/>
      <c r="T120" s="76"/>
      <c r="U120" s="76"/>
      <c r="V120" s="76"/>
      <c r="W120" s="76"/>
      <c r="X120" s="76"/>
      <c r="Y120" s="76"/>
      <c r="Z120" s="76"/>
    </row>
    <row r="121" spans="1:26" s="77" customFormat="1" x14ac:dyDescent="0.3">
      <c r="A121" s="36">
        <f t="shared" si="1"/>
        <v>5</v>
      </c>
      <c r="B121" s="78"/>
      <c r="C121" s="79"/>
      <c r="D121" s="78"/>
      <c r="E121" s="73"/>
      <c r="F121" s="74"/>
      <c r="G121" s="74"/>
      <c r="H121" s="74"/>
      <c r="I121" s="75"/>
      <c r="J121" s="75"/>
      <c r="K121" s="75"/>
      <c r="L121" s="75"/>
      <c r="M121" s="66"/>
      <c r="N121" s="66"/>
      <c r="O121" s="20"/>
      <c r="P121" s="20"/>
      <c r="Q121" s="89"/>
      <c r="R121" s="338"/>
      <c r="S121" s="338"/>
      <c r="T121" s="76"/>
      <c r="U121" s="76"/>
      <c r="V121" s="76"/>
      <c r="W121" s="76"/>
      <c r="X121" s="76"/>
      <c r="Y121" s="76"/>
      <c r="Z121" s="76"/>
    </row>
    <row r="122" spans="1:26" s="77" customFormat="1" x14ac:dyDescent="0.3">
      <c r="A122" s="36">
        <f t="shared" si="1"/>
        <v>6</v>
      </c>
      <c r="B122" s="78"/>
      <c r="C122" s="79"/>
      <c r="D122" s="78"/>
      <c r="E122" s="73"/>
      <c r="F122" s="74"/>
      <c r="G122" s="74"/>
      <c r="H122" s="74"/>
      <c r="I122" s="75"/>
      <c r="J122" s="75"/>
      <c r="K122" s="75"/>
      <c r="L122" s="75"/>
      <c r="M122" s="66"/>
      <c r="N122" s="66"/>
      <c r="O122" s="20"/>
      <c r="P122" s="20"/>
      <c r="Q122" s="89"/>
      <c r="R122" s="76"/>
      <c r="S122" s="76"/>
      <c r="T122" s="76"/>
      <c r="U122" s="76"/>
      <c r="V122" s="76"/>
      <c r="W122" s="76"/>
      <c r="X122" s="76"/>
      <c r="Y122" s="76"/>
      <c r="Z122" s="76"/>
    </row>
    <row r="123" spans="1:26" s="77" customFormat="1" x14ac:dyDescent="0.3">
      <c r="A123" s="36">
        <f t="shared" si="1"/>
        <v>7</v>
      </c>
      <c r="B123" s="78"/>
      <c r="C123" s="79"/>
      <c r="D123" s="78"/>
      <c r="E123" s="73"/>
      <c r="F123" s="74"/>
      <c r="G123" s="74"/>
      <c r="H123" s="74"/>
      <c r="I123" s="75"/>
      <c r="J123" s="75"/>
      <c r="K123" s="75"/>
      <c r="L123" s="75"/>
      <c r="M123" s="66"/>
      <c r="N123" s="66"/>
      <c r="O123" s="20"/>
      <c r="P123" s="20"/>
      <c r="Q123" s="89"/>
      <c r="R123" s="76"/>
      <c r="S123" s="76"/>
      <c r="T123" s="76"/>
      <c r="U123" s="76"/>
      <c r="V123" s="76"/>
      <c r="W123" s="76"/>
      <c r="X123" s="76"/>
      <c r="Y123" s="76"/>
      <c r="Z123" s="76"/>
    </row>
    <row r="124" spans="1:26" s="77" customFormat="1" x14ac:dyDescent="0.3">
      <c r="A124" s="36">
        <f t="shared" si="1"/>
        <v>8</v>
      </c>
      <c r="B124" s="78"/>
      <c r="C124" s="79"/>
      <c r="D124" s="78"/>
      <c r="E124" s="73"/>
      <c r="F124" s="74"/>
      <c r="G124" s="74"/>
      <c r="H124" s="74"/>
      <c r="I124" s="75"/>
      <c r="J124" s="75"/>
      <c r="K124" s="75"/>
      <c r="L124" s="75"/>
      <c r="M124" s="66"/>
      <c r="N124" s="66"/>
      <c r="O124" s="20"/>
      <c r="P124" s="20"/>
      <c r="Q124" s="89"/>
      <c r="R124" s="76"/>
      <c r="S124" s="76"/>
      <c r="T124" s="76"/>
      <c r="U124" s="76"/>
      <c r="V124" s="76"/>
      <c r="W124" s="76"/>
      <c r="X124" s="76"/>
      <c r="Y124" s="76"/>
      <c r="Z124" s="76"/>
    </row>
    <row r="125" spans="1:26" s="77" customFormat="1" x14ac:dyDescent="0.3">
      <c r="A125" s="36"/>
      <c r="B125" s="37" t="s">
        <v>16</v>
      </c>
      <c r="C125" s="79"/>
      <c r="D125" s="78"/>
      <c r="E125" s="73"/>
      <c r="F125" s="74"/>
      <c r="G125" s="74"/>
      <c r="H125" s="74"/>
      <c r="I125" s="75"/>
      <c r="J125" s="75"/>
      <c r="K125" s="336">
        <f>SUM(K118:K124)</f>
        <v>22.2</v>
      </c>
      <c r="L125" s="337">
        <f>+L117+L118+L119</f>
        <v>18.100000000000001</v>
      </c>
      <c r="M125" s="87"/>
      <c r="N125" s="80">
        <f>SUM(N117:N124)</f>
        <v>0</v>
      </c>
      <c r="O125" s="20"/>
      <c r="P125" s="20"/>
      <c r="Q125" s="90"/>
    </row>
    <row r="126" spans="1:26" x14ac:dyDescent="0.3">
      <c r="B126" s="21"/>
      <c r="C126" s="21"/>
      <c r="D126" s="21"/>
      <c r="E126" s="22"/>
      <c r="F126" s="21"/>
      <c r="G126" s="21"/>
      <c r="H126" s="21"/>
      <c r="I126" s="21"/>
      <c r="J126" s="21"/>
      <c r="K126" s="191"/>
      <c r="M126" s="21"/>
      <c r="N126" s="21"/>
      <c r="O126" s="21"/>
      <c r="P126" s="21"/>
    </row>
    <row r="127" spans="1:26" ht="18" x14ac:dyDescent="0.3">
      <c r="B127" s="41" t="s">
        <v>31</v>
      </c>
      <c r="C127" s="50">
        <f>+K125</f>
        <v>22.2</v>
      </c>
      <c r="H127" s="23"/>
      <c r="I127" s="23"/>
      <c r="J127" s="23"/>
      <c r="K127" s="23"/>
      <c r="L127" s="23"/>
      <c r="M127" s="23"/>
      <c r="N127" s="21"/>
      <c r="O127" s="21"/>
      <c r="P127" s="21"/>
    </row>
    <row r="129" spans="2:17" ht="15" thickBot="1" x14ac:dyDescent="0.35"/>
    <row r="130" spans="2:17" ht="37.200000000000003" customHeight="1" thickBot="1" x14ac:dyDescent="0.35">
      <c r="B130" s="52" t="s">
        <v>48</v>
      </c>
      <c r="C130" s="53" t="s">
        <v>49</v>
      </c>
      <c r="D130" s="52" t="s">
        <v>50</v>
      </c>
      <c r="E130" s="53" t="s">
        <v>54</v>
      </c>
    </row>
    <row r="131" spans="2:17" ht="41.4" customHeight="1" x14ac:dyDescent="0.3">
      <c r="B131" s="45" t="s">
        <v>89</v>
      </c>
      <c r="C131" s="48">
        <v>20</v>
      </c>
      <c r="D131" s="48">
        <v>0</v>
      </c>
      <c r="E131" s="281">
        <f>+D131+D132+D133</f>
        <v>40</v>
      </c>
    </row>
    <row r="132" spans="2:17" x14ac:dyDescent="0.3">
      <c r="B132" s="45" t="s">
        <v>90</v>
      </c>
      <c r="C132" s="39">
        <v>30</v>
      </c>
      <c r="D132" s="206">
        <v>0</v>
      </c>
      <c r="E132" s="282"/>
    </row>
    <row r="133" spans="2:17" ht="15" thickBot="1" x14ac:dyDescent="0.35">
      <c r="B133" s="45" t="s">
        <v>91</v>
      </c>
      <c r="C133" s="49">
        <v>40</v>
      </c>
      <c r="D133" s="49">
        <v>40</v>
      </c>
      <c r="E133" s="283"/>
    </row>
    <row r="135" spans="2:17" ht="15" thickBot="1" x14ac:dyDescent="0.35"/>
    <row r="136" spans="2:17" ht="26.4" thickBot="1" x14ac:dyDescent="0.35">
      <c r="B136" s="284" t="s">
        <v>51</v>
      </c>
      <c r="C136" s="285"/>
      <c r="D136" s="285"/>
      <c r="E136" s="285"/>
      <c r="F136" s="285"/>
      <c r="G136" s="285"/>
      <c r="H136" s="285"/>
      <c r="I136" s="285"/>
      <c r="J136" s="285"/>
      <c r="K136" s="285"/>
      <c r="L136" s="285"/>
      <c r="M136" s="285"/>
      <c r="N136" s="286"/>
    </row>
    <row r="138" spans="2:17" ht="33" customHeight="1" x14ac:dyDescent="0.3">
      <c r="B138" s="275" t="s">
        <v>0</v>
      </c>
      <c r="C138" s="275" t="s">
        <v>38</v>
      </c>
      <c r="D138" s="275" t="s">
        <v>39</v>
      </c>
      <c r="E138" s="275" t="s">
        <v>78</v>
      </c>
      <c r="F138" s="275" t="s">
        <v>80</v>
      </c>
      <c r="G138" s="275" t="s">
        <v>81</v>
      </c>
      <c r="H138" s="275" t="s">
        <v>82</v>
      </c>
      <c r="I138" s="275" t="s">
        <v>79</v>
      </c>
      <c r="J138" s="272" t="s">
        <v>83</v>
      </c>
      <c r="K138" s="273"/>
      <c r="L138" s="274"/>
      <c r="M138" s="275" t="s">
        <v>87</v>
      </c>
      <c r="N138" s="275" t="s">
        <v>40</v>
      </c>
      <c r="O138" s="275" t="s">
        <v>41</v>
      </c>
      <c r="P138" s="293" t="s">
        <v>3</v>
      </c>
      <c r="Q138" s="294"/>
    </row>
    <row r="139" spans="2:17" ht="72" customHeight="1" x14ac:dyDescent="0.3">
      <c r="B139" s="276"/>
      <c r="C139" s="276"/>
      <c r="D139" s="276"/>
      <c r="E139" s="276"/>
      <c r="F139" s="276"/>
      <c r="G139" s="276"/>
      <c r="H139" s="276"/>
      <c r="I139" s="276"/>
      <c r="J139" s="203" t="s">
        <v>84</v>
      </c>
      <c r="K139" s="203" t="s">
        <v>85</v>
      </c>
      <c r="L139" s="203" t="s">
        <v>86</v>
      </c>
      <c r="M139" s="276"/>
      <c r="N139" s="276"/>
      <c r="O139" s="276"/>
      <c r="P139" s="295"/>
      <c r="Q139" s="296"/>
    </row>
    <row r="140" spans="2:17" ht="60.75" customHeight="1" x14ac:dyDescent="0.3">
      <c r="B140" s="174" t="s">
        <v>114</v>
      </c>
      <c r="C140" s="174">
        <v>1097</v>
      </c>
      <c r="D140" s="116" t="s">
        <v>154</v>
      </c>
      <c r="E140" s="116">
        <v>38360688</v>
      </c>
      <c r="F140" s="147" t="s">
        <v>195</v>
      </c>
      <c r="G140" s="147" t="s">
        <v>170</v>
      </c>
      <c r="H140" s="148">
        <v>39620</v>
      </c>
      <c r="I140" s="149" t="s">
        <v>96</v>
      </c>
      <c r="J140" s="47" t="s">
        <v>202</v>
      </c>
      <c r="K140" s="151" t="s">
        <v>203</v>
      </c>
      <c r="L140" s="47" t="s">
        <v>204</v>
      </c>
      <c r="M140" s="83" t="s">
        <v>96</v>
      </c>
      <c r="N140" s="83" t="s">
        <v>96</v>
      </c>
      <c r="O140" s="157" t="s">
        <v>97</v>
      </c>
      <c r="P140" s="297" t="s">
        <v>421</v>
      </c>
      <c r="Q140" s="298"/>
    </row>
    <row r="141" spans="2:17" ht="60.75" customHeight="1" x14ac:dyDescent="0.3">
      <c r="B141" s="174" t="s">
        <v>113</v>
      </c>
      <c r="C141" s="174">
        <v>1097</v>
      </c>
      <c r="D141" s="145" t="s">
        <v>155</v>
      </c>
      <c r="E141" s="2">
        <v>65760002</v>
      </c>
      <c r="F141" s="2" t="s">
        <v>205</v>
      </c>
      <c r="G141" s="2" t="s">
        <v>164</v>
      </c>
      <c r="H141" s="152">
        <v>35776</v>
      </c>
      <c r="I141" s="4" t="s">
        <v>96</v>
      </c>
      <c r="J141" s="174" t="s">
        <v>206</v>
      </c>
      <c r="K141" s="60" t="s">
        <v>207</v>
      </c>
      <c r="L141" s="60" t="s">
        <v>208</v>
      </c>
      <c r="M141" s="83" t="s">
        <v>96</v>
      </c>
      <c r="N141" s="83" t="s">
        <v>96</v>
      </c>
      <c r="O141" s="157" t="s">
        <v>97</v>
      </c>
      <c r="P141" s="297" t="s">
        <v>421</v>
      </c>
      <c r="Q141" s="298"/>
    </row>
    <row r="142" spans="2:17" ht="33.6" customHeight="1" x14ac:dyDescent="0.3">
      <c r="B142" s="174" t="s">
        <v>115</v>
      </c>
      <c r="C142" s="174">
        <v>1097</v>
      </c>
      <c r="D142" s="145" t="s">
        <v>156</v>
      </c>
      <c r="E142" s="2">
        <v>38253496</v>
      </c>
      <c r="F142" s="2" t="s">
        <v>209</v>
      </c>
      <c r="G142" s="2" t="s">
        <v>174</v>
      </c>
      <c r="H142" s="152">
        <v>35510</v>
      </c>
      <c r="I142" s="4" t="s">
        <v>96</v>
      </c>
      <c r="J142" s="83" t="s">
        <v>211</v>
      </c>
      <c r="K142" s="1" t="s">
        <v>210</v>
      </c>
      <c r="L142" s="59" t="s">
        <v>212</v>
      </c>
      <c r="M142" s="83" t="s">
        <v>96</v>
      </c>
      <c r="N142" s="83" t="s">
        <v>96</v>
      </c>
      <c r="O142" s="83" t="s">
        <v>96</v>
      </c>
      <c r="P142" s="207"/>
      <c r="Q142" s="208"/>
    </row>
    <row r="145" spans="2:7" ht="15" thickBot="1" x14ac:dyDescent="0.35"/>
    <row r="146" spans="2:7" ht="54" customHeight="1" x14ac:dyDescent="0.3">
      <c r="B146" s="85" t="s">
        <v>32</v>
      </c>
      <c r="C146" s="85" t="s">
        <v>48</v>
      </c>
      <c r="D146" s="203" t="s">
        <v>49</v>
      </c>
      <c r="E146" s="85" t="s">
        <v>50</v>
      </c>
      <c r="F146" s="53" t="s">
        <v>55</v>
      </c>
      <c r="G146" s="56"/>
    </row>
    <row r="147" spans="2:7" ht="120.75" customHeight="1" x14ac:dyDescent="0.2">
      <c r="B147" s="277" t="s">
        <v>52</v>
      </c>
      <c r="C147" s="5" t="s">
        <v>92</v>
      </c>
      <c r="D147" s="206">
        <v>25</v>
      </c>
      <c r="E147" s="206">
        <v>0</v>
      </c>
      <c r="F147" s="278">
        <f>+E147+E148+E149</f>
        <v>10</v>
      </c>
      <c r="G147" s="57"/>
    </row>
    <row r="148" spans="2:7" ht="76.2" customHeight="1" x14ac:dyDescent="0.2">
      <c r="B148" s="277"/>
      <c r="C148" s="5" t="s">
        <v>93</v>
      </c>
      <c r="D148" s="51">
        <v>25</v>
      </c>
      <c r="E148" s="206">
        <v>0</v>
      </c>
      <c r="F148" s="279"/>
      <c r="G148" s="57"/>
    </row>
    <row r="149" spans="2:7" ht="69" customHeight="1" x14ac:dyDescent="0.2">
      <c r="B149" s="277"/>
      <c r="C149" s="5" t="s">
        <v>94</v>
      </c>
      <c r="D149" s="206">
        <v>10</v>
      </c>
      <c r="E149" s="206">
        <v>10</v>
      </c>
      <c r="F149" s="280"/>
      <c r="G149" s="57"/>
    </row>
    <row r="150" spans="2:7" x14ac:dyDescent="0.3">
      <c r="C150" s="68"/>
    </row>
    <row r="153" spans="2:7" x14ac:dyDescent="0.3">
      <c r="B153" s="84" t="s">
        <v>56</v>
      </c>
    </row>
    <row r="156" spans="2:7" x14ac:dyDescent="0.3">
      <c r="B156" s="86" t="s">
        <v>32</v>
      </c>
      <c r="C156" s="86" t="s">
        <v>57</v>
      </c>
      <c r="D156" s="85" t="s">
        <v>50</v>
      </c>
      <c r="E156" s="85" t="s">
        <v>16</v>
      </c>
    </row>
    <row r="157" spans="2:7" ht="53.25" customHeight="1" x14ac:dyDescent="0.3">
      <c r="B157" s="69" t="s">
        <v>58</v>
      </c>
      <c r="C157" s="70">
        <v>40</v>
      </c>
      <c r="D157" s="206">
        <f>+E131</f>
        <v>40</v>
      </c>
      <c r="E157" s="270">
        <f>+D157+D158</f>
        <v>50</v>
      </c>
    </row>
    <row r="158" spans="2:7" ht="65.25" customHeight="1" x14ac:dyDescent="0.3">
      <c r="B158" s="69" t="s">
        <v>59</v>
      </c>
      <c r="C158" s="70">
        <v>60</v>
      </c>
      <c r="D158" s="206">
        <f>+F147</f>
        <v>10</v>
      </c>
      <c r="E158" s="271"/>
    </row>
  </sheetData>
  <mergeCells count="76">
    <mergeCell ref="F138:F139"/>
    <mergeCell ref="G87:G88"/>
    <mergeCell ref="H87:H88"/>
    <mergeCell ref="I87:I88"/>
    <mergeCell ref="M87:M88"/>
    <mergeCell ref="I138:I139"/>
    <mergeCell ref="P70:Q70"/>
    <mergeCell ref="P69:Q69"/>
    <mergeCell ref="P71:Q71"/>
    <mergeCell ref="P72:Q72"/>
    <mergeCell ref="P73:Q73"/>
    <mergeCell ref="P87:Q88"/>
    <mergeCell ref="O138:O139"/>
    <mergeCell ref="P138:Q139"/>
    <mergeCell ref="M138:M139"/>
    <mergeCell ref="N138:N139"/>
    <mergeCell ref="P90:Q90"/>
    <mergeCell ref="P100:Q100"/>
    <mergeCell ref="D106:E106"/>
    <mergeCell ref="C9:N9"/>
    <mergeCell ref="C10:N10"/>
    <mergeCell ref="C11:E11"/>
    <mergeCell ref="B87:B88"/>
    <mergeCell ref="C87:C88"/>
    <mergeCell ref="D87:D88"/>
    <mergeCell ref="E87:E88"/>
    <mergeCell ref="F87:F88"/>
    <mergeCell ref="N87:N88"/>
    <mergeCell ref="C8:N8"/>
    <mergeCell ref="B147:B149"/>
    <mergeCell ref="F147:F149"/>
    <mergeCell ref="E157:E158"/>
    <mergeCell ref="P74:Q74"/>
    <mergeCell ref="P75:Q75"/>
    <mergeCell ref="P76:Q76"/>
    <mergeCell ref="J138:L138"/>
    <mergeCell ref="J87:L87"/>
    <mergeCell ref="P89:Q89"/>
    <mergeCell ref="O87:O88"/>
    <mergeCell ref="P91:Q91"/>
    <mergeCell ref="P92:Q92"/>
    <mergeCell ref="P93:Q93"/>
    <mergeCell ref="P94:Q94"/>
    <mergeCell ref="B103:N103"/>
    <mergeCell ref="D138:D139"/>
    <mergeCell ref="E138:E139"/>
    <mergeCell ref="B2:P2"/>
    <mergeCell ref="B82:N82"/>
    <mergeCell ref="E41:E42"/>
    <mergeCell ref="B60:B61"/>
    <mergeCell ref="C60:C61"/>
    <mergeCell ref="B4:P4"/>
    <mergeCell ref="A5:L5"/>
    <mergeCell ref="B66:N66"/>
    <mergeCell ref="C64:N64"/>
    <mergeCell ref="B15:C22"/>
    <mergeCell ref="D60:E60"/>
    <mergeCell ref="M46:N46"/>
    <mergeCell ref="B23:C23"/>
    <mergeCell ref="C7:N7"/>
    <mergeCell ref="P141:Q141"/>
    <mergeCell ref="P140:Q140"/>
    <mergeCell ref="P95:Q95"/>
    <mergeCell ref="P96:Q96"/>
    <mergeCell ref="P97:Q97"/>
    <mergeCell ref="P98:Q98"/>
    <mergeCell ref="P99:Q99"/>
    <mergeCell ref="B110:P110"/>
    <mergeCell ref="B136:N136"/>
    <mergeCell ref="E131:E133"/>
    <mergeCell ref="D107:E107"/>
    <mergeCell ref="B113:N113"/>
    <mergeCell ref="G138:G139"/>
    <mergeCell ref="H138:H139"/>
    <mergeCell ref="B138:B139"/>
    <mergeCell ref="C138:C139"/>
  </mergeCells>
  <dataValidations count="2">
    <dataValidation type="list" allowBlank="1" showInputMessage="1" showErrorMessage="1" sqref="WVE983074 A65570 IS65570 SO65570 ACK65570 AMG65570 AWC65570 BFY65570 BPU65570 BZQ65570 CJM65570 CTI65570 DDE65570 DNA65570 DWW65570 EGS65570 EQO65570 FAK65570 FKG65570 FUC65570 GDY65570 GNU65570 GXQ65570 HHM65570 HRI65570 IBE65570 ILA65570 IUW65570 JES65570 JOO65570 JYK65570 KIG65570 KSC65570 LBY65570 LLU65570 LVQ65570 MFM65570 MPI65570 MZE65570 NJA65570 NSW65570 OCS65570 OMO65570 OWK65570 PGG65570 PQC65570 PZY65570 QJU65570 QTQ65570 RDM65570 RNI65570 RXE65570 SHA65570 SQW65570 TAS65570 TKO65570 TUK65570 UEG65570 UOC65570 UXY65570 VHU65570 VRQ65570 WBM65570 WLI65570 WVE65570 A131106 IS131106 SO131106 ACK131106 AMG131106 AWC131106 BFY131106 BPU131106 BZQ131106 CJM131106 CTI131106 DDE131106 DNA131106 DWW131106 EGS131106 EQO131106 FAK131106 FKG131106 FUC131106 GDY131106 GNU131106 GXQ131106 HHM131106 HRI131106 IBE131106 ILA131106 IUW131106 JES131106 JOO131106 JYK131106 KIG131106 KSC131106 LBY131106 LLU131106 LVQ131106 MFM131106 MPI131106 MZE131106 NJA131106 NSW131106 OCS131106 OMO131106 OWK131106 PGG131106 PQC131106 PZY131106 QJU131106 QTQ131106 RDM131106 RNI131106 RXE131106 SHA131106 SQW131106 TAS131106 TKO131106 TUK131106 UEG131106 UOC131106 UXY131106 VHU131106 VRQ131106 WBM131106 WLI131106 WVE131106 A196642 IS196642 SO196642 ACK196642 AMG196642 AWC196642 BFY196642 BPU196642 BZQ196642 CJM196642 CTI196642 DDE196642 DNA196642 DWW196642 EGS196642 EQO196642 FAK196642 FKG196642 FUC196642 GDY196642 GNU196642 GXQ196642 HHM196642 HRI196642 IBE196642 ILA196642 IUW196642 JES196642 JOO196642 JYK196642 KIG196642 KSC196642 LBY196642 LLU196642 LVQ196642 MFM196642 MPI196642 MZE196642 NJA196642 NSW196642 OCS196642 OMO196642 OWK196642 PGG196642 PQC196642 PZY196642 QJU196642 QTQ196642 RDM196642 RNI196642 RXE196642 SHA196642 SQW196642 TAS196642 TKO196642 TUK196642 UEG196642 UOC196642 UXY196642 VHU196642 VRQ196642 WBM196642 WLI196642 WVE196642 A262178 IS262178 SO262178 ACK262178 AMG262178 AWC262178 BFY262178 BPU262178 BZQ262178 CJM262178 CTI262178 DDE262178 DNA262178 DWW262178 EGS262178 EQO262178 FAK262178 FKG262178 FUC262178 GDY262178 GNU262178 GXQ262178 HHM262178 HRI262178 IBE262178 ILA262178 IUW262178 JES262178 JOO262178 JYK262178 KIG262178 KSC262178 LBY262178 LLU262178 LVQ262178 MFM262178 MPI262178 MZE262178 NJA262178 NSW262178 OCS262178 OMO262178 OWK262178 PGG262178 PQC262178 PZY262178 QJU262178 QTQ262178 RDM262178 RNI262178 RXE262178 SHA262178 SQW262178 TAS262178 TKO262178 TUK262178 UEG262178 UOC262178 UXY262178 VHU262178 VRQ262178 WBM262178 WLI262178 WVE262178 A327714 IS327714 SO327714 ACK327714 AMG327714 AWC327714 BFY327714 BPU327714 BZQ327714 CJM327714 CTI327714 DDE327714 DNA327714 DWW327714 EGS327714 EQO327714 FAK327714 FKG327714 FUC327714 GDY327714 GNU327714 GXQ327714 HHM327714 HRI327714 IBE327714 ILA327714 IUW327714 JES327714 JOO327714 JYK327714 KIG327714 KSC327714 LBY327714 LLU327714 LVQ327714 MFM327714 MPI327714 MZE327714 NJA327714 NSW327714 OCS327714 OMO327714 OWK327714 PGG327714 PQC327714 PZY327714 QJU327714 QTQ327714 RDM327714 RNI327714 RXE327714 SHA327714 SQW327714 TAS327714 TKO327714 TUK327714 UEG327714 UOC327714 UXY327714 VHU327714 VRQ327714 WBM327714 WLI327714 WVE327714 A393250 IS393250 SO393250 ACK393250 AMG393250 AWC393250 BFY393250 BPU393250 BZQ393250 CJM393250 CTI393250 DDE393250 DNA393250 DWW393250 EGS393250 EQO393250 FAK393250 FKG393250 FUC393250 GDY393250 GNU393250 GXQ393250 HHM393250 HRI393250 IBE393250 ILA393250 IUW393250 JES393250 JOO393250 JYK393250 KIG393250 KSC393250 LBY393250 LLU393250 LVQ393250 MFM393250 MPI393250 MZE393250 NJA393250 NSW393250 OCS393250 OMO393250 OWK393250 PGG393250 PQC393250 PZY393250 QJU393250 QTQ393250 RDM393250 RNI393250 RXE393250 SHA393250 SQW393250 TAS393250 TKO393250 TUK393250 UEG393250 UOC393250 UXY393250 VHU393250 VRQ393250 WBM393250 WLI393250 WVE393250 A458786 IS458786 SO458786 ACK458786 AMG458786 AWC458786 BFY458786 BPU458786 BZQ458786 CJM458786 CTI458786 DDE458786 DNA458786 DWW458786 EGS458786 EQO458786 FAK458786 FKG458786 FUC458786 GDY458786 GNU458786 GXQ458786 HHM458786 HRI458786 IBE458786 ILA458786 IUW458786 JES458786 JOO458786 JYK458786 KIG458786 KSC458786 LBY458786 LLU458786 LVQ458786 MFM458786 MPI458786 MZE458786 NJA458786 NSW458786 OCS458786 OMO458786 OWK458786 PGG458786 PQC458786 PZY458786 QJU458786 QTQ458786 RDM458786 RNI458786 RXE458786 SHA458786 SQW458786 TAS458786 TKO458786 TUK458786 UEG458786 UOC458786 UXY458786 VHU458786 VRQ458786 WBM458786 WLI458786 WVE458786 A524322 IS524322 SO524322 ACK524322 AMG524322 AWC524322 BFY524322 BPU524322 BZQ524322 CJM524322 CTI524322 DDE524322 DNA524322 DWW524322 EGS524322 EQO524322 FAK524322 FKG524322 FUC524322 GDY524322 GNU524322 GXQ524322 HHM524322 HRI524322 IBE524322 ILA524322 IUW524322 JES524322 JOO524322 JYK524322 KIG524322 KSC524322 LBY524322 LLU524322 LVQ524322 MFM524322 MPI524322 MZE524322 NJA524322 NSW524322 OCS524322 OMO524322 OWK524322 PGG524322 PQC524322 PZY524322 QJU524322 QTQ524322 RDM524322 RNI524322 RXE524322 SHA524322 SQW524322 TAS524322 TKO524322 TUK524322 UEG524322 UOC524322 UXY524322 VHU524322 VRQ524322 WBM524322 WLI524322 WVE524322 A589858 IS589858 SO589858 ACK589858 AMG589858 AWC589858 BFY589858 BPU589858 BZQ589858 CJM589858 CTI589858 DDE589858 DNA589858 DWW589858 EGS589858 EQO589858 FAK589858 FKG589858 FUC589858 GDY589858 GNU589858 GXQ589858 HHM589858 HRI589858 IBE589858 ILA589858 IUW589858 JES589858 JOO589858 JYK589858 KIG589858 KSC589858 LBY589858 LLU589858 LVQ589858 MFM589858 MPI589858 MZE589858 NJA589858 NSW589858 OCS589858 OMO589858 OWK589858 PGG589858 PQC589858 PZY589858 QJU589858 QTQ589858 RDM589858 RNI589858 RXE589858 SHA589858 SQW589858 TAS589858 TKO589858 TUK589858 UEG589858 UOC589858 UXY589858 VHU589858 VRQ589858 WBM589858 WLI589858 WVE589858 A655394 IS655394 SO655394 ACK655394 AMG655394 AWC655394 BFY655394 BPU655394 BZQ655394 CJM655394 CTI655394 DDE655394 DNA655394 DWW655394 EGS655394 EQO655394 FAK655394 FKG655394 FUC655394 GDY655394 GNU655394 GXQ655394 HHM655394 HRI655394 IBE655394 ILA655394 IUW655394 JES655394 JOO655394 JYK655394 KIG655394 KSC655394 LBY655394 LLU655394 LVQ655394 MFM655394 MPI655394 MZE655394 NJA655394 NSW655394 OCS655394 OMO655394 OWK655394 PGG655394 PQC655394 PZY655394 QJU655394 QTQ655394 RDM655394 RNI655394 RXE655394 SHA655394 SQW655394 TAS655394 TKO655394 TUK655394 UEG655394 UOC655394 UXY655394 VHU655394 VRQ655394 WBM655394 WLI655394 WVE655394 A720930 IS720930 SO720930 ACK720930 AMG720930 AWC720930 BFY720930 BPU720930 BZQ720930 CJM720930 CTI720930 DDE720930 DNA720930 DWW720930 EGS720930 EQO720930 FAK720930 FKG720930 FUC720930 GDY720930 GNU720930 GXQ720930 HHM720930 HRI720930 IBE720930 ILA720930 IUW720930 JES720930 JOO720930 JYK720930 KIG720930 KSC720930 LBY720930 LLU720930 LVQ720930 MFM720930 MPI720930 MZE720930 NJA720930 NSW720930 OCS720930 OMO720930 OWK720930 PGG720930 PQC720930 PZY720930 QJU720930 QTQ720930 RDM720930 RNI720930 RXE720930 SHA720930 SQW720930 TAS720930 TKO720930 TUK720930 UEG720930 UOC720930 UXY720930 VHU720930 VRQ720930 WBM720930 WLI720930 WVE720930 A786466 IS786466 SO786466 ACK786466 AMG786466 AWC786466 BFY786466 BPU786466 BZQ786466 CJM786466 CTI786466 DDE786466 DNA786466 DWW786466 EGS786466 EQO786466 FAK786466 FKG786466 FUC786466 GDY786466 GNU786466 GXQ786466 HHM786466 HRI786466 IBE786466 ILA786466 IUW786466 JES786466 JOO786466 JYK786466 KIG786466 KSC786466 LBY786466 LLU786466 LVQ786466 MFM786466 MPI786466 MZE786466 NJA786466 NSW786466 OCS786466 OMO786466 OWK786466 PGG786466 PQC786466 PZY786466 QJU786466 QTQ786466 RDM786466 RNI786466 RXE786466 SHA786466 SQW786466 TAS786466 TKO786466 TUK786466 UEG786466 UOC786466 UXY786466 VHU786466 VRQ786466 WBM786466 WLI786466 WVE786466 A852002 IS852002 SO852002 ACK852002 AMG852002 AWC852002 BFY852002 BPU852002 BZQ852002 CJM852002 CTI852002 DDE852002 DNA852002 DWW852002 EGS852002 EQO852002 FAK852002 FKG852002 FUC852002 GDY852002 GNU852002 GXQ852002 HHM852002 HRI852002 IBE852002 ILA852002 IUW852002 JES852002 JOO852002 JYK852002 KIG852002 KSC852002 LBY852002 LLU852002 LVQ852002 MFM852002 MPI852002 MZE852002 NJA852002 NSW852002 OCS852002 OMO852002 OWK852002 PGG852002 PQC852002 PZY852002 QJU852002 QTQ852002 RDM852002 RNI852002 RXE852002 SHA852002 SQW852002 TAS852002 TKO852002 TUK852002 UEG852002 UOC852002 UXY852002 VHU852002 VRQ852002 WBM852002 WLI852002 WVE852002 A917538 IS917538 SO917538 ACK917538 AMG917538 AWC917538 BFY917538 BPU917538 BZQ917538 CJM917538 CTI917538 DDE917538 DNA917538 DWW917538 EGS917538 EQO917538 FAK917538 FKG917538 FUC917538 GDY917538 GNU917538 GXQ917538 HHM917538 HRI917538 IBE917538 ILA917538 IUW917538 JES917538 JOO917538 JYK917538 KIG917538 KSC917538 LBY917538 LLU917538 LVQ917538 MFM917538 MPI917538 MZE917538 NJA917538 NSW917538 OCS917538 OMO917538 OWK917538 PGG917538 PQC917538 PZY917538 QJU917538 QTQ917538 RDM917538 RNI917538 RXE917538 SHA917538 SQW917538 TAS917538 TKO917538 TUK917538 UEG917538 UOC917538 UXY917538 VHU917538 VRQ917538 WBM917538 WLI917538 WVE917538 A983074 IS983074 SO983074 ACK983074 AMG983074 AWC983074 BFY983074 BPU983074 BZQ983074 CJM983074 CTI983074 DDE983074 DNA983074 DWW983074 EGS983074 EQO983074 FAK983074 FKG983074 FUC983074 GDY983074 GNU983074 GXQ983074 HHM983074 HRI983074 IBE983074 ILA983074 IUW983074 JES983074 JOO983074 JYK983074 KIG983074 KSC983074 LBY983074 LLU983074 LVQ983074 MFM983074 MPI983074 MZE983074 NJA983074 NSW983074 OCS983074 OMO983074 OWK983074 PGG983074 PQC983074 PZY983074 QJU983074 QTQ983074 RDM983074 RNI983074 RXE983074 SHA983074 SQW983074 TAS983074 TKO983074 TUK983074 UEG983074 UOC983074 UXY983074 VHU983074 VRQ983074 WBM983074 WLI983074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74 WLL983074 C65570 IV65570 SR65570 ACN65570 AMJ65570 AWF65570 BGB65570 BPX65570 BZT65570 CJP65570 CTL65570 DDH65570 DND65570 DWZ65570 EGV65570 EQR65570 FAN65570 FKJ65570 FUF65570 GEB65570 GNX65570 GXT65570 HHP65570 HRL65570 IBH65570 ILD65570 IUZ65570 JEV65570 JOR65570 JYN65570 KIJ65570 KSF65570 LCB65570 LLX65570 LVT65570 MFP65570 MPL65570 MZH65570 NJD65570 NSZ65570 OCV65570 OMR65570 OWN65570 PGJ65570 PQF65570 QAB65570 QJX65570 QTT65570 RDP65570 RNL65570 RXH65570 SHD65570 SQZ65570 TAV65570 TKR65570 TUN65570 UEJ65570 UOF65570 UYB65570 VHX65570 VRT65570 WBP65570 WLL65570 WVH65570 C131106 IV131106 SR131106 ACN131106 AMJ131106 AWF131106 BGB131106 BPX131106 BZT131106 CJP131106 CTL131106 DDH131106 DND131106 DWZ131106 EGV131106 EQR131106 FAN131106 FKJ131106 FUF131106 GEB131106 GNX131106 GXT131106 HHP131106 HRL131106 IBH131106 ILD131106 IUZ131106 JEV131106 JOR131106 JYN131106 KIJ131106 KSF131106 LCB131106 LLX131106 LVT131106 MFP131106 MPL131106 MZH131106 NJD131106 NSZ131106 OCV131106 OMR131106 OWN131106 PGJ131106 PQF131106 QAB131106 QJX131106 QTT131106 RDP131106 RNL131106 RXH131106 SHD131106 SQZ131106 TAV131106 TKR131106 TUN131106 UEJ131106 UOF131106 UYB131106 VHX131106 VRT131106 WBP131106 WLL131106 WVH131106 C196642 IV196642 SR196642 ACN196642 AMJ196642 AWF196642 BGB196642 BPX196642 BZT196642 CJP196642 CTL196642 DDH196642 DND196642 DWZ196642 EGV196642 EQR196642 FAN196642 FKJ196642 FUF196642 GEB196642 GNX196642 GXT196642 HHP196642 HRL196642 IBH196642 ILD196642 IUZ196642 JEV196642 JOR196642 JYN196642 KIJ196642 KSF196642 LCB196642 LLX196642 LVT196642 MFP196642 MPL196642 MZH196642 NJD196642 NSZ196642 OCV196642 OMR196642 OWN196642 PGJ196642 PQF196642 QAB196642 QJX196642 QTT196642 RDP196642 RNL196642 RXH196642 SHD196642 SQZ196642 TAV196642 TKR196642 TUN196642 UEJ196642 UOF196642 UYB196642 VHX196642 VRT196642 WBP196642 WLL196642 WVH196642 C262178 IV262178 SR262178 ACN262178 AMJ262178 AWF262178 BGB262178 BPX262178 BZT262178 CJP262178 CTL262178 DDH262178 DND262178 DWZ262178 EGV262178 EQR262178 FAN262178 FKJ262178 FUF262178 GEB262178 GNX262178 GXT262178 HHP262178 HRL262178 IBH262178 ILD262178 IUZ262178 JEV262178 JOR262178 JYN262178 KIJ262178 KSF262178 LCB262178 LLX262178 LVT262178 MFP262178 MPL262178 MZH262178 NJD262178 NSZ262178 OCV262178 OMR262178 OWN262178 PGJ262178 PQF262178 QAB262178 QJX262178 QTT262178 RDP262178 RNL262178 RXH262178 SHD262178 SQZ262178 TAV262178 TKR262178 TUN262178 UEJ262178 UOF262178 UYB262178 VHX262178 VRT262178 WBP262178 WLL262178 WVH262178 C327714 IV327714 SR327714 ACN327714 AMJ327714 AWF327714 BGB327714 BPX327714 BZT327714 CJP327714 CTL327714 DDH327714 DND327714 DWZ327714 EGV327714 EQR327714 FAN327714 FKJ327714 FUF327714 GEB327714 GNX327714 GXT327714 HHP327714 HRL327714 IBH327714 ILD327714 IUZ327714 JEV327714 JOR327714 JYN327714 KIJ327714 KSF327714 LCB327714 LLX327714 LVT327714 MFP327714 MPL327714 MZH327714 NJD327714 NSZ327714 OCV327714 OMR327714 OWN327714 PGJ327714 PQF327714 QAB327714 QJX327714 QTT327714 RDP327714 RNL327714 RXH327714 SHD327714 SQZ327714 TAV327714 TKR327714 TUN327714 UEJ327714 UOF327714 UYB327714 VHX327714 VRT327714 WBP327714 WLL327714 WVH327714 C393250 IV393250 SR393250 ACN393250 AMJ393250 AWF393250 BGB393250 BPX393250 BZT393250 CJP393250 CTL393250 DDH393250 DND393250 DWZ393250 EGV393250 EQR393250 FAN393250 FKJ393250 FUF393250 GEB393250 GNX393250 GXT393250 HHP393250 HRL393250 IBH393250 ILD393250 IUZ393250 JEV393250 JOR393250 JYN393250 KIJ393250 KSF393250 LCB393250 LLX393250 LVT393250 MFP393250 MPL393250 MZH393250 NJD393250 NSZ393250 OCV393250 OMR393250 OWN393250 PGJ393250 PQF393250 QAB393250 QJX393250 QTT393250 RDP393250 RNL393250 RXH393250 SHD393250 SQZ393250 TAV393250 TKR393250 TUN393250 UEJ393250 UOF393250 UYB393250 VHX393250 VRT393250 WBP393250 WLL393250 WVH393250 C458786 IV458786 SR458786 ACN458786 AMJ458786 AWF458786 BGB458786 BPX458786 BZT458786 CJP458786 CTL458786 DDH458786 DND458786 DWZ458786 EGV458786 EQR458786 FAN458786 FKJ458786 FUF458786 GEB458786 GNX458786 GXT458786 HHP458786 HRL458786 IBH458786 ILD458786 IUZ458786 JEV458786 JOR458786 JYN458786 KIJ458786 KSF458786 LCB458786 LLX458786 LVT458786 MFP458786 MPL458786 MZH458786 NJD458786 NSZ458786 OCV458786 OMR458786 OWN458786 PGJ458786 PQF458786 QAB458786 QJX458786 QTT458786 RDP458786 RNL458786 RXH458786 SHD458786 SQZ458786 TAV458786 TKR458786 TUN458786 UEJ458786 UOF458786 UYB458786 VHX458786 VRT458786 WBP458786 WLL458786 WVH458786 C524322 IV524322 SR524322 ACN524322 AMJ524322 AWF524322 BGB524322 BPX524322 BZT524322 CJP524322 CTL524322 DDH524322 DND524322 DWZ524322 EGV524322 EQR524322 FAN524322 FKJ524322 FUF524322 GEB524322 GNX524322 GXT524322 HHP524322 HRL524322 IBH524322 ILD524322 IUZ524322 JEV524322 JOR524322 JYN524322 KIJ524322 KSF524322 LCB524322 LLX524322 LVT524322 MFP524322 MPL524322 MZH524322 NJD524322 NSZ524322 OCV524322 OMR524322 OWN524322 PGJ524322 PQF524322 QAB524322 QJX524322 QTT524322 RDP524322 RNL524322 RXH524322 SHD524322 SQZ524322 TAV524322 TKR524322 TUN524322 UEJ524322 UOF524322 UYB524322 VHX524322 VRT524322 WBP524322 WLL524322 WVH524322 C589858 IV589858 SR589858 ACN589858 AMJ589858 AWF589858 BGB589858 BPX589858 BZT589858 CJP589858 CTL589858 DDH589858 DND589858 DWZ589858 EGV589858 EQR589858 FAN589858 FKJ589858 FUF589858 GEB589858 GNX589858 GXT589858 HHP589858 HRL589858 IBH589858 ILD589858 IUZ589858 JEV589858 JOR589858 JYN589858 KIJ589858 KSF589858 LCB589858 LLX589858 LVT589858 MFP589858 MPL589858 MZH589858 NJD589858 NSZ589858 OCV589858 OMR589858 OWN589858 PGJ589858 PQF589858 QAB589858 QJX589858 QTT589858 RDP589858 RNL589858 RXH589858 SHD589858 SQZ589858 TAV589858 TKR589858 TUN589858 UEJ589858 UOF589858 UYB589858 VHX589858 VRT589858 WBP589858 WLL589858 WVH589858 C655394 IV655394 SR655394 ACN655394 AMJ655394 AWF655394 BGB655394 BPX655394 BZT655394 CJP655394 CTL655394 DDH655394 DND655394 DWZ655394 EGV655394 EQR655394 FAN655394 FKJ655394 FUF655394 GEB655394 GNX655394 GXT655394 HHP655394 HRL655394 IBH655394 ILD655394 IUZ655394 JEV655394 JOR655394 JYN655394 KIJ655394 KSF655394 LCB655394 LLX655394 LVT655394 MFP655394 MPL655394 MZH655394 NJD655394 NSZ655394 OCV655394 OMR655394 OWN655394 PGJ655394 PQF655394 QAB655394 QJX655394 QTT655394 RDP655394 RNL655394 RXH655394 SHD655394 SQZ655394 TAV655394 TKR655394 TUN655394 UEJ655394 UOF655394 UYB655394 VHX655394 VRT655394 WBP655394 WLL655394 WVH655394 C720930 IV720930 SR720930 ACN720930 AMJ720930 AWF720930 BGB720930 BPX720930 BZT720930 CJP720930 CTL720930 DDH720930 DND720930 DWZ720930 EGV720930 EQR720930 FAN720930 FKJ720930 FUF720930 GEB720930 GNX720930 GXT720930 HHP720930 HRL720930 IBH720930 ILD720930 IUZ720930 JEV720930 JOR720930 JYN720930 KIJ720930 KSF720930 LCB720930 LLX720930 LVT720930 MFP720930 MPL720930 MZH720930 NJD720930 NSZ720930 OCV720930 OMR720930 OWN720930 PGJ720930 PQF720930 QAB720930 QJX720930 QTT720930 RDP720930 RNL720930 RXH720930 SHD720930 SQZ720930 TAV720930 TKR720930 TUN720930 UEJ720930 UOF720930 UYB720930 VHX720930 VRT720930 WBP720930 WLL720930 WVH720930 C786466 IV786466 SR786466 ACN786466 AMJ786466 AWF786466 BGB786466 BPX786466 BZT786466 CJP786466 CTL786466 DDH786466 DND786466 DWZ786466 EGV786466 EQR786466 FAN786466 FKJ786466 FUF786466 GEB786466 GNX786466 GXT786466 HHP786466 HRL786466 IBH786466 ILD786466 IUZ786466 JEV786466 JOR786466 JYN786466 KIJ786466 KSF786466 LCB786466 LLX786466 LVT786466 MFP786466 MPL786466 MZH786466 NJD786466 NSZ786466 OCV786466 OMR786466 OWN786466 PGJ786466 PQF786466 QAB786466 QJX786466 QTT786466 RDP786466 RNL786466 RXH786466 SHD786466 SQZ786466 TAV786466 TKR786466 TUN786466 UEJ786466 UOF786466 UYB786466 VHX786466 VRT786466 WBP786466 WLL786466 WVH786466 C852002 IV852002 SR852002 ACN852002 AMJ852002 AWF852002 BGB852002 BPX852002 BZT852002 CJP852002 CTL852002 DDH852002 DND852002 DWZ852002 EGV852002 EQR852002 FAN852002 FKJ852002 FUF852002 GEB852002 GNX852002 GXT852002 HHP852002 HRL852002 IBH852002 ILD852002 IUZ852002 JEV852002 JOR852002 JYN852002 KIJ852002 KSF852002 LCB852002 LLX852002 LVT852002 MFP852002 MPL852002 MZH852002 NJD852002 NSZ852002 OCV852002 OMR852002 OWN852002 PGJ852002 PQF852002 QAB852002 QJX852002 QTT852002 RDP852002 RNL852002 RXH852002 SHD852002 SQZ852002 TAV852002 TKR852002 TUN852002 UEJ852002 UOF852002 UYB852002 VHX852002 VRT852002 WBP852002 WLL852002 WVH852002 C917538 IV917538 SR917538 ACN917538 AMJ917538 AWF917538 BGB917538 BPX917538 BZT917538 CJP917538 CTL917538 DDH917538 DND917538 DWZ917538 EGV917538 EQR917538 FAN917538 FKJ917538 FUF917538 GEB917538 GNX917538 GXT917538 HHP917538 HRL917538 IBH917538 ILD917538 IUZ917538 JEV917538 JOR917538 JYN917538 KIJ917538 KSF917538 LCB917538 LLX917538 LVT917538 MFP917538 MPL917538 MZH917538 NJD917538 NSZ917538 OCV917538 OMR917538 OWN917538 PGJ917538 PQF917538 QAB917538 QJX917538 QTT917538 RDP917538 RNL917538 RXH917538 SHD917538 SQZ917538 TAV917538 TKR917538 TUN917538 UEJ917538 UOF917538 UYB917538 VHX917538 VRT917538 WBP917538 WLL917538 WVH917538 C983074 IV983074 SR983074 ACN983074 AMJ983074 AWF983074 BGB983074 BPX983074 BZT983074 CJP983074 CTL983074 DDH983074 DND983074 DWZ983074 EGV983074 EQR983074 FAN983074 FKJ983074 FUF983074 GEB983074 GNX983074 GXT983074 HHP983074 HRL983074 IBH983074 ILD983074 IUZ983074 JEV983074 JOR983074 JYN983074 KIJ983074 KSF983074 LCB983074 LLX983074 LVT983074 MFP983074 MPL983074 MZH983074 NJD983074 NSZ983074 OCV983074 OMR983074 OWN983074 PGJ983074 PQF983074 QAB983074 QJX983074 QTT983074 RDP983074 RNL983074 RXH983074 SHD983074 SQZ983074 TAV983074 TKR983074 TUN983074 UEJ983074 UOF983074 UYB983074 VHX983074 VRT983074 WBP983074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Z149"/>
  <sheetViews>
    <sheetView topLeftCell="A4" zoomScale="60" zoomScaleNormal="60" workbookViewId="0">
      <selection activeCell="A5" sqref="A5:L5"/>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1.88671875" style="6" customWidth="1"/>
    <col min="18" max="18" width="18.33203125" style="6" customWidth="1"/>
    <col min="19"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1:16" ht="25.8" x14ac:dyDescent="0.3">
      <c r="B2" s="291" t="s">
        <v>61</v>
      </c>
      <c r="C2" s="292"/>
      <c r="D2" s="292"/>
      <c r="E2" s="292"/>
      <c r="F2" s="292"/>
      <c r="G2" s="292"/>
      <c r="H2" s="292"/>
      <c r="I2" s="292"/>
      <c r="J2" s="292"/>
      <c r="K2" s="292"/>
      <c r="L2" s="292"/>
      <c r="M2" s="292"/>
      <c r="N2" s="292"/>
      <c r="O2" s="292"/>
      <c r="P2" s="292"/>
    </row>
    <row r="4" spans="1:16" ht="25.8" x14ac:dyDescent="0.3">
      <c r="B4" s="312" t="s">
        <v>47</v>
      </c>
      <c r="C4" s="312"/>
      <c r="D4" s="312"/>
      <c r="E4" s="312"/>
      <c r="F4" s="312"/>
      <c r="G4" s="312"/>
      <c r="H4" s="312"/>
      <c r="I4" s="312"/>
      <c r="J4" s="312"/>
      <c r="K4" s="312"/>
      <c r="L4" s="312"/>
      <c r="M4" s="312"/>
      <c r="N4" s="312"/>
      <c r="O4" s="312"/>
      <c r="P4" s="312"/>
    </row>
    <row r="5" spans="1:16" s="68" customFormat="1" ht="39.75" customHeight="1" x14ac:dyDescent="0.4">
      <c r="A5" s="313"/>
      <c r="B5" s="313"/>
      <c r="C5" s="313"/>
      <c r="D5" s="313"/>
      <c r="E5" s="313"/>
      <c r="F5" s="313"/>
      <c r="G5" s="313"/>
      <c r="H5" s="313"/>
      <c r="I5" s="313"/>
      <c r="J5" s="313"/>
      <c r="K5" s="313"/>
      <c r="L5" s="313"/>
    </row>
    <row r="6" spans="1:16" ht="15" thickBot="1" x14ac:dyDescent="0.35"/>
    <row r="7" spans="1:16" ht="21.6" thickBot="1" x14ac:dyDescent="0.35">
      <c r="B7" s="8" t="s">
        <v>4</v>
      </c>
      <c r="C7" s="314" t="s">
        <v>116</v>
      </c>
      <c r="D7" s="314"/>
      <c r="E7" s="314"/>
      <c r="F7" s="314"/>
      <c r="G7" s="314"/>
      <c r="H7" s="314"/>
      <c r="I7" s="314"/>
      <c r="J7" s="314"/>
      <c r="K7" s="314"/>
      <c r="L7" s="314"/>
      <c r="M7" s="314"/>
      <c r="N7" s="315"/>
    </row>
    <row r="8" spans="1:16" ht="16.2" thickBot="1" x14ac:dyDescent="0.35">
      <c r="B8" s="9" t="s">
        <v>5</v>
      </c>
      <c r="C8" s="314"/>
      <c r="D8" s="314"/>
      <c r="E8" s="314"/>
      <c r="F8" s="314"/>
      <c r="G8" s="314"/>
      <c r="H8" s="314"/>
      <c r="I8" s="314"/>
      <c r="J8" s="314"/>
      <c r="K8" s="314"/>
      <c r="L8" s="314"/>
      <c r="M8" s="314"/>
      <c r="N8" s="315"/>
    </row>
    <row r="9" spans="1:16" ht="16.2" thickBot="1" x14ac:dyDescent="0.35">
      <c r="B9" s="9" t="s">
        <v>6</v>
      </c>
      <c r="C9" s="314"/>
      <c r="D9" s="314"/>
      <c r="E9" s="314"/>
      <c r="F9" s="314"/>
      <c r="G9" s="314"/>
      <c r="H9" s="314"/>
      <c r="I9" s="314"/>
      <c r="J9" s="314"/>
      <c r="K9" s="314"/>
      <c r="L9" s="314"/>
      <c r="M9" s="314"/>
      <c r="N9" s="315"/>
    </row>
    <row r="10" spans="1:16" ht="16.2" thickBot="1" x14ac:dyDescent="0.35">
      <c r="B10" s="9" t="s">
        <v>7</v>
      </c>
      <c r="C10" s="314"/>
      <c r="D10" s="314"/>
      <c r="E10" s="314"/>
      <c r="F10" s="314"/>
      <c r="G10" s="314"/>
      <c r="H10" s="314"/>
      <c r="I10" s="314"/>
      <c r="J10" s="314"/>
      <c r="K10" s="314"/>
      <c r="L10" s="314"/>
      <c r="M10" s="314"/>
      <c r="N10" s="315"/>
    </row>
    <row r="11" spans="1:16" ht="16.2" thickBot="1" x14ac:dyDescent="0.35">
      <c r="B11" s="9" t="s">
        <v>8</v>
      </c>
      <c r="C11" s="316">
        <v>62</v>
      </c>
      <c r="D11" s="316"/>
      <c r="E11" s="317"/>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71"/>
      <c r="J13" s="71"/>
      <c r="K13" s="71"/>
      <c r="L13" s="71"/>
      <c r="M13" s="71"/>
      <c r="N13" s="16"/>
    </row>
    <row r="14" spans="1:16" x14ac:dyDescent="0.3">
      <c r="I14" s="71"/>
      <c r="J14" s="71"/>
      <c r="K14" s="71"/>
      <c r="L14" s="71"/>
      <c r="M14" s="71"/>
      <c r="N14" s="72"/>
    </row>
    <row r="15" spans="1:16" ht="45.75" customHeight="1" x14ac:dyDescent="0.3">
      <c r="B15" s="318" t="s">
        <v>63</v>
      </c>
      <c r="C15" s="318"/>
      <c r="D15" s="109" t="s">
        <v>12</v>
      </c>
      <c r="E15" s="109" t="s">
        <v>13</v>
      </c>
      <c r="F15" s="109" t="s">
        <v>28</v>
      </c>
      <c r="G15" s="54"/>
      <c r="I15" s="27"/>
      <c r="J15" s="27"/>
      <c r="K15" s="27"/>
      <c r="L15" s="27"/>
      <c r="M15" s="27"/>
      <c r="N15" s="72"/>
    </row>
    <row r="16" spans="1:16" x14ac:dyDescent="0.3">
      <c r="B16" s="318"/>
      <c r="C16" s="318"/>
      <c r="D16" s="109">
        <v>62</v>
      </c>
      <c r="E16" s="91">
        <v>649455391</v>
      </c>
      <c r="F16" s="91">
        <v>311</v>
      </c>
      <c r="G16" s="55"/>
      <c r="I16" s="28"/>
      <c r="J16" s="28"/>
      <c r="K16" s="28"/>
      <c r="L16" s="28"/>
      <c r="M16" s="28"/>
      <c r="N16" s="72"/>
    </row>
    <row r="17" spans="1:14" x14ac:dyDescent="0.3">
      <c r="B17" s="318"/>
      <c r="C17" s="318"/>
      <c r="D17" s="109"/>
      <c r="E17" s="91"/>
      <c r="F17" s="91"/>
      <c r="G17" s="55"/>
      <c r="I17" s="28"/>
      <c r="J17" s="28"/>
      <c r="K17" s="28"/>
      <c r="L17" s="28"/>
      <c r="M17" s="28"/>
      <c r="N17" s="72"/>
    </row>
    <row r="18" spans="1:14" x14ac:dyDescent="0.3">
      <c r="B18" s="318"/>
      <c r="C18" s="318"/>
      <c r="D18" s="109"/>
      <c r="E18" s="91"/>
      <c r="F18" s="91"/>
      <c r="G18" s="55"/>
      <c r="I18" s="28"/>
      <c r="J18" s="28"/>
      <c r="K18" s="28"/>
      <c r="L18" s="28"/>
      <c r="M18" s="28"/>
      <c r="N18" s="72"/>
    </row>
    <row r="19" spans="1:14" x14ac:dyDescent="0.3">
      <c r="B19" s="318"/>
      <c r="C19" s="318"/>
      <c r="D19" s="109"/>
      <c r="E19" s="92"/>
      <c r="F19" s="91"/>
      <c r="G19" s="55"/>
      <c r="H19" s="18"/>
      <c r="I19" s="28"/>
      <c r="J19" s="28"/>
      <c r="K19" s="28"/>
      <c r="L19" s="28"/>
      <c r="M19" s="28"/>
      <c r="N19" s="17"/>
    </row>
    <row r="20" spans="1:14" x14ac:dyDescent="0.3">
      <c r="B20" s="318"/>
      <c r="C20" s="318"/>
      <c r="D20" s="109"/>
      <c r="E20" s="92"/>
      <c r="F20" s="91"/>
      <c r="G20" s="55"/>
      <c r="H20" s="18"/>
      <c r="I20" s="30"/>
      <c r="J20" s="30"/>
      <c r="K20" s="30"/>
      <c r="L20" s="30"/>
      <c r="M20" s="30"/>
      <c r="N20" s="17"/>
    </row>
    <row r="21" spans="1:14" x14ac:dyDescent="0.3">
      <c r="B21" s="318"/>
      <c r="C21" s="318"/>
      <c r="D21" s="109"/>
      <c r="E21" s="92"/>
      <c r="F21" s="91"/>
      <c r="G21" s="55"/>
      <c r="H21" s="18"/>
      <c r="I21" s="71"/>
      <c r="J21" s="71"/>
      <c r="K21" s="71"/>
      <c r="L21" s="71"/>
      <c r="M21" s="71"/>
      <c r="N21" s="17"/>
    </row>
    <row r="22" spans="1:14" x14ac:dyDescent="0.3">
      <c r="B22" s="318"/>
      <c r="C22" s="318"/>
      <c r="D22" s="109"/>
      <c r="E22" s="92"/>
      <c r="F22" s="91"/>
      <c r="G22" s="55"/>
      <c r="H22" s="18"/>
      <c r="I22" s="71"/>
      <c r="J22" s="71"/>
      <c r="K22" s="71"/>
      <c r="L22" s="71"/>
      <c r="M22" s="71"/>
      <c r="N22" s="17"/>
    </row>
    <row r="23" spans="1:14" ht="15" thickBot="1" x14ac:dyDescent="0.35">
      <c r="B23" s="319" t="s">
        <v>14</v>
      </c>
      <c r="C23" s="320"/>
      <c r="D23" s="109"/>
      <c r="E23" s="93">
        <f>SUM(E16:E22)</f>
        <v>649455391</v>
      </c>
      <c r="F23" s="91">
        <f>SUM(F16:F22)</f>
        <v>311</v>
      </c>
      <c r="G23" s="55"/>
      <c r="H23" s="18"/>
      <c r="I23" s="71"/>
      <c r="J23" s="71"/>
      <c r="K23" s="71"/>
      <c r="L23" s="71"/>
      <c r="M23" s="71"/>
      <c r="N23" s="17"/>
    </row>
    <row r="24" spans="1:14" ht="29.4" thickBot="1" x14ac:dyDescent="0.35">
      <c r="A24" s="32"/>
      <c r="B24" s="38" t="s">
        <v>15</v>
      </c>
      <c r="C24" s="38" t="s">
        <v>64</v>
      </c>
      <c r="E24" s="27"/>
      <c r="F24" s="27"/>
      <c r="G24" s="27"/>
      <c r="H24" s="27"/>
      <c r="I24" s="7"/>
      <c r="J24" s="7"/>
      <c r="K24" s="7"/>
      <c r="L24" s="7"/>
      <c r="M24" s="7"/>
    </row>
    <row r="25" spans="1:14" ht="15" thickBot="1" x14ac:dyDescent="0.35">
      <c r="A25" s="33">
        <v>1</v>
      </c>
      <c r="C25" s="35">
        <f>+F23*80%</f>
        <v>248.8</v>
      </c>
      <c r="D25" s="31"/>
      <c r="E25" s="34">
        <f>E23</f>
        <v>649455391</v>
      </c>
      <c r="F25" s="29"/>
      <c r="G25" s="29"/>
      <c r="H25" s="29"/>
      <c r="I25" s="19"/>
      <c r="J25" s="19"/>
      <c r="K25" s="19"/>
      <c r="L25" s="19"/>
      <c r="M25" s="19"/>
    </row>
    <row r="26" spans="1:14" x14ac:dyDescent="0.3">
      <c r="A26" s="63"/>
      <c r="C26" s="64"/>
      <c r="D26" s="28"/>
      <c r="E26" s="65"/>
      <c r="F26" s="29"/>
      <c r="G26" s="29"/>
      <c r="H26" s="29"/>
      <c r="I26" s="19"/>
      <c r="J26" s="19"/>
      <c r="K26" s="19"/>
      <c r="L26" s="19"/>
      <c r="M26" s="19"/>
    </row>
    <row r="27" spans="1:14" x14ac:dyDescent="0.3">
      <c r="A27" s="63"/>
      <c r="C27" s="64"/>
      <c r="D27" s="28"/>
      <c r="E27" s="65"/>
      <c r="F27" s="29"/>
      <c r="G27" s="29"/>
      <c r="H27" s="29"/>
      <c r="I27" s="19"/>
      <c r="J27" s="19"/>
      <c r="K27" s="19"/>
      <c r="L27" s="19"/>
      <c r="M27" s="19"/>
    </row>
    <row r="28" spans="1:14" x14ac:dyDescent="0.3">
      <c r="A28" s="63"/>
      <c r="B28" s="84" t="s">
        <v>95</v>
      </c>
      <c r="C28" s="68"/>
      <c r="D28" s="68"/>
      <c r="E28" s="68"/>
      <c r="F28" s="68"/>
      <c r="G28" s="68"/>
      <c r="H28" s="68"/>
      <c r="I28" s="71"/>
      <c r="J28" s="71"/>
      <c r="K28" s="71"/>
      <c r="L28" s="71"/>
      <c r="M28" s="71"/>
      <c r="N28" s="72"/>
    </row>
    <row r="29" spans="1:14" x14ac:dyDescent="0.3">
      <c r="A29" s="63"/>
      <c r="B29" s="68"/>
      <c r="C29" s="68"/>
      <c r="D29" s="68"/>
      <c r="E29" s="68"/>
      <c r="F29" s="68"/>
      <c r="G29" s="68"/>
      <c r="H29" s="68"/>
      <c r="I29" s="71"/>
      <c r="J29" s="71"/>
      <c r="K29" s="71"/>
      <c r="L29" s="71"/>
      <c r="M29" s="71"/>
      <c r="N29" s="72"/>
    </row>
    <row r="30" spans="1:14" x14ac:dyDescent="0.3">
      <c r="A30" s="63"/>
      <c r="B30" s="86" t="s">
        <v>32</v>
      </c>
      <c r="C30" s="86" t="s">
        <v>96</v>
      </c>
      <c r="D30" s="86" t="s">
        <v>97</v>
      </c>
      <c r="E30" s="68"/>
      <c r="F30" s="68"/>
      <c r="G30" s="68"/>
      <c r="H30" s="68"/>
      <c r="I30" s="71"/>
      <c r="J30" s="71"/>
      <c r="K30" s="71"/>
      <c r="L30" s="71"/>
      <c r="M30" s="71"/>
      <c r="N30" s="72"/>
    </row>
    <row r="31" spans="1:14" x14ac:dyDescent="0.3">
      <c r="A31" s="63"/>
      <c r="B31" s="83" t="s">
        <v>98</v>
      </c>
      <c r="C31" s="83" t="s">
        <v>315</v>
      </c>
      <c r="D31" s="83"/>
      <c r="E31" s="68"/>
      <c r="F31" s="68"/>
      <c r="G31" s="68"/>
      <c r="H31" s="68"/>
      <c r="I31" s="71"/>
      <c r="J31" s="71"/>
      <c r="K31" s="71"/>
      <c r="L31" s="71"/>
      <c r="M31" s="71"/>
      <c r="N31" s="72"/>
    </row>
    <row r="32" spans="1:14" x14ac:dyDescent="0.3">
      <c r="A32" s="63"/>
      <c r="B32" s="83" t="s">
        <v>99</v>
      </c>
      <c r="C32" s="83" t="s">
        <v>315</v>
      </c>
      <c r="D32" s="83"/>
      <c r="E32" s="68"/>
      <c r="F32" s="68"/>
      <c r="G32" s="68"/>
      <c r="H32" s="68"/>
      <c r="I32" s="71"/>
      <c r="J32" s="71"/>
      <c r="K32" s="71"/>
      <c r="L32" s="71"/>
      <c r="M32" s="71"/>
      <c r="N32" s="72"/>
    </row>
    <row r="33" spans="1:14" x14ac:dyDescent="0.3">
      <c r="A33" s="63"/>
      <c r="B33" s="83" t="s">
        <v>100</v>
      </c>
      <c r="C33" s="83" t="s">
        <v>315</v>
      </c>
      <c r="D33" s="83"/>
      <c r="E33" s="68"/>
      <c r="F33" s="68"/>
      <c r="G33" s="68"/>
      <c r="H33" s="68"/>
      <c r="I33" s="71"/>
      <c r="J33" s="71"/>
      <c r="K33" s="71"/>
      <c r="L33" s="71"/>
      <c r="M33" s="71"/>
      <c r="N33" s="72"/>
    </row>
    <row r="34" spans="1:14" x14ac:dyDescent="0.3">
      <c r="A34" s="63"/>
      <c r="B34" s="83" t="s">
        <v>101</v>
      </c>
      <c r="C34" s="83" t="s">
        <v>315</v>
      </c>
      <c r="D34" s="83"/>
      <c r="E34" s="68"/>
      <c r="F34" s="68"/>
      <c r="G34" s="68"/>
      <c r="H34" s="68"/>
      <c r="I34" s="71"/>
      <c r="J34" s="71"/>
      <c r="K34" s="71"/>
      <c r="L34" s="71"/>
      <c r="M34" s="71"/>
      <c r="N34" s="72"/>
    </row>
    <row r="35" spans="1:14" x14ac:dyDescent="0.3">
      <c r="A35" s="63"/>
      <c r="B35" s="68"/>
      <c r="C35" s="68"/>
      <c r="D35" s="68"/>
      <c r="E35" s="68"/>
      <c r="F35" s="68"/>
      <c r="G35" s="68"/>
      <c r="H35" s="68"/>
      <c r="I35" s="71"/>
      <c r="J35" s="71"/>
      <c r="K35" s="71"/>
      <c r="L35" s="71"/>
      <c r="M35" s="71"/>
      <c r="N35" s="72"/>
    </row>
    <row r="36" spans="1:14" x14ac:dyDescent="0.3">
      <c r="A36" s="63"/>
      <c r="B36" s="68"/>
      <c r="C36" s="68"/>
      <c r="D36" s="68"/>
      <c r="E36" s="68"/>
      <c r="F36" s="68"/>
      <c r="G36" s="68"/>
      <c r="H36" s="68"/>
      <c r="I36" s="71"/>
      <c r="J36" s="71"/>
      <c r="K36" s="71"/>
      <c r="L36" s="71"/>
      <c r="M36" s="71"/>
      <c r="N36" s="72"/>
    </row>
    <row r="37" spans="1:14" x14ac:dyDescent="0.3">
      <c r="A37" s="63"/>
      <c r="B37" s="84" t="s">
        <v>102</v>
      </c>
      <c r="C37" s="68"/>
      <c r="D37" s="68"/>
      <c r="E37" s="68"/>
      <c r="F37" s="68"/>
      <c r="G37" s="68"/>
      <c r="H37" s="68"/>
      <c r="I37" s="71"/>
      <c r="J37" s="71"/>
      <c r="K37" s="71"/>
      <c r="L37" s="71"/>
      <c r="M37" s="71"/>
      <c r="N37" s="72"/>
    </row>
    <row r="38" spans="1:14" x14ac:dyDescent="0.3">
      <c r="A38" s="63"/>
      <c r="B38" s="68"/>
      <c r="C38" s="68"/>
      <c r="D38" s="68"/>
      <c r="E38" s="68"/>
      <c r="F38" s="68"/>
      <c r="G38" s="68"/>
      <c r="H38" s="68"/>
      <c r="I38" s="71"/>
      <c r="J38" s="71"/>
      <c r="K38" s="71"/>
      <c r="L38" s="71"/>
      <c r="M38" s="71"/>
      <c r="N38" s="72"/>
    </row>
    <row r="39" spans="1:14" x14ac:dyDescent="0.3">
      <c r="A39" s="63"/>
      <c r="B39" s="68"/>
      <c r="C39" s="68"/>
      <c r="D39" s="68"/>
      <c r="E39" s="68"/>
      <c r="F39" s="68"/>
      <c r="G39" s="68"/>
      <c r="H39" s="68"/>
      <c r="I39" s="71"/>
      <c r="J39" s="71"/>
      <c r="K39" s="71"/>
      <c r="L39" s="71"/>
      <c r="M39" s="71"/>
      <c r="N39" s="72"/>
    </row>
    <row r="40" spans="1:14" x14ac:dyDescent="0.3">
      <c r="A40" s="63"/>
      <c r="B40" s="86" t="s">
        <v>32</v>
      </c>
      <c r="C40" s="86" t="s">
        <v>57</v>
      </c>
      <c r="D40" s="85" t="s">
        <v>50</v>
      </c>
      <c r="E40" s="85" t="s">
        <v>16</v>
      </c>
      <c r="F40" s="68"/>
      <c r="G40" s="68"/>
      <c r="H40" s="68"/>
      <c r="I40" s="71"/>
      <c r="J40" s="71"/>
      <c r="K40" s="71"/>
      <c r="L40" s="71"/>
      <c r="M40" s="71"/>
      <c r="N40" s="72"/>
    </row>
    <row r="41" spans="1:14" ht="27.6" x14ac:dyDescent="0.3">
      <c r="A41" s="63"/>
      <c r="B41" s="69" t="s">
        <v>103</v>
      </c>
      <c r="C41" s="70">
        <v>40</v>
      </c>
      <c r="D41" s="106">
        <v>0</v>
      </c>
      <c r="E41" s="270">
        <f>+D41+D42</f>
        <v>35</v>
      </c>
      <c r="F41" s="68"/>
      <c r="G41" s="68"/>
      <c r="H41" s="68"/>
      <c r="I41" s="71"/>
      <c r="J41" s="71"/>
      <c r="K41" s="71"/>
      <c r="L41" s="71"/>
      <c r="M41" s="71"/>
      <c r="N41" s="72"/>
    </row>
    <row r="42" spans="1:14" ht="55.2" x14ac:dyDescent="0.3">
      <c r="A42" s="63"/>
      <c r="B42" s="69" t="s">
        <v>104</v>
      </c>
      <c r="C42" s="70">
        <v>60</v>
      </c>
      <c r="D42" s="106">
        <v>35</v>
      </c>
      <c r="E42" s="271"/>
      <c r="F42" s="68"/>
      <c r="G42" s="68"/>
      <c r="H42" s="68"/>
      <c r="I42" s="71"/>
      <c r="J42" s="71"/>
      <c r="K42" s="71"/>
      <c r="L42" s="71"/>
      <c r="M42" s="71"/>
      <c r="N42" s="72"/>
    </row>
    <row r="43" spans="1:14" x14ac:dyDescent="0.3">
      <c r="A43" s="63"/>
      <c r="C43" s="64"/>
      <c r="D43" s="28"/>
      <c r="E43" s="65"/>
      <c r="F43" s="29"/>
      <c r="G43" s="29"/>
      <c r="H43" s="29"/>
      <c r="I43" s="19"/>
      <c r="J43" s="19"/>
      <c r="K43" s="19"/>
      <c r="L43" s="19"/>
      <c r="M43" s="19"/>
    </row>
    <row r="44" spans="1:14" x14ac:dyDescent="0.3">
      <c r="A44" s="63"/>
      <c r="C44" s="64"/>
      <c r="D44" s="28"/>
      <c r="E44" s="65"/>
      <c r="F44" s="29"/>
      <c r="G44" s="29"/>
      <c r="H44" s="29"/>
      <c r="I44" s="19"/>
      <c r="J44" s="19"/>
      <c r="K44" s="19"/>
      <c r="L44" s="19"/>
      <c r="M44" s="19"/>
    </row>
    <row r="45" spans="1:14" x14ac:dyDescent="0.3">
      <c r="A45" s="63"/>
      <c r="C45" s="64"/>
      <c r="D45" s="28"/>
      <c r="E45" s="65"/>
      <c r="F45" s="29"/>
      <c r="G45" s="29"/>
      <c r="H45" s="29"/>
      <c r="I45" s="19"/>
      <c r="J45" s="19"/>
      <c r="K45" s="19"/>
      <c r="L45" s="19"/>
      <c r="M45" s="19"/>
    </row>
    <row r="46" spans="1:14" ht="15" thickBot="1" x14ac:dyDescent="0.35">
      <c r="M46" s="311" t="s">
        <v>34</v>
      </c>
      <c r="N46" s="311"/>
    </row>
    <row r="47" spans="1:14" x14ac:dyDescent="0.3">
      <c r="B47" s="94" t="s">
        <v>29</v>
      </c>
      <c r="M47" s="44"/>
      <c r="N47" s="44"/>
    </row>
    <row r="48" spans="1:14" ht="15" thickBot="1" x14ac:dyDescent="0.35">
      <c r="M48" s="44"/>
      <c r="N48" s="44"/>
    </row>
    <row r="49" spans="1:26" s="71" customFormat="1" ht="109.5" customHeight="1" x14ac:dyDescent="0.3">
      <c r="B49" s="82" t="s">
        <v>105</v>
      </c>
      <c r="C49" s="82" t="s">
        <v>106</v>
      </c>
      <c r="D49" s="82" t="s">
        <v>107</v>
      </c>
      <c r="E49" s="82" t="s">
        <v>44</v>
      </c>
      <c r="F49" s="82" t="s">
        <v>22</v>
      </c>
      <c r="G49" s="82" t="s">
        <v>65</v>
      </c>
      <c r="H49" s="82" t="s">
        <v>17</v>
      </c>
      <c r="I49" s="82" t="s">
        <v>10</v>
      </c>
      <c r="J49" s="82" t="s">
        <v>30</v>
      </c>
      <c r="K49" s="82" t="s">
        <v>60</v>
      </c>
      <c r="L49" s="82" t="s">
        <v>20</v>
      </c>
      <c r="M49" s="67" t="s">
        <v>26</v>
      </c>
      <c r="N49" s="82" t="s">
        <v>119</v>
      </c>
      <c r="O49" s="82" t="s">
        <v>108</v>
      </c>
      <c r="P49" s="82" t="s">
        <v>35</v>
      </c>
      <c r="Q49" s="108" t="s">
        <v>11</v>
      </c>
      <c r="R49" s="108" t="s">
        <v>19</v>
      </c>
    </row>
    <row r="50" spans="1:26" s="77" customFormat="1" ht="28.8" x14ac:dyDescent="0.3">
      <c r="A50" s="36">
        <v>1</v>
      </c>
      <c r="B50" s="78" t="s">
        <v>116</v>
      </c>
      <c r="C50" s="79" t="s">
        <v>116</v>
      </c>
      <c r="D50" s="78" t="s">
        <v>117</v>
      </c>
      <c r="E50" s="78" t="s">
        <v>284</v>
      </c>
      <c r="F50" s="113" t="s">
        <v>96</v>
      </c>
      <c r="G50" s="117" t="s">
        <v>123</v>
      </c>
      <c r="H50" s="97">
        <v>41659</v>
      </c>
      <c r="I50" s="97">
        <v>41912</v>
      </c>
      <c r="J50" s="75" t="s">
        <v>97</v>
      </c>
      <c r="K50" s="114">
        <f>+(I50-H50)/30</f>
        <v>8.4333333333333336</v>
      </c>
      <c r="L50" s="99">
        <v>0</v>
      </c>
      <c r="M50" s="118" t="s">
        <v>124</v>
      </c>
      <c r="N50" s="99">
        <v>311</v>
      </c>
      <c r="O50" s="66" t="s">
        <v>123</v>
      </c>
      <c r="P50" s="20">
        <v>943699855</v>
      </c>
      <c r="Q50" s="89">
        <v>60</v>
      </c>
      <c r="R50" s="89"/>
      <c r="S50" s="76"/>
      <c r="T50" s="76"/>
      <c r="U50" s="76"/>
      <c r="V50" s="76"/>
      <c r="W50" s="76"/>
      <c r="X50" s="76"/>
      <c r="Y50" s="76"/>
      <c r="Z50" s="76"/>
    </row>
    <row r="51" spans="1:26" s="77" customFormat="1" ht="273.60000000000002" x14ac:dyDescent="0.3">
      <c r="A51" s="36">
        <f>+A50+1</f>
        <v>2</v>
      </c>
      <c r="B51" s="78" t="s">
        <v>116</v>
      </c>
      <c r="C51" s="79" t="s">
        <v>116</v>
      </c>
      <c r="D51" s="78" t="s">
        <v>117</v>
      </c>
      <c r="E51" s="78" t="s">
        <v>122</v>
      </c>
      <c r="F51" s="113" t="s">
        <v>96</v>
      </c>
      <c r="G51" s="117" t="s">
        <v>123</v>
      </c>
      <c r="H51" s="97">
        <v>41656</v>
      </c>
      <c r="I51" s="97">
        <v>41851</v>
      </c>
      <c r="J51" s="75" t="s">
        <v>97</v>
      </c>
      <c r="K51" s="114">
        <f>+(H50-H51)/30</f>
        <v>0.1</v>
      </c>
      <c r="L51" s="99">
        <f>+(I51-H50)/30</f>
        <v>6.4</v>
      </c>
      <c r="M51" s="118">
        <v>86</v>
      </c>
      <c r="N51" s="99">
        <v>0</v>
      </c>
      <c r="O51" s="66" t="s">
        <v>123</v>
      </c>
      <c r="P51" s="20">
        <v>106084549</v>
      </c>
      <c r="Q51" s="89" t="s">
        <v>125</v>
      </c>
      <c r="R51" s="89" t="s">
        <v>318</v>
      </c>
      <c r="S51" s="76"/>
      <c r="T51" s="76"/>
      <c r="U51" s="76"/>
      <c r="V51" s="76"/>
      <c r="W51" s="76"/>
      <c r="X51" s="76"/>
      <c r="Y51" s="76"/>
      <c r="Z51" s="76"/>
    </row>
    <row r="52" spans="1:26" s="77" customFormat="1" ht="43.2" x14ac:dyDescent="0.3">
      <c r="A52" s="36">
        <f t="shared" ref="A52:A57" si="0">+A51+1</f>
        <v>3</v>
      </c>
      <c r="B52" s="78" t="s">
        <v>116</v>
      </c>
      <c r="C52" s="79" t="s">
        <v>116</v>
      </c>
      <c r="D52" s="78" t="s">
        <v>128</v>
      </c>
      <c r="E52" s="78" t="s">
        <v>313</v>
      </c>
      <c r="F52" s="74" t="s">
        <v>96</v>
      </c>
      <c r="G52" s="117" t="s">
        <v>123</v>
      </c>
      <c r="H52" s="97">
        <v>41321</v>
      </c>
      <c r="I52" s="97">
        <v>41639</v>
      </c>
      <c r="J52" s="75" t="s">
        <v>97</v>
      </c>
      <c r="K52" s="114">
        <f>+(I52-H52)/30</f>
        <v>10.6</v>
      </c>
      <c r="L52" s="99">
        <v>0</v>
      </c>
      <c r="M52" s="66" t="s">
        <v>138</v>
      </c>
      <c r="N52" s="99">
        <v>0</v>
      </c>
      <c r="O52" s="66" t="s">
        <v>123</v>
      </c>
      <c r="P52" s="20">
        <v>24000000</v>
      </c>
      <c r="Q52" s="89" t="s">
        <v>323</v>
      </c>
      <c r="R52" s="89" t="s">
        <v>324</v>
      </c>
      <c r="S52" s="76"/>
      <c r="T52" s="76"/>
      <c r="U52" s="76"/>
      <c r="V52" s="76"/>
      <c r="W52" s="76"/>
      <c r="X52" s="76"/>
      <c r="Y52" s="76"/>
      <c r="Z52" s="76"/>
    </row>
    <row r="53" spans="1:26" s="77" customFormat="1" ht="43.2" x14ac:dyDescent="0.3">
      <c r="A53" s="36">
        <f t="shared" si="0"/>
        <v>4</v>
      </c>
      <c r="B53" s="78" t="s">
        <v>116</v>
      </c>
      <c r="C53" s="79" t="s">
        <v>116</v>
      </c>
      <c r="D53" s="78" t="s">
        <v>128</v>
      </c>
      <c r="E53" s="78" t="s">
        <v>314</v>
      </c>
      <c r="F53" s="74" t="s">
        <v>96</v>
      </c>
      <c r="G53" s="117" t="s">
        <v>123</v>
      </c>
      <c r="H53" s="184">
        <v>40969</v>
      </c>
      <c r="I53" s="97">
        <v>41182</v>
      </c>
      <c r="J53" s="75" t="s">
        <v>97</v>
      </c>
      <c r="K53" s="114">
        <f>+(I53-H53)/30</f>
        <v>7.1</v>
      </c>
      <c r="L53" s="99">
        <v>0</v>
      </c>
      <c r="M53" s="66" t="s">
        <v>138</v>
      </c>
      <c r="N53" s="99">
        <v>0</v>
      </c>
      <c r="O53" s="66" t="s">
        <v>123</v>
      </c>
      <c r="P53" s="20">
        <v>14400000</v>
      </c>
      <c r="Q53" s="89" t="s">
        <v>325</v>
      </c>
      <c r="R53" s="89" t="s">
        <v>324</v>
      </c>
      <c r="S53" s="76"/>
      <c r="T53" s="76"/>
      <c r="U53" s="76"/>
      <c r="V53" s="76"/>
      <c r="W53" s="76"/>
      <c r="X53" s="76"/>
      <c r="Y53" s="76"/>
      <c r="Z53" s="76"/>
    </row>
    <row r="54" spans="1:26" s="77" customFormat="1" x14ac:dyDescent="0.3">
      <c r="A54" s="36">
        <f t="shared" si="0"/>
        <v>5</v>
      </c>
      <c r="B54" s="78"/>
      <c r="C54" s="79"/>
      <c r="D54" s="78"/>
      <c r="E54" s="73"/>
      <c r="F54" s="74"/>
      <c r="G54" s="74"/>
      <c r="H54" s="97"/>
      <c r="I54" s="97"/>
      <c r="J54" s="75"/>
      <c r="K54" s="75"/>
      <c r="L54" s="75"/>
      <c r="M54" s="66"/>
      <c r="N54" s="66"/>
      <c r="O54" s="20"/>
      <c r="P54" s="20"/>
      <c r="Q54" s="89"/>
      <c r="R54" s="89"/>
      <c r="S54" s="76"/>
      <c r="T54" s="76"/>
      <c r="U54" s="76"/>
      <c r="V54" s="76"/>
      <c r="W54" s="76"/>
      <c r="X54" s="76"/>
      <c r="Y54" s="76"/>
      <c r="Z54" s="76"/>
    </row>
    <row r="55" spans="1:26" s="77" customFormat="1" x14ac:dyDescent="0.3">
      <c r="A55" s="36">
        <f t="shared" si="0"/>
        <v>6</v>
      </c>
      <c r="B55" s="78"/>
      <c r="C55" s="79"/>
      <c r="D55" s="78"/>
      <c r="E55" s="73"/>
      <c r="F55" s="74"/>
      <c r="G55" s="74"/>
      <c r="H55" s="97"/>
      <c r="I55" s="97"/>
      <c r="J55" s="75"/>
      <c r="K55" s="75"/>
      <c r="L55" s="75"/>
      <c r="M55" s="66"/>
      <c r="N55" s="66"/>
      <c r="O55" s="20"/>
      <c r="P55" s="20"/>
      <c r="Q55" s="89"/>
      <c r="R55" s="89"/>
      <c r="S55" s="76"/>
      <c r="T55" s="76"/>
      <c r="U55" s="76"/>
      <c r="V55" s="76"/>
      <c r="W55" s="76"/>
      <c r="X55" s="76"/>
      <c r="Y55" s="76"/>
      <c r="Z55" s="76"/>
    </row>
    <row r="56" spans="1:26" s="77" customFormat="1" x14ac:dyDescent="0.3">
      <c r="A56" s="36">
        <f t="shared" si="0"/>
        <v>7</v>
      </c>
      <c r="B56" s="78"/>
      <c r="C56" s="79"/>
      <c r="D56" s="78"/>
      <c r="E56" s="73"/>
      <c r="F56" s="74"/>
      <c r="G56" s="74"/>
      <c r="H56" s="97"/>
      <c r="I56" s="97"/>
      <c r="J56" s="75"/>
      <c r="K56" s="75"/>
      <c r="L56" s="75"/>
      <c r="M56" s="66"/>
      <c r="N56" s="66"/>
      <c r="O56" s="20"/>
      <c r="P56" s="20"/>
      <c r="Q56" s="89"/>
      <c r="R56" s="89"/>
      <c r="S56" s="76"/>
      <c r="T56" s="76"/>
      <c r="U56" s="76"/>
      <c r="V56" s="76"/>
      <c r="W56" s="76"/>
      <c r="X56" s="76"/>
      <c r="Y56" s="76"/>
      <c r="Z56" s="76"/>
    </row>
    <row r="57" spans="1:26" s="77" customFormat="1" x14ac:dyDescent="0.3">
      <c r="A57" s="36">
        <f t="shared" si="0"/>
        <v>8</v>
      </c>
      <c r="B57" s="78"/>
      <c r="C57" s="79"/>
      <c r="D57" s="78"/>
      <c r="E57" s="73"/>
      <c r="F57" s="74"/>
      <c r="G57" s="74"/>
      <c r="H57" s="97"/>
      <c r="I57" s="97"/>
      <c r="J57" s="75"/>
      <c r="K57" s="75"/>
      <c r="L57" s="75"/>
      <c r="M57" s="66"/>
      <c r="N57" s="66"/>
      <c r="O57" s="20"/>
      <c r="P57" s="20"/>
      <c r="Q57" s="89"/>
      <c r="R57" s="89"/>
      <c r="S57" s="76"/>
      <c r="T57" s="76"/>
      <c r="U57" s="76"/>
      <c r="V57" s="76"/>
      <c r="W57" s="76"/>
      <c r="X57" s="76"/>
      <c r="Y57" s="76"/>
      <c r="Z57" s="76"/>
    </row>
    <row r="58" spans="1:26" s="77" customFormat="1" x14ac:dyDescent="0.3">
      <c r="A58" s="36"/>
      <c r="B58" s="37" t="s">
        <v>16</v>
      </c>
      <c r="C58" s="79"/>
      <c r="D58" s="78"/>
      <c r="E58" s="73"/>
      <c r="F58" s="74"/>
      <c r="G58" s="74"/>
      <c r="H58" s="74"/>
      <c r="I58" s="75"/>
      <c r="J58" s="75"/>
      <c r="K58" s="176">
        <f>+K50+K51+K52+K53</f>
        <v>26.233333333333334</v>
      </c>
      <c r="L58" s="177">
        <f>+L51</f>
        <v>6.4</v>
      </c>
      <c r="M58" s="266">
        <v>1001</v>
      </c>
      <c r="N58" s="80">
        <f t="shared" ref="N58" si="1">SUM(N50:N57)</f>
        <v>311</v>
      </c>
      <c r="O58" s="20"/>
      <c r="P58" s="20"/>
      <c r="Q58" s="90"/>
      <c r="R58" s="90"/>
    </row>
    <row r="59" spans="1:26" s="21" customFormat="1" x14ac:dyDescent="0.3">
      <c r="E59" s="22"/>
      <c r="M59" s="136"/>
    </row>
    <row r="60" spans="1:26" s="21" customFormat="1" x14ac:dyDescent="0.3">
      <c r="B60" s="302" t="s">
        <v>27</v>
      </c>
      <c r="C60" s="302" t="s">
        <v>110</v>
      </c>
      <c r="D60" s="304" t="s">
        <v>33</v>
      </c>
      <c r="E60" s="304"/>
      <c r="K60" s="98"/>
      <c r="M60" s="191"/>
    </row>
    <row r="61" spans="1:26" s="21" customFormat="1" x14ac:dyDescent="0.3">
      <c r="B61" s="303"/>
      <c r="C61" s="303"/>
      <c r="D61" s="110" t="s">
        <v>23</v>
      </c>
      <c r="E61" s="43" t="s">
        <v>24</v>
      </c>
      <c r="K61" s="120"/>
    </row>
    <row r="62" spans="1:26" s="21" customFormat="1" ht="30.6" customHeight="1" x14ac:dyDescent="0.3">
      <c r="B62" s="41" t="s">
        <v>21</v>
      </c>
      <c r="C62" s="267" t="s">
        <v>420</v>
      </c>
      <c r="D62" s="265" t="s">
        <v>315</v>
      </c>
      <c r="E62" s="40"/>
      <c r="F62" s="23"/>
      <c r="G62" s="23"/>
      <c r="H62" s="23"/>
      <c r="I62" s="23"/>
      <c r="J62" s="23"/>
      <c r="K62" s="121"/>
      <c r="L62" s="23"/>
      <c r="M62" s="23"/>
    </row>
    <row r="63" spans="1:26" s="21" customFormat="1" ht="30" customHeight="1" x14ac:dyDescent="0.3">
      <c r="B63" s="41" t="s">
        <v>25</v>
      </c>
      <c r="C63" s="42">
        <f>+M58</f>
        <v>1001</v>
      </c>
      <c r="D63" s="265" t="s">
        <v>315</v>
      </c>
      <c r="E63" s="40"/>
      <c r="K63" s="119"/>
      <c r="L63" s="119"/>
    </row>
    <row r="64" spans="1:26" s="21" customFormat="1" x14ac:dyDescent="0.3">
      <c r="B64" s="24"/>
      <c r="C64" s="305"/>
      <c r="D64" s="305"/>
      <c r="E64" s="305"/>
      <c r="F64" s="305"/>
      <c r="G64" s="305"/>
      <c r="H64" s="305"/>
      <c r="I64" s="305"/>
      <c r="J64" s="305"/>
      <c r="K64" s="305"/>
      <c r="L64" s="305"/>
      <c r="M64" s="305"/>
      <c r="N64" s="305"/>
    </row>
    <row r="65" spans="2:18" ht="28.2" customHeight="1" thickBot="1" x14ac:dyDescent="0.35"/>
    <row r="66" spans="2:18" ht="26.4" thickBot="1" x14ac:dyDescent="0.35">
      <c r="B66" s="306" t="s">
        <v>66</v>
      </c>
      <c r="C66" s="306"/>
      <c r="D66" s="306"/>
      <c r="E66" s="306"/>
      <c r="F66" s="306"/>
      <c r="G66" s="306"/>
      <c r="H66" s="306"/>
      <c r="I66" s="306"/>
      <c r="J66" s="306"/>
      <c r="K66" s="306"/>
      <c r="L66" s="306"/>
      <c r="M66" s="306"/>
      <c r="N66" s="306"/>
    </row>
    <row r="69" spans="2:18" ht="109.5" customHeight="1" x14ac:dyDescent="0.3">
      <c r="B69" s="107" t="s">
        <v>109</v>
      </c>
      <c r="C69" s="46" t="s">
        <v>2</v>
      </c>
      <c r="D69" s="46" t="s">
        <v>68</v>
      </c>
      <c r="E69" s="46" t="s">
        <v>67</v>
      </c>
      <c r="F69" s="46" t="s">
        <v>69</v>
      </c>
      <c r="G69" s="46" t="s">
        <v>70</v>
      </c>
      <c r="H69" s="46" t="s">
        <v>71</v>
      </c>
      <c r="I69" s="107" t="s">
        <v>111</v>
      </c>
      <c r="J69" s="46" t="s">
        <v>72</v>
      </c>
      <c r="K69" s="46" t="s">
        <v>73</v>
      </c>
      <c r="L69" s="46" t="s">
        <v>74</v>
      </c>
      <c r="M69" s="46" t="s">
        <v>75</v>
      </c>
      <c r="N69" s="58" t="s">
        <v>76</v>
      </c>
      <c r="O69" s="58" t="s">
        <v>77</v>
      </c>
      <c r="P69" s="272" t="s">
        <v>3</v>
      </c>
      <c r="Q69" s="274"/>
      <c r="R69" s="46" t="s">
        <v>18</v>
      </c>
    </row>
    <row r="70" spans="2:18" ht="150" customHeight="1" x14ac:dyDescent="0.3">
      <c r="B70" s="157" t="s">
        <v>121</v>
      </c>
      <c r="C70" s="147" t="s">
        <v>121</v>
      </c>
      <c r="D70" s="149" t="s">
        <v>123</v>
      </c>
      <c r="E70" s="149" t="s">
        <v>123</v>
      </c>
      <c r="F70" s="149" t="s">
        <v>123</v>
      </c>
      <c r="G70" s="149" t="s">
        <v>123</v>
      </c>
      <c r="H70" s="149" t="s">
        <v>123</v>
      </c>
      <c r="I70" s="149" t="s">
        <v>123</v>
      </c>
      <c r="J70" s="159" t="s">
        <v>96</v>
      </c>
      <c r="K70" s="149" t="s">
        <v>123</v>
      </c>
      <c r="L70" s="149" t="s">
        <v>123</v>
      </c>
      <c r="M70" s="149" t="s">
        <v>123</v>
      </c>
      <c r="N70" s="149" t="s">
        <v>123</v>
      </c>
      <c r="O70" s="149" t="s">
        <v>123</v>
      </c>
      <c r="P70" s="327"/>
      <c r="Q70" s="328"/>
      <c r="R70" s="160" t="s">
        <v>96</v>
      </c>
    </row>
    <row r="71" spans="2:18" x14ac:dyDescent="0.3">
      <c r="B71" s="2"/>
      <c r="C71" s="2"/>
      <c r="D71" s="4"/>
      <c r="E71" s="4"/>
      <c r="F71" s="3"/>
      <c r="G71" s="100"/>
      <c r="H71" s="3"/>
      <c r="I71" s="83"/>
      <c r="J71" s="59"/>
      <c r="K71" s="59"/>
      <c r="L71" s="83"/>
      <c r="M71" s="83"/>
      <c r="N71" s="83"/>
      <c r="O71" s="83"/>
      <c r="P71" s="299"/>
      <c r="Q71" s="300"/>
      <c r="R71" s="83"/>
    </row>
    <row r="72" spans="2:18" x14ac:dyDescent="0.3">
      <c r="B72" s="2"/>
      <c r="C72" s="2"/>
      <c r="D72" s="4"/>
      <c r="E72" s="4"/>
      <c r="F72" s="3"/>
      <c r="G72" s="100"/>
      <c r="H72" s="3"/>
      <c r="I72" s="83"/>
      <c r="J72" s="59"/>
      <c r="K72" s="59"/>
      <c r="L72" s="83"/>
      <c r="M72" s="83"/>
      <c r="N72" s="83"/>
      <c r="O72" s="83"/>
      <c r="P72" s="299"/>
      <c r="Q72" s="300"/>
      <c r="R72" s="83"/>
    </row>
    <row r="73" spans="2:18" x14ac:dyDescent="0.3">
      <c r="B73" s="2"/>
      <c r="C73" s="2"/>
      <c r="D73" s="4"/>
      <c r="E73" s="4"/>
      <c r="F73" s="3"/>
      <c r="G73" s="100"/>
      <c r="H73" s="3"/>
      <c r="I73" s="83"/>
      <c r="J73" s="59"/>
      <c r="K73" s="59"/>
      <c r="L73" s="83"/>
      <c r="M73" s="83"/>
      <c r="N73" s="83"/>
      <c r="O73" s="83"/>
      <c r="P73" s="299"/>
      <c r="Q73" s="300"/>
      <c r="R73" s="83"/>
    </row>
    <row r="74" spans="2:18" x14ac:dyDescent="0.3">
      <c r="B74" s="2"/>
      <c r="C74" s="2"/>
      <c r="D74" s="4"/>
      <c r="E74" s="4"/>
      <c r="F74" s="3"/>
      <c r="G74" s="100"/>
      <c r="H74" s="3"/>
      <c r="I74" s="83"/>
      <c r="J74" s="59"/>
      <c r="K74" s="59"/>
      <c r="L74" s="83"/>
      <c r="M74" s="83"/>
      <c r="N74" s="83"/>
      <c r="O74" s="83"/>
      <c r="P74" s="299"/>
      <c r="Q74" s="300"/>
      <c r="R74" s="83"/>
    </row>
    <row r="75" spans="2:18" x14ac:dyDescent="0.3">
      <c r="B75" s="2"/>
      <c r="C75" s="2"/>
      <c r="D75" s="4"/>
      <c r="E75" s="4"/>
      <c r="F75" s="3"/>
      <c r="G75" s="100"/>
      <c r="H75" s="3"/>
      <c r="I75" s="83"/>
      <c r="J75" s="59"/>
      <c r="K75" s="59"/>
      <c r="L75" s="83"/>
      <c r="M75" s="83"/>
      <c r="N75" s="83"/>
      <c r="O75" s="83"/>
      <c r="P75" s="299"/>
      <c r="Q75" s="300"/>
      <c r="R75" s="83"/>
    </row>
    <row r="76" spans="2:18" x14ac:dyDescent="0.3">
      <c r="B76" s="83"/>
      <c r="C76" s="83"/>
      <c r="D76" s="83"/>
      <c r="E76" s="83"/>
      <c r="F76" s="83"/>
      <c r="G76" s="101"/>
      <c r="H76" s="83"/>
      <c r="I76" s="83"/>
      <c r="J76" s="83"/>
      <c r="K76" s="83"/>
      <c r="L76" s="83"/>
      <c r="M76" s="83"/>
      <c r="N76" s="83"/>
      <c r="O76" s="83"/>
      <c r="P76" s="299"/>
      <c r="Q76" s="300"/>
      <c r="R76" s="83"/>
    </row>
    <row r="77" spans="2:18" x14ac:dyDescent="0.3">
      <c r="B77" s="6" t="s">
        <v>1</v>
      </c>
      <c r="H77" s="83"/>
      <c r="I77" s="83"/>
    </row>
    <row r="78" spans="2:18" x14ac:dyDescent="0.3">
      <c r="B78" s="6" t="s">
        <v>36</v>
      </c>
    </row>
    <row r="79" spans="2:18" x14ac:dyDescent="0.3">
      <c r="B79" s="6" t="s">
        <v>112</v>
      </c>
    </row>
    <row r="81" spans="1:17" ht="15" thickBot="1" x14ac:dyDescent="0.35"/>
    <row r="82" spans="1:17" ht="26.4" thickBot="1" x14ac:dyDescent="0.35">
      <c r="B82" s="284" t="s">
        <v>37</v>
      </c>
      <c r="C82" s="285"/>
      <c r="D82" s="285"/>
      <c r="E82" s="285"/>
      <c r="F82" s="285"/>
      <c r="G82" s="285"/>
      <c r="H82" s="285"/>
      <c r="I82" s="285"/>
      <c r="J82" s="285"/>
      <c r="K82" s="285"/>
      <c r="L82" s="285"/>
      <c r="M82" s="285"/>
      <c r="N82" s="286"/>
    </row>
    <row r="87" spans="1:17" ht="43.5" customHeight="1" x14ac:dyDescent="0.3">
      <c r="B87" s="275" t="s">
        <v>0</v>
      </c>
      <c r="C87" s="301" t="s">
        <v>38</v>
      </c>
      <c r="D87" s="301" t="s">
        <v>39</v>
      </c>
      <c r="E87" s="301" t="s">
        <v>78</v>
      </c>
      <c r="F87" s="301" t="s">
        <v>80</v>
      </c>
      <c r="G87" s="301" t="s">
        <v>81</v>
      </c>
      <c r="H87" s="301" t="s">
        <v>82</v>
      </c>
      <c r="I87" s="301" t="s">
        <v>79</v>
      </c>
      <c r="J87" s="301" t="s">
        <v>83</v>
      </c>
      <c r="K87" s="301"/>
      <c r="L87" s="301"/>
      <c r="M87" s="301" t="s">
        <v>87</v>
      </c>
      <c r="N87" s="301" t="s">
        <v>40</v>
      </c>
      <c r="O87" s="301" t="s">
        <v>41</v>
      </c>
      <c r="P87" s="301" t="s">
        <v>3</v>
      </c>
      <c r="Q87" s="301"/>
    </row>
    <row r="88" spans="1:17" ht="31.5" customHeight="1" x14ac:dyDescent="0.3">
      <c r="B88" s="276"/>
      <c r="C88" s="301"/>
      <c r="D88" s="301"/>
      <c r="E88" s="301"/>
      <c r="F88" s="301"/>
      <c r="G88" s="301"/>
      <c r="H88" s="301"/>
      <c r="I88" s="301"/>
      <c r="J88" s="102" t="s">
        <v>84</v>
      </c>
      <c r="K88" s="103" t="s">
        <v>85</v>
      </c>
      <c r="L88" s="104" t="s">
        <v>86</v>
      </c>
      <c r="M88" s="301"/>
      <c r="N88" s="301"/>
      <c r="O88" s="301"/>
      <c r="P88" s="301"/>
      <c r="Q88" s="301"/>
    </row>
    <row r="89" spans="1:17" ht="60.75" customHeight="1" x14ac:dyDescent="0.3">
      <c r="B89" s="146" t="s">
        <v>42</v>
      </c>
      <c r="C89" s="147">
        <v>311</v>
      </c>
      <c r="D89" s="147" t="s">
        <v>345</v>
      </c>
      <c r="E89" s="147">
        <v>1110498629</v>
      </c>
      <c r="F89" s="147" t="s">
        <v>168</v>
      </c>
      <c r="G89" s="147" t="s">
        <v>189</v>
      </c>
      <c r="H89" s="148">
        <v>41568</v>
      </c>
      <c r="I89" s="149" t="s">
        <v>123</v>
      </c>
      <c r="J89" s="147" t="s">
        <v>189</v>
      </c>
      <c r="K89" s="147" t="s">
        <v>213</v>
      </c>
      <c r="L89" s="147" t="s">
        <v>214</v>
      </c>
      <c r="M89" s="147" t="s">
        <v>96</v>
      </c>
      <c r="N89" s="147" t="s">
        <v>96</v>
      </c>
      <c r="O89" s="147" t="s">
        <v>96</v>
      </c>
      <c r="P89" s="287"/>
      <c r="Q89" s="287"/>
    </row>
    <row r="90" spans="1:17" ht="60.75" customHeight="1" x14ac:dyDescent="0.3">
      <c r="A90" s="6" t="s">
        <v>215</v>
      </c>
      <c r="B90" s="146" t="s">
        <v>43</v>
      </c>
      <c r="C90" s="147">
        <v>155.5</v>
      </c>
      <c r="D90" s="147" t="s">
        <v>346</v>
      </c>
      <c r="E90" s="147">
        <v>28723800</v>
      </c>
      <c r="F90" s="147" t="s">
        <v>168</v>
      </c>
      <c r="G90" s="147" t="s">
        <v>216</v>
      </c>
      <c r="H90" s="148">
        <v>40354</v>
      </c>
      <c r="I90" s="149" t="s">
        <v>123</v>
      </c>
      <c r="J90" s="147" t="s">
        <v>116</v>
      </c>
      <c r="K90" s="147" t="s">
        <v>217</v>
      </c>
      <c r="L90" s="147" t="s">
        <v>195</v>
      </c>
      <c r="M90" s="147" t="s">
        <v>96</v>
      </c>
      <c r="N90" s="147" t="s">
        <v>96</v>
      </c>
      <c r="O90" s="147" t="s">
        <v>96</v>
      </c>
      <c r="P90" s="112"/>
      <c r="Q90" s="112"/>
    </row>
    <row r="91" spans="1:17" ht="60.75" customHeight="1" x14ac:dyDescent="0.3">
      <c r="B91" s="146" t="s">
        <v>43</v>
      </c>
      <c r="C91" s="147">
        <v>155.5</v>
      </c>
      <c r="D91" s="147" t="s">
        <v>347</v>
      </c>
      <c r="E91" s="147">
        <v>1106949500</v>
      </c>
      <c r="F91" s="147" t="s">
        <v>218</v>
      </c>
      <c r="G91" s="147" t="s">
        <v>216</v>
      </c>
      <c r="H91" s="147" t="s">
        <v>219</v>
      </c>
      <c r="I91" s="149" t="s">
        <v>123</v>
      </c>
      <c r="J91" s="147" t="s">
        <v>116</v>
      </c>
      <c r="K91" s="147" t="s">
        <v>220</v>
      </c>
      <c r="L91" s="147" t="s">
        <v>184</v>
      </c>
      <c r="M91" s="147" t="s">
        <v>96</v>
      </c>
      <c r="N91" s="147" t="s">
        <v>96</v>
      </c>
      <c r="O91" s="147" t="s">
        <v>96</v>
      </c>
      <c r="P91" s="112"/>
      <c r="Q91" s="112"/>
    </row>
    <row r="93" spans="1:17" ht="15" thickBot="1" x14ac:dyDescent="0.35"/>
    <row r="94" spans="1:17" ht="26.4" thickBot="1" x14ac:dyDescent="0.35">
      <c r="B94" s="284" t="s">
        <v>45</v>
      </c>
      <c r="C94" s="285"/>
      <c r="D94" s="285"/>
      <c r="E94" s="285"/>
      <c r="F94" s="285"/>
      <c r="G94" s="285"/>
      <c r="H94" s="285"/>
      <c r="I94" s="285"/>
      <c r="J94" s="285"/>
      <c r="K94" s="285"/>
      <c r="L94" s="285"/>
      <c r="M94" s="285"/>
      <c r="N94" s="286"/>
    </row>
    <row r="97" spans="1:26" ht="46.2" customHeight="1" x14ac:dyDescent="0.3">
      <c r="B97" s="46" t="s">
        <v>32</v>
      </c>
      <c r="C97" s="46" t="s">
        <v>46</v>
      </c>
      <c r="D97" s="272" t="s">
        <v>3</v>
      </c>
      <c r="E97" s="274"/>
    </row>
    <row r="98" spans="1:26" ht="46.95" customHeight="1" x14ac:dyDescent="0.3">
      <c r="B98" s="47" t="s">
        <v>88</v>
      </c>
      <c r="C98" s="83" t="s">
        <v>96</v>
      </c>
      <c r="D98" s="290"/>
      <c r="E98" s="290"/>
    </row>
    <row r="101" spans="1:26" ht="25.8" x14ac:dyDescent="0.3">
      <c r="B101" s="291" t="s">
        <v>62</v>
      </c>
      <c r="C101" s="292"/>
      <c r="D101" s="292"/>
      <c r="E101" s="292"/>
      <c r="F101" s="292"/>
      <c r="G101" s="292"/>
      <c r="H101" s="292"/>
      <c r="I101" s="292"/>
      <c r="J101" s="292"/>
      <c r="K101" s="292"/>
      <c r="L101" s="292"/>
      <c r="M101" s="292"/>
      <c r="N101" s="292"/>
      <c r="O101" s="292"/>
      <c r="P101" s="292"/>
    </row>
    <row r="103" spans="1:26" ht="15" thickBot="1" x14ac:dyDescent="0.35"/>
    <row r="104" spans="1:26" ht="26.4" thickBot="1" x14ac:dyDescent="0.35">
      <c r="B104" s="284" t="s">
        <v>53</v>
      </c>
      <c r="C104" s="285"/>
      <c r="D104" s="285"/>
      <c r="E104" s="285"/>
      <c r="F104" s="285"/>
      <c r="G104" s="285"/>
      <c r="H104" s="285"/>
      <c r="I104" s="285"/>
      <c r="J104" s="285"/>
      <c r="K104" s="285"/>
      <c r="L104" s="285"/>
      <c r="M104" s="285"/>
      <c r="N104" s="286"/>
    </row>
    <row r="106" spans="1:26" ht="15" thickBot="1" x14ac:dyDescent="0.35">
      <c r="M106" s="44"/>
      <c r="N106" s="44"/>
    </row>
    <row r="107" spans="1:26" s="71" customFormat="1" ht="109.5" customHeight="1" x14ac:dyDescent="0.3">
      <c r="B107" s="82" t="s">
        <v>105</v>
      </c>
      <c r="C107" s="82" t="s">
        <v>106</v>
      </c>
      <c r="D107" s="82" t="s">
        <v>107</v>
      </c>
      <c r="E107" s="82" t="s">
        <v>44</v>
      </c>
      <c r="F107" s="82" t="s">
        <v>22</v>
      </c>
      <c r="G107" s="82" t="s">
        <v>65</v>
      </c>
      <c r="H107" s="82" t="s">
        <v>17</v>
      </c>
      <c r="I107" s="82" t="s">
        <v>10</v>
      </c>
      <c r="J107" s="82" t="s">
        <v>30</v>
      </c>
      <c r="K107" s="82" t="s">
        <v>60</v>
      </c>
      <c r="L107" s="82" t="s">
        <v>20</v>
      </c>
      <c r="M107" s="67" t="s">
        <v>26</v>
      </c>
      <c r="N107" s="82" t="s">
        <v>108</v>
      </c>
      <c r="O107" s="82" t="s">
        <v>35</v>
      </c>
      <c r="P107" s="108" t="s">
        <v>11</v>
      </c>
      <c r="Q107" s="108" t="s">
        <v>19</v>
      </c>
    </row>
    <row r="108" spans="1:26" s="77" customFormat="1" ht="43.2" x14ac:dyDescent="0.3">
      <c r="A108" s="36">
        <v>1</v>
      </c>
      <c r="B108" s="78"/>
      <c r="C108" s="79"/>
      <c r="D108" s="78"/>
      <c r="E108" s="73"/>
      <c r="F108" s="74"/>
      <c r="G108" s="88"/>
      <c r="H108" s="81"/>
      <c r="I108" s="75"/>
      <c r="J108" s="75"/>
      <c r="K108" s="75"/>
      <c r="L108" s="75"/>
      <c r="M108" s="66"/>
      <c r="N108" s="66"/>
      <c r="O108" s="20"/>
      <c r="P108" s="20"/>
      <c r="Q108" s="89" t="s">
        <v>292</v>
      </c>
      <c r="R108" s="76"/>
      <c r="S108" s="76"/>
      <c r="T108" s="76"/>
      <c r="U108" s="76"/>
      <c r="V108" s="76"/>
      <c r="W108" s="76"/>
      <c r="X108" s="76"/>
      <c r="Y108" s="76"/>
      <c r="Z108" s="76"/>
    </row>
    <row r="109" spans="1:26" s="77" customFormat="1" x14ac:dyDescent="0.3">
      <c r="A109" s="36">
        <f>+A108+1</f>
        <v>2</v>
      </c>
      <c r="B109" s="78"/>
      <c r="C109" s="79"/>
      <c r="D109" s="78"/>
      <c r="E109" s="73"/>
      <c r="F109" s="74"/>
      <c r="G109" s="74"/>
      <c r="H109" s="74"/>
      <c r="I109" s="75"/>
      <c r="J109" s="75"/>
      <c r="K109" s="75"/>
      <c r="L109" s="75"/>
      <c r="M109" s="66"/>
      <c r="N109" s="66"/>
      <c r="O109" s="20"/>
      <c r="P109" s="20"/>
      <c r="Q109" s="89"/>
      <c r="R109" s="76"/>
      <c r="S109" s="76"/>
      <c r="T109" s="76"/>
      <c r="U109" s="76"/>
      <c r="V109" s="76"/>
      <c r="W109" s="76"/>
      <c r="X109" s="76"/>
      <c r="Y109" s="76"/>
      <c r="Z109" s="76"/>
    </row>
    <row r="110" spans="1:26" s="77" customFormat="1" x14ac:dyDescent="0.3">
      <c r="A110" s="36">
        <f t="shared" ref="A110:A115" si="2">+A109+1</f>
        <v>3</v>
      </c>
      <c r="B110" s="78"/>
      <c r="C110" s="79"/>
      <c r="D110" s="78"/>
      <c r="E110" s="73"/>
      <c r="F110" s="74"/>
      <c r="G110" s="74"/>
      <c r="H110" s="74"/>
      <c r="I110" s="75"/>
      <c r="J110" s="75"/>
      <c r="K110" s="75"/>
      <c r="L110" s="75"/>
      <c r="M110" s="66"/>
      <c r="N110" s="66"/>
      <c r="O110" s="20"/>
      <c r="P110" s="20"/>
      <c r="Q110" s="89"/>
      <c r="R110" s="76"/>
      <c r="S110" s="76"/>
      <c r="T110" s="76"/>
      <c r="U110" s="76"/>
      <c r="V110" s="76"/>
      <c r="W110" s="76"/>
      <c r="X110" s="76"/>
      <c r="Y110" s="76"/>
      <c r="Z110" s="76"/>
    </row>
    <row r="111" spans="1:26" s="77" customFormat="1" x14ac:dyDescent="0.3">
      <c r="A111" s="36">
        <f t="shared" si="2"/>
        <v>4</v>
      </c>
      <c r="B111" s="78"/>
      <c r="C111" s="79"/>
      <c r="D111" s="78"/>
      <c r="E111" s="73"/>
      <c r="F111" s="74"/>
      <c r="G111" s="74"/>
      <c r="H111" s="74"/>
      <c r="I111" s="75"/>
      <c r="J111" s="75"/>
      <c r="K111" s="75"/>
      <c r="L111" s="75"/>
      <c r="M111" s="66"/>
      <c r="N111" s="66"/>
      <c r="O111" s="20"/>
      <c r="P111" s="20"/>
      <c r="Q111" s="89"/>
      <c r="R111" s="76"/>
      <c r="S111" s="76"/>
      <c r="T111" s="76"/>
      <c r="U111" s="76"/>
      <c r="V111" s="76"/>
      <c r="W111" s="76"/>
      <c r="X111" s="76"/>
      <c r="Y111" s="76"/>
      <c r="Z111" s="76"/>
    </row>
    <row r="112" spans="1:26" s="77" customFormat="1" x14ac:dyDescent="0.3">
      <c r="A112" s="36">
        <f t="shared" si="2"/>
        <v>5</v>
      </c>
      <c r="B112" s="78"/>
      <c r="C112" s="79"/>
      <c r="D112" s="78"/>
      <c r="E112" s="73"/>
      <c r="F112" s="74"/>
      <c r="G112" s="74"/>
      <c r="H112" s="74"/>
      <c r="I112" s="75"/>
      <c r="J112" s="75"/>
      <c r="K112" s="75"/>
      <c r="L112" s="75"/>
      <c r="M112" s="66"/>
      <c r="N112" s="66"/>
      <c r="O112" s="20"/>
      <c r="P112" s="20"/>
      <c r="Q112" s="89"/>
      <c r="R112" s="76"/>
      <c r="S112" s="76"/>
      <c r="T112" s="76"/>
      <c r="U112" s="76"/>
      <c r="V112" s="76"/>
      <c r="W112" s="76"/>
      <c r="X112" s="76"/>
      <c r="Y112" s="76"/>
      <c r="Z112" s="76"/>
    </row>
    <row r="113" spans="1:26" s="77" customFormat="1" x14ac:dyDescent="0.3">
      <c r="A113" s="36">
        <f t="shared" si="2"/>
        <v>6</v>
      </c>
      <c r="B113" s="78"/>
      <c r="C113" s="79"/>
      <c r="D113" s="78"/>
      <c r="E113" s="73"/>
      <c r="F113" s="74"/>
      <c r="G113" s="74"/>
      <c r="H113" s="74"/>
      <c r="I113" s="75"/>
      <c r="J113" s="75"/>
      <c r="K113" s="75"/>
      <c r="L113" s="75"/>
      <c r="M113" s="66"/>
      <c r="N113" s="66"/>
      <c r="O113" s="20"/>
      <c r="P113" s="20"/>
      <c r="Q113" s="89"/>
      <c r="R113" s="76"/>
      <c r="S113" s="76"/>
      <c r="T113" s="76"/>
      <c r="U113" s="76"/>
      <c r="V113" s="76"/>
      <c r="W113" s="76"/>
      <c r="X113" s="76"/>
      <c r="Y113" s="76"/>
      <c r="Z113" s="76"/>
    </row>
    <row r="114" spans="1:26" s="77" customFormat="1" x14ac:dyDescent="0.3">
      <c r="A114" s="36">
        <f t="shared" si="2"/>
        <v>7</v>
      </c>
      <c r="B114" s="78"/>
      <c r="C114" s="79"/>
      <c r="D114" s="78"/>
      <c r="E114" s="73"/>
      <c r="F114" s="74"/>
      <c r="G114" s="74"/>
      <c r="H114" s="74"/>
      <c r="I114" s="75"/>
      <c r="J114" s="75"/>
      <c r="K114" s="75"/>
      <c r="L114" s="75"/>
      <c r="M114" s="66"/>
      <c r="N114" s="66"/>
      <c r="O114" s="20"/>
      <c r="P114" s="20"/>
      <c r="Q114" s="89"/>
      <c r="R114" s="76"/>
      <c r="S114" s="76"/>
      <c r="T114" s="76"/>
      <c r="U114" s="76"/>
      <c r="V114" s="76"/>
      <c r="W114" s="76"/>
      <c r="X114" s="76"/>
      <c r="Y114" s="76"/>
      <c r="Z114" s="76"/>
    </row>
    <row r="115" spans="1:26" s="77" customFormat="1" x14ac:dyDescent="0.3">
      <c r="A115" s="36">
        <f t="shared" si="2"/>
        <v>8</v>
      </c>
      <c r="B115" s="78"/>
      <c r="C115" s="79"/>
      <c r="D115" s="78"/>
      <c r="E115" s="73"/>
      <c r="F115" s="74"/>
      <c r="G115" s="74"/>
      <c r="H115" s="74"/>
      <c r="I115" s="75"/>
      <c r="J115" s="75"/>
      <c r="K115" s="75"/>
      <c r="L115" s="75"/>
      <c r="M115" s="66"/>
      <c r="N115" s="66"/>
      <c r="O115" s="20"/>
      <c r="P115" s="20"/>
      <c r="Q115" s="89"/>
      <c r="R115" s="76"/>
      <c r="S115" s="76"/>
      <c r="T115" s="76"/>
      <c r="U115" s="76"/>
      <c r="V115" s="76"/>
      <c r="W115" s="76"/>
      <c r="X115" s="76"/>
      <c r="Y115" s="76"/>
      <c r="Z115" s="76"/>
    </row>
    <row r="116" spans="1:26" s="77" customFormat="1" x14ac:dyDescent="0.3">
      <c r="A116" s="36"/>
      <c r="B116" s="37" t="s">
        <v>16</v>
      </c>
      <c r="C116" s="79"/>
      <c r="D116" s="78"/>
      <c r="E116" s="73"/>
      <c r="F116" s="74"/>
      <c r="G116" s="74"/>
      <c r="H116" s="74"/>
      <c r="I116" s="75"/>
      <c r="J116" s="75"/>
      <c r="K116" s="80">
        <f t="shared" ref="K116:N116" si="3">SUM(K108:K115)</f>
        <v>0</v>
      </c>
      <c r="L116" s="80">
        <f t="shared" si="3"/>
        <v>0</v>
      </c>
      <c r="M116" s="87">
        <f t="shared" si="3"/>
        <v>0</v>
      </c>
      <c r="N116" s="80">
        <f t="shared" si="3"/>
        <v>0</v>
      </c>
      <c r="O116" s="20"/>
      <c r="P116" s="20"/>
      <c r="Q116" s="90"/>
    </row>
    <row r="117" spans="1:26" x14ac:dyDescent="0.3">
      <c r="B117" s="21"/>
      <c r="C117" s="21"/>
      <c r="D117" s="21"/>
      <c r="E117" s="22"/>
      <c r="F117" s="21"/>
      <c r="G117" s="21"/>
      <c r="H117" s="21"/>
      <c r="I117" s="21"/>
      <c r="J117" s="21"/>
      <c r="K117" s="21"/>
      <c r="L117" s="21"/>
      <c r="M117" s="21"/>
      <c r="N117" s="21"/>
      <c r="O117" s="21"/>
      <c r="P117" s="21"/>
    </row>
    <row r="118" spans="1:26" ht="18" x14ac:dyDescent="0.3">
      <c r="B118" s="41" t="s">
        <v>31</v>
      </c>
      <c r="C118" s="50">
        <f>+K116</f>
        <v>0</v>
      </c>
      <c r="H118" s="23"/>
      <c r="I118" s="23"/>
      <c r="J118" s="23"/>
      <c r="K118" s="23"/>
      <c r="L118" s="23"/>
      <c r="M118" s="23"/>
      <c r="N118" s="21"/>
      <c r="O118" s="21"/>
      <c r="P118" s="21"/>
    </row>
    <row r="120" spans="1:26" ht="15" thickBot="1" x14ac:dyDescent="0.35"/>
    <row r="121" spans="1:26" ht="37.200000000000003" customHeight="1" thickBot="1" x14ac:dyDescent="0.35">
      <c r="B121" s="52" t="s">
        <v>48</v>
      </c>
      <c r="C121" s="53" t="s">
        <v>49</v>
      </c>
      <c r="D121" s="52" t="s">
        <v>50</v>
      </c>
      <c r="E121" s="53" t="s">
        <v>54</v>
      </c>
    </row>
    <row r="122" spans="1:26" ht="41.4" customHeight="1" x14ac:dyDescent="0.3">
      <c r="B122" s="45" t="s">
        <v>89</v>
      </c>
      <c r="C122" s="48">
        <v>20</v>
      </c>
      <c r="D122" s="48">
        <v>0</v>
      </c>
      <c r="E122" s="281">
        <f>+D122+D123+D124</f>
        <v>0</v>
      </c>
    </row>
    <row r="123" spans="1:26" x14ac:dyDescent="0.3">
      <c r="B123" s="45" t="s">
        <v>90</v>
      </c>
      <c r="C123" s="39">
        <v>30</v>
      </c>
      <c r="D123" s="106">
        <v>0</v>
      </c>
      <c r="E123" s="282"/>
    </row>
    <row r="124" spans="1:26" ht="15" thickBot="1" x14ac:dyDescent="0.35">
      <c r="B124" s="45" t="s">
        <v>91</v>
      </c>
      <c r="C124" s="49">
        <v>40</v>
      </c>
      <c r="D124" s="49">
        <v>0</v>
      </c>
      <c r="E124" s="283"/>
    </row>
    <row r="126" spans="1:26" ht="15" thickBot="1" x14ac:dyDescent="0.35"/>
    <row r="127" spans="1:26" ht="26.4" thickBot="1" x14ac:dyDescent="0.35">
      <c r="B127" s="284" t="s">
        <v>51</v>
      </c>
      <c r="C127" s="285"/>
      <c r="D127" s="285"/>
      <c r="E127" s="285"/>
      <c r="F127" s="285"/>
      <c r="G127" s="285"/>
      <c r="H127" s="285"/>
      <c r="I127" s="285"/>
      <c r="J127" s="285"/>
      <c r="K127" s="285"/>
      <c r="L127" s="285"/>
      <c r="M127" s="285"/>
      <c r="N127" s="286"/>
    </row>
    <row r="129" spans="2:17" ht="33" customHeight="1" x14ac:dyDescent="0.3">
      <c r="B129" s="275" t="s">
        <v>0</v>
      </c>
      <c r="C129" s="275" t="s">
        <v>38</v>
      </c>
      <c r="D129" s="275" t="s">
        <v>39</v>
      </c>
      <c r="E129" s="275" t="s">
        <v>78</v>
      </c>
      <c r="F129" s="275" t="s">
        <v>80</v>
      </c>
      <c r="G129" s="275" t="s">
        <v>81</v>
      </c>
      <c r="H129" s="275" t="s">
        <v>82</v>
      </c>
      <c r="I129" s="275" t="s">
        <v>79</v>
      </c>
      <c r="J129" s="272" t="s">
        <v>83</v>
      </c>
      <c r="K129" s="273"/>
      <c r="L129" s="274"/>
      <c r="M129" s="275" t="s">
        <v>87</v>
      </c>
      <c r="N129" s="275" t="s">
        <v>40</v>
      </c>
      <c r="O129" s="275" t="s">
        <v>41</v>
      </c>
      <c r="P129" s="293" t="s">
        <v>3</v>
      </c>
      <c r="Q129" s="294"/>
    </row>
    <row r="130" spans="2:17" ht="72" customHeight="1" x14ac:dyDescent="0.3">
      <c r="B130" s="276"/>
      <c r="C130" s="276"/>
      <c r="D130" s="276"/>
      <c r="E130" s="276"/>
      <c r="F130" s="276"/>
      <c r="G130" s="276"/>
      <c r="H130" s="276"/>
      <c r="I130" s="276"/>
      <c r="J130" s="107" t="s">
        <v>84</v>
      </c>
      <c r="K130" s="107" t="s">
        <v>85</v>
      </c>
      <c r="L130" s="107" t="s">
        <v>86</v>
      </c>
      <c r="M130" s="276"/>
      <c r="N130" s="276"/>
      <c r="O130" s="276"/>
      <c r="P130" s="295"/>
      <c r="Q130" s="296"/>
    </row>
    <row r="131" spans="2:17" ht="60.75" customHeight="1" x14ac:dyDescent="0.3">
      <c r="B131" s="105" t="s">
        <v>114</v>
      </c>
      <c r="C131" s="105">
        <v>311</v>
      </c>
      <c r="D131" s="116" t="s">
        <v>157</v>
      </c>
      <c r="E131" s="116">
        <v>65742456</v>
      </c>
      <c r="F131" s="147" t="s">
        <v>195</v>
      </c>
      <c r="G131" s="147" t="s">
        <v>174</v>
      </c>
      <c r="H131" s="148">
        <v>36980</v>
      </c>
      <c r="I131" s="149" t="s">
        <v>123</v>
      </c>
      <c r="J131" s="47" t="s">
        <v>267</v>
      </c>
      <c r="K131" s="47" t="s">
        <v>268</v>
      </c>
      <c r="L131" s="47" t="s">
        <v>269</v>
      </c>
      <c r="M131" s="83" t="s">
        <v>96</v>
      </c>
      <c r="N131" s="83" t="s">
        <v>96</v>
      </c>
      <c r="O131" s="83" t="s">
        <v>96</v>
      </c>
      <c r="P131" s="61"/>
      <c r="Q131" s="62"/>
    </row>
    <row r="132" spans="2:17" ht="60.75" customHeight="1" x14ac:dyDescent="0.3">
      <c r="B132" s="105" t="s">
        <v>113</v>
      </c>
      <c r="C132" s="105">
        <v>311</v>
      </c>
      <c r="D132" s="145" t="s">
        <v>158</v>
      </c>
      <c r="E132" s="144">
        <v>1110475072</v>
      </c>
      <c r="F132" s="2" t="s">
        <v>270</v>
      </c>
      <c r="G132" s="2" t="s">
        <v>164</v>
      </c>
      <c r="H132" s="152">
        <v>40886</v>
      </c>
      <c r="I132" s="4" t="s">
        <v>123</v>
      </c>
      <c r="J132" s="1" t="s">
        <v>271</v>
      </c>
      <c r="K132" s="60" t="s">
        <v>273</v>
      </c>
      <c r="L132" s="59" t="s">
        <v>272</v>
      </c>
      <c r="M132" s="83" t="s">
        <v>96</v>
      </c>
      <c r="N132" s="83" t="s">
        <v>97</v>
      </c>
      <c r="O132" s="83" t="s">
        <v>96</v>
      </c>
      <c r="P132" s="325" t="s">
        <v>274</v>
      </c>
      <c r="Q132" s="326"/>
    </row>
    <row r="133" spans="2:17" ht="33.6" customHeight="1" x14ac:dyDescent="0.3">
      <c r="B133" s="105" t="s">
        <v>115</v>
      </c>
      <c r="C133" s="105">
        <v>311</v>
      </c>
      <c r="D133" s="145" t="s">
        <v>156</v>
      </c>
      <c r="E133" s="144">
        <v>38253496</v>
      </c>
      <c r="F133" s="2" t="s">
        <v>209</v>
      </c>
      <c r="G133" s="2" t="s">
        <v>174</v>
      </c>
      <c r="H133" s="152">
        <v>35510</v>
      </c>
      <c r="I133" s="4" t="s">
        <v>96</v>
      </c>
      <c r="J133" s="6" t="s">
        <v>211</v>
      </c>
      <c r="K133" s="1" t="s">
        <v>210</v>
      </c>
      <c r="L133" s="59" t="s">
        <v>212</v>
      </c>
      <c r="M133" s="83" t="s">
        <v>96</v>
      </c>
      <c r="N133" s="83" t="s">
        <v>96</v>
      </c>
      <c r="O133" s="83" t="s">
        <v>96</v>
      </c>
      <c r="P133" s="61"/>
      <c r="Q133" s="62"/>
    </row>
    <row r="136" spans="2:17" ht="15" thickBot="1" x14ac:dyDescent="0.35"/>
    <row r="137" spans="2:17" ht="54" customHeight="1" x14ac:dyDescent="0.3">
      <c r="B137" s="85" t="s">
        <v>32</v>
      </c>
      <c r="C137" s="85" t="s">
        <v>48</v>
      </c>
      <c r="D137" s="107" t="s">
        <v>49</v>
      </c>
      <c r="E137" s="85" t="s">
        <v>50</v>
      </c>
      <c r="F137" s="53" t="s">
        <v>55</v>
      </c>
      <c r="G137" s="56"/>
    </row>
    <row r="138" spans="2:17" ht="120.75" customHeight="1" x14ac:dyDescent="0.2">
      <c r="B138" s="277" t="s">
        <v>52</v>
      </c>
      <c r="C138" s="5" t="s">
        <v>92</v>
      </c>
      <c r="D138" s="106">
        <v>25</v>
      </c>
      <c r="E138" s="106">
        <v>25</v>
      </c>
      <c r="F138" s="278">
        <f>+E138+E139+E140</f>
        <v>35</v>
      </c>
      <c r="G138" s="57"/>
    </row>
    <row r="139" spans="2:17" ht="76.2" customHeight="1" x14ac:dyDescent="0.2">
      <c r="B139" s="277"/>
      <c r="C139" s="5" t="s">
        <v>93</v>
      </c>
      <c r="D139" s="51">
        <v>25</v>
      </c>
      <c r="E139" s="106">
        <v>0</v>
      </c>
      <c r="F139" s="279"/>
      <c r="G139" s="57"/>
    </row>
    <row r="140" spans="2:17" ht="69" customHeight="1" x14ac:dyDescent="0.2">
      <c r="B140" s="277"/>
      <c r="C140" s="5" t="s">
        <v>94</v>
      </c>
      <c r="D140" s="106">
        <v>10</v>
      </c>
      <c r="E140" s="106">
        <v>10</v>
      </c>
      <c r="F140" s="280"/>
      <c r="G140" s="57"/>
    </row>
    <row r="141" spans="2:17" x14ac:dyDescent="0.3">
      <c r="C141" s="68"/>
    </row>
    <row r="144" spans="2:17" x14ac:dyDescent="0.3">
      <c r="B144" s="84" t="s">
        <v>56</v>
      </c>
    </row>
    <row r="147" spans="2:5" x14ac:dyDescent="0.3">
      <c r="B147" s="86" t="s">
        <v>32</v>
      </c>
      <c r="C147" s="86" t="s">
        <v>57</v>
      </c>
      <c r="D147" s="85" t="s">
        <v>50</v>
      </c>
      <c r="E147" s="85" t="s">
        <v>16</v>
      </c>
    </row>
    <row r="148" spans="2:5" ht="53.25" customHeight="1" x14ac:dyDescent="0.3">
      <c r="B148" s="69" t="s">
        <v>58</v>
      </c>
      <c r="C148" s="70">
        <v>40</v>
      </c>
      <c r="D148" s="106">
        <f>+E122</f>
        <v>0</v>
      </c>
      <c r="E148" s="270">
        <f>+D148+D149</f>
        <v>35</v>
      </c>
    </row>
    <row r="149" spans="2:5" ht="65.25" customHeight="1" x14ac:dyDescent="0.3">
      <c r="B149" s="69" t="s">
        <v>59</v>
      </c>
      <c r="C149" s="70">
        <v>60</v>
      </c>
      <c r="D149" s="106">
        <f>+F138</f>
        <v>35</v>
      </c>
      <c r="E149" s="271"/>
    </row>
  </sheetData>
  <mergeCells count="64">
    <mergeCell ref="M46:N46"/>
    <mergeCell ref="B2:P2"/>
    <mergeCell ref="B4:P4"/>
    <mergeCell ref="A5:L5"/>
    <mergeCell ref="C7:N7"/>
    <mergeCell ref="C8:N8"/>
    <mergeCell ref="C9:N9"/>
    <mergeCell ref="C10:N10"/>
    <mergeCell ref="C11:E11"/>
    <mergeCell ref="B15:C22"/>
    <mergeCell ref="B23:C23"/>
    <mergeCell ref="E41:E42"/>
    <mergeCell ref="P75:Q75"/>
    <mergeCell ref="B60:B61"/>
    <mergeCell ref="C60:C61"/>
    <mergeCell ref="D60:E60"/>
    <mergeCell ref="C64:N64"/>
    <mergeCell ref="B66:N66"/>
    <mergeCell ref="P69:Q69"/>
    <mergeCell ref="P70:Q70"/>
    <mergeCell ref="P71:Q71"/>
    <mergeCell ref="P72:Q72"/>
    <mergeCell ref="P73:Q73"/>
    <mergeCell ref="P74:Q74"/>
    <mergeCell ref="P76:Q76"/>
    <mergeCell ref="B82:N82"/>
    <mergeCell ref="B87:B88"/>
    <mergeCell ref="C87:C88"/>
    <mergeCell ref="D87:D88"/>
    <mergeCell ref="E87:E88"/>
    <mergeCell ref="F87:F88"/>
    <mergeCell ref="G87:G88"/>
    <mergeCell ref="H87:H88"/>
    <mergeCell ref="I87:I88"/>
    <mergeCell ref="B104:N104"/>
    <mergeCell ref="J87:L87"/>
    <mergeCell ref="M87:M88"/>
    <mergeCell ref="N87:N88"/>
    <mergeCell ref="O87:O88"/>
    <mergeCell ref="B94:N94"/>
    <mergeCell ref="D97:E97"/>
    <mergeCell ref="D98:E98"/>
    <mergeCell ref="B101:P101"/>
    <mergeCell ref="P87:Q88"/>
    <mergeCell ref="P89:Q89"/>
    <mergeCell ref="P129:Q130"/>
    <mergeCell ref="B138:B140"/>
    <mergeCell ref="F138:F140"/>
    <mergeCell ref="E122:E124"/>
    <mergeCell ref="B127:N127"/>
    <mergeCell ref="B129:B130"/>
    <mergeCell ref="C129:C130"/>
    <mergeCell ref="D129:D130"/>
    <mergeCell ref="E129:E130"/>
    <mergeCell ref="F129:F130"/>
    <mergeCell ref="G129:G130"/>
    <mergeCell ref="H129:H130"/>
    <mergeCell ref="I129:I130"/>
    <mergeCell ref="P132:Q132"/>
    <mergeCell ref="E148:E149"/>
    <mergeCell ref="J129:L129"/>
    <mergeCell ref="M129:M130"/>
    <mergeCell ref="N129:N130"/>
    <mergeCell ref="O129:O130"/>
  </mergeCells>
  <dataValidations count="2">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Z156"/>
  <sheetViews>
    <sheetView zoomScale="55" zoomScaleNormal="55" workbookViewId="0">
      <selection activeCell="A5" sqref="A5:L5"/>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1.88671875" style="6" customWidth="1"/>
    <col min="18" max="18" width="18.33203125" style="6" customWidth="1"/>
    <col min="19"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1:16" ht="25.8" x14ac:dyDescent="0.3">
      <c r="B2" s="291" t="s">
        <v>61</v>
      </c>
      <c r="C2" s="292"/>
      <c r="D2" s="292"/>
      <c r="E2" s="292"/>
      <c r="F2" s="292"/>
      <c r="G2" s="292"/>
      <c r="H2" s="292"/>
      <c r="I2" s="292"/>
      <c r="J2" s="292"/>
      <c r="K2" s="292"/>
      <c r="L2" s="292"/>
      <c r="M2" s="292"/>
      <c r="N2" s="292"/>
      <c r="O2" s="292"/>
      <c r="P2" s="292"/>
    </row>
    <row r="4" spans="1:16" ht="25.8" x14ac:dyDescent="0.3">
      <c r="B4" s="312" t="s">
        <v>47</v>
      </c>
      <c r="C4" s="312"/>
      <c r="D4" s="312"/>
      <c r="E4" s="312"/>
      <c r="F4" s="312"/>
      <c r="G4" s="312"/>
      <c r="H4" s="312"/>
      <c r="I4" s="312"/>
      <c r="J4" s="312"/>
      <c r="K4" s="312"/>
      <c r="L4" s="312"/>
      <c r="M4" s="312"/>
      <c r="N4" s="312"/>
      <c r="O4" s="312"/>
      <c r="P4" s="312"/>
    </row>
    <row r="5" spans="1:16" s="68" customFormat="1" ht="39.75" customHeight="1" x14ac:dyDescent="0.4">
      <c r="A5" s="313"/>
      <c r="B5" s="313"/>
      <c r="C5" s="313"/>
      <c r="D5" s="313"/>
      <c r="E5" s="313"/>
      <c r="F5" s="313"/>
      <c r="G5" s="313"/>
      <c r="H5" s="313"/>
      <c r="I5" s="313"/>
      <c r="J5" s="313"/>
      <c r="K5" s="313"/>
      <c r="L5" s="313"/>
    </row>
    <row r="6" spans="1:16" ht="15" thickBot="1" x14ac:dyDescent="0.35"/>
    <row r="7" spans="1:16" ht="21.6" thickBot="1" x14ac:dyDescent="0.35">
      <c r="B7" s="8" t="s">
        <v>4</v>
      </c>
      <c r="C7" s="314" t="s">
        <v>116</v>
      </c>
      <c r="D7" s="314"/>
      <c r="E7" s="314"/>
      <c r="F7" s="314"/>
      <c r="G7" s="314"/>
      <c r="H7" s="314"/>
      <c r="I7" s="314"/>
      <c r="J7" s="314"/>
      <c r="K7" s="314"/>
      <c r="L7" s="314"/>
      <c r="M7" s="314"/>
      <c r="N7" s="315"/>
    </row>
    <row r="8" spans="1:16" ht="16.2" thickBot="1" x14ac:dyDescent="0.35">
      <c r="B8" s="9" t="s">
        <v>5</v>
      </c>
      <c r="C8" s="314"/>
      <c r="D8" s="314"/>
      <c r="E8" s="314"/>
      <c r="F8" s="314"/>
      <c r="G8" s="314"/>
      <c r="H8" s="314"/>
      <c r="I8" s="314"/>
      <c r="J8" s="314"/>
      <c r="K8" s="314"/>
      <c r="L8" s="314"/>
      <c r="M8" s="314"/>
      <c r="N8" s="315"/>
    </row>
    <row r="9" spans="1:16" ht="16.2" thickBot="1" x14ac:dyDescent="0.35">
      <c r="B9" s="9" t="s">
        <v>6</v>
      </c>
      <c r="C9" s="314"/>
      <c r="D9" s="314"/>
      <c r="E9" s="314"/>
      <c r="F9" s="314"/>
      <c r="G9" s="314"/>
      <c r="H9" s="314"/>
      <c r="I9" s="314"/>
      <c r="J9" s="314"/>
      <c r="K9" s="314"/>
      <c r="L9" s="314"/>
      <c r="M9" s="314"/>
      <c r="N9" s="315"/>
    </row>
    <row r="10" spans="1:16" ht="16.2" thickBot="1" x14ac:dyDescent="0.35">
      <c r="B10" s="9" t="s">
        <v>7</v>
      </c>
      <c r="C10" s="314"/>
      <c r="D10" s="314"/>
      <c r="E10" s="314"/>
      <c r="F10" s="314"/>
      <c r="G10" s="314"/>
      <c r="H10" s="314"/>
      <c r="I10" s="314"/>
      <c r="J10" s="314"/>
      <c r="K10" s="314"/>
      <c r="L10" s="314"/>
      <c r="M10" s="314"/>
      <c r="N10" s="315"/>
    </row>
    <row r="11" spans="1:16" ht="16.2" thickBot="1" x14ac:dyDescent="0.35">
      <c r="B11" s="9" t="s">
        <v>8</v>
      </c>
      <c r="C11" s="316">
        <v>67</v>
      </c>
      <c r="D11" s="316"/>
      <c r="E11" s="317"/>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71"/>
      <c r="J13" s="71"/>
      <c r="K13" s="71"/>
      <c r="L13" s="71"/>
      <c r="M13" s="71"/>
      <c r="N13" s="16"/>
    </row>
    <row r="14" spans="1:16" x14ac:dyDescent="0.3">
      <c r="I14" s="71"/>
      <c r="J14" s="71"/>
      <c r="K14" s="71"/>
      <c r="L14" s="71"/>
      <c r="M14" s="71"/>
      <c r="N14" s="72"/>
    </row>
    <row r="15" spans="1:16" ht="45.75" customHeight="1" x14ac:dyDescent="0.3">
      <c r="B15" s="318" t="s">
        <v>63</v>
      </c>
      <c r="C15" s="318"/>
      <c r="D15" s="109" t="s">
        <v>12</v>
      </c>
      <c r="E15" s="109" t="s">
        <v>13</v>
      </c>
      <c r="F15" s="109" t="s">
        <v>28</v>
      </c>
      <c r="G15" s="54"/>
      <c r="I15" s="27"/>
      <c r="J15" s="27"/>
      <c r="K15" s="27"/>
      <c r="L15" s="27"/>
      <c r="M15" s="27"/>
      <c r="N15" s="72"/>
    </row>
    <row r="16" spans="1:16" x14ac:dyDescent="0.3">
      <c r="B16" s="318"/>
      <c r="C16" s="318"/>
      <c r="D16" s="109">
        <v>67</v>
      </c>
      <c r="E16" s="91">
        <v>2088281000</v>
      </c>
      <c r="F16" s="91">
        <v>1000</v>
      </c>
      <c r="G16" s="55"/>
      <c r="I16" s="28"/>
      <c r="J16" s="28"/>
      <c r="K16" s="28"/>
      <c r="L16" s="28"/>
      <c r="M16" s="28"/>
      <c r="N16" s="72"/>
    </row>
    <row r="17" spans="1:14" x14ac:dyDescent="0.3">
      <c r="B17" s="318"/>
      <c r="C17" s="318"/>
      <c r="D17" s="109"/>
      <c r="E17" s="91"/>
      <c r="F17" s="91"/>
      <c r="G17" s="55"/>
      <c r="I17" s="28"/>
      <c r="J17" s="28"/>
      <c r="K17" s="28"/>
      <c r="L17" s="28"/>
      <c r="M17" s="28"/>
      <c r="N17" s="72"/>
    </row>
    <row r="18" spans="1:14" x14ac:dyDescent="0.3">
      <c r="B18" s="318"/>
      <c r="C18" s="318"/>
      <c r="D18" s="109"/>
      <c r="E18" s="91"/>
      <c r="F18" s="91"/>
      <c r="G18" s="55"/>
      <c r="I18" s="28"/>
      <c r="J18" s="28"/>
      <c r="K18" s="28"/>
      <c r="L18" s="28"/>
      <c r="M18" s="28"/>
      <c r="N18" s="72"/>
    </row>
    <row r="19" spans="1:14" x14ac:dyDescent="0.3">
      <c r="B19" s="318"/>
      <c r="C19" s="318"/>
      <c r="D19" s="109"/>
      <c r="E19" s="92"/>
      <c r="F19" s="91"/>
      <c r="G19" s="55"/>
      <c r="H19" s="18"/>
      <c r="I19" s="28"/>
      <c r="J19" s="28"/>
      <c r="K19" s="28"/>
      <c r="L19" s="28"/>
      <c r="M19" s="28"/>
      <c r="N19" s="17"/>
    </row>
    <row r="20" spans="1:14" x14ac:dyDescent="0.3">
      <c r="B20" s="318"/>
      <c r="C20" s="318"/>
      <c r="D20" s="109"/>
      <c r="E20" s="92"/>
      <c r="F20" s="91"/>
      <c r="G20" s="55"/>
      <c r="H20" s="18"/>
      <c r="I20" s="30"/>
      <c r="J20" s="30"/>
      <c r="K20" s="30"/>
      <c r="L20" s="30"/>
      <c r="M20" s="30"/>
      <c r="N20" s="17"/>
    </row>
    <row r="21" spans="1:14" x14ac:dyDescent="0.3">
      <c r="B21" s="318"/>
      <c r="C21" s="318"/>
      <c r="D21" s="109"/>
      <c r="E21" s="92"/>
      <c r="F21" s="91"/>
      <c r="G21" s="55"/>
      <c r="H21" s="18"/>
      <c r="I21" s="71"/>
      <c r="J21" s="71"/>
      <c r="K21" s="71"/>
      <c r="L21" s="71"/>
      <c r="M21" s="71"/>
      <c r="N21" s="17"/>
    </row>
    <row r="22" spans="1:14" x14ac:dyDescent="0.3">
      <c r="B22" s="318"/>
      <c r="C22" s="318"/>
      <c r="D22" s="109"/>
      <c r="E22" s="92"/>
      <c r="F22" s="91"/>
      <c r="G22" s="55"/>
      <c r="H22" s="18"/>
      <c r="I22" s="71"/>
      <c r="J22" s="71"/>
      <c r="K22" s="71"/>
      <c r="L22" s="71"/>
      <c r="M22" s="71"/>
      <c r="N22" s="17"/>
    </row>
    <row r="23" spans="1:14" ht="15" thickBot="1" x14ac:dyDescent="0.35">
      <c r="B23" s="319" t="s">
        <v>14</v>
      </c>
      <c r="C23" s="320"/>
      <c r="D23" s="109"/>
      <c r="E23" s="93">
        <f>SUM(E16:E22)</f>
        <v>2088281000</v>
      </c>
      <c r="F23" s="91">
        <f>SUM(F16:F22)</f>
        <v>1000</v>
      </c>
      <c r="G23" s="55"/>
      <c r="H23" s="18"/>
      <c r="I23" s="71"/>
      <c r="J23" s="71"/>
      <c r="K23" s="71"/>
      <c r="L23" s="71"/>
      <c r="M23" s="71"/>
      <c r="N23" s="17"/>
    </row>
    <row r="24" spans="1:14" ht="29.4" thickBot="1" x14ac:dyDescent="0.35">
      <c r="A24" s="32"/>
      <c r="B24" s="38" t="s">
        <v>15</v>
      </c>
      <c r="C24" s="38" t="s">
        <v>64</v>
      </c>
      <c r="E24" s="27"/>
      <c r="F24" s="27"/>
      <c r="G24" s="27"/>
      <c r="H24" s="27"/>
      <c r="I24" s="7"/>
      <c r="J24" s="7"/>
      <c r="K24" s="7"/>
      <c r="L24" s="7"/>
      <c r="M24" s="7"/>
    </row>
    <row r="25" spans="1:14" ht="15" thickBot="1" x14ac:dyDescent="0.35">
      <c r="A25" s="33">
        <v>1</v>
      </c>
      <c r="C25" s="35">
        <f>+F23*80%</f>
        <v>800</v>
      </c>
      <c r="D25" s="31"/>
      <c r="E25" s="34">
        <f>E23</f>
        <v>2088281000</v>
      </c>
      <c r="F25" s="29"/>
      <c r="G25" s="29"/>
      <c r="H25" s="29"/>
      <c r="I25" s="19"/>
      <c r="J25" s="19"/>
      <c r="K25" s="19"/>
      <c r="L25" s="19"/>
      <c r="M25" s="19"/>
    </row>
    <row r="26" spans="1:14" x14ac:dyDescent="0.3">
      <c r="A26" s="63"/>
      <c r="C26" s="64"/>
      <c r="D26" s="28"/>
      <c r="E26" s="65"/>
      <c r="F26" s="29"/>
      <c r="G26" s="29"/>
      <c r="H26" s="29"/>
      <c r="I26" s="19"/>
      <c r="J26" s="19"/>
      <c r="K26" s="19"/>
      <c r="L26" s="19"/>
      <c r="M26" s="19"/>
    </row>
    <row r="27" spans="1:14" x14ac:dyDescent="0.3">
      <c r="A27" s="63"/>
      <c r="C27" s="64"/>
      <c r="D27" s="28"/>
      <c r="E27" s="65"/>
      <c r="F27" s="29"/>
      <c r="G27" s="29"/>
      <c r="H27" s="29"/>
      <c r="I27" s="19"/>
      <c r="J27" s="19"/>
      <c r="K27" s="19"/>
      <c r="L27" s="19"/>
      <c r="M27" s="19"/>
    </row>
    <row r="28" spans="1:14" x14ac:dyDescent="0.3">
      <c r="A28" s="63"/>
      <c r="B28" s="84" t="s">
        <v>95</v>
      </c>
      <c r="C28" s="68"/>
      <c r="D28" s="68"/>
      <c r="E28" s="68"/>
      <c r="F28" s="68"/>
      <c r="G28" s="68"/>
      <c r="H28" s="68"/>
      <c r="I28" s="71"/>
      <c r="J28" s="71"/>
      <c r="K28" s="71"/>
      <c r="L28" s="71"/>
      <c r="M28" s="71"/>
      <c r="N28" s="72"/>
    </row>
    <row r="29" spans="1:14" x14ac:dyDescent="0.3">
      <c r="A29" s="63"/>
      <c r="B29" s="68"/>
      <c r="C29" s="68"/>
      <c r="D29" s="68"/>
      <c r="E29" s="68"/>
      <c r="F29" s="68"/>
      <c r="G29" s="68"/>
      <c r="H29" s="68"/>
      <c r="I29" s="71"/>
      <c r="J29" s="71"/>
      <c r="K29" s="71"/>
      <c r="L29" s="71"/>
      <c r="M29" s="71"/>
      <c r="N29" s="72"/>
    </row>
    <row r="30" spans="1:14" x14ac:dyDescent="0.3">
      <c r="A30" s="63"/>
      <c r="B30" s="86" t="s">
        <v>32</v>
      </c>
      <c r="C30" s="86" t="s">
        <v>96</v>
      </c>
      <c r="D30" s="86" t="s">
        <v>97</v>
      </c>
      <c r="E30" s="68"/>
      <c r="F30" s="68"/>
      <c r="G30" s="68"/>
      <c r="H30" s="68"/>
      <c r="I30" s="71"/>
      <c r="J30" s="71"/>
      <c r="K30" s="71"/>
      <c r="L30" s="71"/>
      <c r="M30" s="71"/>
      <c r="N30" s="72"/>
    </row>
    <row r="31" spans="1:14" x14ac:dyDescent="0.3">
      <c r="A31" s="63"/>
      <c r="B31" s="83" t="s">
        <v>98</v>
      </c>
      <c r="C31" s="115" t="s">
        <v>315</v>
      </c>
      <c r="D31" s="83"/>
      <c r="E31" s="68"/>
      <c r="F31" s="68"/>
      <c r="G31" s="68"/>
      <c r="H31" s="68"/>
      <c r="I31" s="71"/>
      <c r="J31" s="71"/>
      <c r="K31" s="71"/>
      <c r="L31" s="71"/>
      <c r="M31" s="71"/>
      <c r="N31" s="72"/>
    </row>
    <row r="32" spans="1:14" x14ac:dyDescent="0.3">
      <c r="A32" s="63"/>
      <c r="B32" s="83" t="s">
        <v>99</v>
      </c>
      <c r="C32" s="115" t="s">
        <v>315</v>
      </c>
      <c r="D32" s="83"/>
      <c r="E32" s="68"/>
      <c r="F32" s="68"/>
      <c r="G32" s="68"/>
      <c r="H32" s="68"/>
      <c r="I32" s="71"/>
      <c r="J32" s="71"/>
      <c r="K32" s="71"/>
      <c r="L32" s="71"/>
      <c r="M32" s="71"/>
      <c r="N32" s="72"/>
    </row>
    <row r="33" spans="1:14" x14ac:dyDescent="0.3">
      <c r="A33" s="63"/>
      <c r="B33" s="83" t="s">
        <v>100</v>
      </c>
      <c r="C33" s="115" t="s">
        <v>315</v>
      </c>
      <c r="D33" s="83"/>
      <c r="E33" s="68"/>
      <c r="F33" s="68"/>
      <c r="G33" s="68"/>
      <c r="H33" s="68"/>
      <c r="I33" s="71"/>
      <c r="J33" s="71"/>
      <c r="K33" s="71"/>
      <c r="L33" s="71"/>
      <c r="M33" s="71"/>
      <c r="N33" s="72"/>
    </row>
    <row r="34" spans="1:14" x14ac:dyDescent="0.3">
      <c r="A34" s="63"/>
      <c r="B34" s="83" t="s">
        <v>101</v>
      </c>
      <c r="C34" s="115" t="s">
        <v>315</v>
      </c>
      <c r="D34" s="83"/>
      <c r="E34" s="68"/>
      <c r="F34" s="68"/>
      <c r="G34" s="68"/>
      <c r="H34" s="68"/>
      <c r="I34" s="71"/>
      <c r="J34" s="71"/>
      <c r="K34" s="71"/>
      <c r="L34" s="71"/>
      <c r="M34" s="71"/>
      <c r="N34" s="72"/>
    </row>
    <row r="35" spans="1:14" x14ac:dyDescent="0.3">
      <c r="A35" s="63"/>
      <c r="B35" s="68"/>
      <c r="C35" s="68"/>
      <c r="D35" s="68"/>
      <c r="E35" s="68"/>
      <c r="F35" s="68"/>
      <c r="G35" s="68"/>
      <c r="H35" s="68"/>
      <c r="I35" s="71"/>
      <c r="J35" s="71"/>
      <c r="K35" s="71"/>
      <c r="L35" s="71"/>
      <c r="M35" s="71"/>
      <c r="N35" s="72"/>
    </row>
    <row r="36" spans="1:14" x14ac:dyDescent="0.3">
      <c r="A36" s="63"/>
      <c r="B36" s="68"/>
      <c r="C36" s="68"/>
      <c r="D36" s="68"/>
      <c r="E36" s="68"/>
      <c r="F36" s="68"/>
      <c r="G36" s="68"/>
      <c r="H36" s="68"/>
      <c r="I36" s="71"/>
      <c r="J36" s="71"/>
      <c r="K36" s="71"/>
      <c r="L36" s="71"/>
      <c r="M36" s="71"/>
      <c r="N36" s="72"/>
    </row>
    <row r="37" spans="1:14" x14ac:dyDescent="0.3">
      <c r="A37" s="63"/>
      <c r="B37" s="84" t="s">
        <v>102</v>
      </c>
      <c r="C37" s="68"/>
      <c r="D37" s="68"/>
      <c r="E37" s="68"/>
      <c r="F37" s="68"/>
      <c r="G37" s="68"/>
      <c r="H37" s="68"/>
      <c r="I37" s="71"/>
      <c r="J37" s="71"/>
      <c r="K37" s="71"/>
      <c r="L37" s="71"/>
      <c r="M37" s="71"/>
      <c r="N37" s="72"/>
    </row>
    <row r="38" spans="1:14" x14ac:dyDescent="0.3">
      <c r="A38" s="63"/>
      <c r="B38" s="68"/>
      <c r="C38" s="68"/>
      <c r="D38" s="68"/>
      <c r="E38" s="68"/>
      <c r="F38" s="68"/>
      <c r="G38" s="68"/>
      <c r="H38" s="68"/>
      <c r="I38" s="71"/>
      <c r="J38" s="71"/>
      <c r="K38" s="71"/>
      <c r="L38" s="71"/>
      <c r="M38" s="71"/>
      <c r="N38" s="72"/>
    </row>
    <row r="39" spans="1:14" x14ac:dyDescent="0.3">
      <c r="A39" s="63"/>
      <c r="B39" s="68"/>
      <c r="C39" s="68"/>
      <c r="D39" s="68"/>
      <c r="E39" s="68"/>
      <c r="F39" s="68"/>
      <c r="G39" s="68"/>
      <c r="H39" s="68"/>
      <c r="I39" s="71"/>
      <c r="J39" s="71"/>
      <c r="K39" s="71"/>
      <c r="L39" s="71"/>
      <c r="M39" s="71"/>
      <c r="N39" s="72"/>
    </row>
    <row r="40" spans="1:14" x14ac:dyDescent="0.3">
      <c r="A40" s="63"/>
      <c r="B40" s="86" t="s">
        <v>32</v>
      </c>
      <c r="C40" s="86" t="s">
        <v>57</v>
      </c>
      <c r="D40" s="85" t="s">
        <v>50</v>
      </c>
      <c r="E40" s="85" t="s">
        <v>16</v>
      </c>
      <c r="F40" s="68"/>
      <c r="G40" s="68"/>
      <c r="H40" s="68"/>
      <c r="I40" s="71"/>
      <c r="J40" s="71"/>
      <c r="K40" s="71"/>
      <c r="L40" s="71"/>
      <c r="M40" s="71"/>
      <c r="N40" s="72"/>
    </row>
    <row r="41" spans="1:14" ht="27.6" x14ac:dyDescent="0.3">
      <c r="A41" s="63"/>
      <c r="B41" s="69" t="s">
        <v>103</v>
      </c>
      <c r="C41" s="70">
        <v>40</v>
      </c>
      <c r="D41" s="106">
        <v>20</v>
      </c>
      <c r="E41" s="270">
        <f>+D41+D42</f>
        <v>55</v>
      </c>
      <c r="F41" s="68"/>
      <c r="G41" s="68"/>
      <c r="H41" s="68"/>
      <c r="I41" s="71"/>
      <c r="J41" s="71"/>
      <c r="K41" s="71"/>
      <c r="L41" s="71"/>
      <c r="M41" s="71"/>
      <c r="N41" s="72"/>
    </row>
    <row r="42" spans="1:14" ht="55.2" x14ac:dyDescent="0.3">
      <c r="A42" s="63"/>
      <c r="B42" s="69" t="s">
        <v>104</v>
      </c>
      <c r="C42" s="70">
        <v>60</v>
      </c>
      <c r="D42" s="106">
        <v>35</v>
      </c>
      <c r="E42" s="271"/>
      <c r="F42" s="68"/>
      <c r="G42" s="68"/>
      <c r="H42" s="68"/>
      <c r="I42" s="71"/>
      <c r="J42" s="71"/>
      <c r="K42" s="71"/>
      <c r="L42" s="71"/>
      <c r="M42" s="71"/>
      <c r="N42" s="72"/>
    </row>
    <row r="43" spans="1:14" x14ac:dyDescent="0.3">
      <c r="A43" s="63"/>
      <c r="C43" s="64"/>
      <c r="D43" s="28"/>
      <c r="E43" s="65"/>
      <c r="F43" s="29"/>
      <c r="G43" s="29"/>
      <c r="H43" s="29"/>
      <c r="I43" s="19"/>
      <c r="J43" s="19"/>
      <c r="K43" s="19"/>
      <c r="L43" s="19"/>
      <c r="M43" s="19"/>
    </row>
    <row r="44" spans="1:14" x14ac:dyDescent="0.3">
      <c r="A44" s="63"/>
      <c r="C44" s="64"/>
      <c r="D44" s="28"/>
      <c r="E44" s="65"/>
      <c r="F44" s="29"/>
      <c r="G44" s="29"/>
      <c r="H44" s="29"/>
      <c r="I44" s="19"/>
      <c r="J44" s="19"/>
      <c r="K44" s="19"/>
      <c r="L44" s="19"/>
      <c r="M44" s="19"/>
    </row>
    <row r="45" spans="1:14" x14ac:dyDescent="0.3">
      <c r="A45" s="63"/>
      <c r="C45" s="64"/>
      <c r="D45" s="28"/>
      <c r="E45" s="65"/>
      <c r="F45" s="29"/>
      <c r="G45" s="29"/>
      <c r="H45" s="29"/>
      <c r="I45" s="19"/>
      <c r="J45" s="19"/>
      <c r="K45" s="19"/>
      <c r="L45" s="19"/>
      <c r="M45" s="19"/>
    </row>
    <row r="46" spans="1:14" ht="15" thickBot="1" x14ac:dyDescent="0.35">
      <c r="M46" s="311" t="s">
        <v>34</v>
      </c>
      <c r="N46" s="311"/>
    </row>
    <row r="47" spans="1:14" x14ac:dyDescent="0.3">
      <c r="B47" s="94" t="s">
        <v>29</v>
      </c>
      <c r="M47" s="44"/>
      <c r="N47" s="44"/>
    </row>
    <row r="48" spans="1:14" ht="15" thickBot="1" x14ac:dyDescent="0.35">
      <c r="M48" s="44"/>
      <c r="N48" s="44"/>
    </row>
    <row r="49" spans="1:26" s="71" customFormat="1" ht="109.5" customHeight="1" x14ac:dyDescent="0.3">
      <c r="B49" s="82" t="s">
        <v>105</v>
      </c>
      <c r="C49" s="82" t="s">
        <v>106</v>
      </c>
      <c r="D49" s="82" t="s">
        <v>107</v>
      </c>
      <c r="E49" s="82" t="s">
        <v>44</v>
      </c>
      <c r="F49" s="82" t="s">
        <v>22</v>
      </c>
      <c r="G49" s="82" t="s">
        <v>65</v>
      </c>
      <c r="H49" s="82" t="s">
        <v>17</v>
      </c>
      <c r="I49" s="82" t="s">
        <v>10</v>
      </c>
      <c r="J49" s="82" t="s">
        <v>30</v>
      </c>
      <c r="K49" s="82" t="s">
        <v>60</v>
      </c>
      <c r="L49" s="82" t="s">
        <v>20</v>
      </c>
      <c r="M49" s="67" t="s">
        <v>26</v>
      </c>
      <c r="N49" s="82" t="s">
        <v>119</v>
      </c>
      <c r="O49" s="82" t="s">
        <v>108</v>
      </c>
      <c r="P49" s="82" t="s">
        <v>35</v>
      </c>
      <c r="Q49" s="108" t="s">
        <v>11</v>
      </c>
      <c r="R49" s="108" t="s">
        <v>19</v>
      </c>
    </row>
    <row r="50" spans="1:26" s="77" customFormat="1" ht="201.6" x14ac:dyDescent="0.3">
      <c r="A50" s="36">
        <v>1</v>
      </c>
      <c r="B50" s="78" t="s">
        <v>116</v>
      </c>
      <c r="C50" s="79" t="s">
        <v>116</v>
      </c>
      <c r="D50" s="78" t="s">
        <v>117</v>
      </c>
      <c r="E50" s="78" t="s">
        <v>118</v>
      </c>
      <c r="F50" s="113" t="s">
        <v>96</v>
      </c>
      <c r="G50" s="117" t="s">
        <v>123</v>
      </c>
      <c r="H50" s="97">
        <v>41246</v>
      </c>
      <c r="I50" s="97">
        <v>41912</v>
      </c>
      <c r="J50" s="75" t="s">
        <v>97</v>
      </c>
      <c r="K50" s="114">
        <v>0</v>
      </c>
      <c r="L50" s="99">
        <v>21</v>
      </c>
      <c r="M50" s="99">
        <v>2889</v>
      </c>
      <c r="N50" s="99">
        <v>1000</v>
      </c>
      <c r="O50" s="66" t="s">
        <v>123</v>
      </c>
      <c r="P50" s="20">
        <v>9638413666</v>
      </c>
      <c r="Q50" s="89" t="s">
        <v>126</v>
      </c>
      <c r="R50" s="89" t="s">
        <v>285</v>
      </c>
      <c r="S50" s="76"/>
      <c r="T50" s="76"/>
      <c r="U50" s="76"/>
      <c r="V50" s="76"/>
      <c r="W50" s="76"/>
      <c r="X50" s="76"/>
      <c r="Y50" s="76"/>
      <c r="Z50" s="76"/>
    </row>
    <row r="51" spans="1:26" s="77" customFormat="1" ht="28.8" x14ac:dyDescent="0.3">
      <c r="A51" s="36">
        <f>+A50+1</f>
        <v>2</v>
      </c>
      <c r="B51" s="78" t="s">
        <v>116</v>
      </c>
      <c r="C51" s="79" t="s">
        <v>116</v>
      </c>
      <c r="D51" s="78" t="s">
        <v>117</v>
      </c>
      <c r="E51" s="78" t="s">
        <v>305</v>
      </c>
      <c r="F51" s="113" t="s">
        <v>96</v>
      </c>
      <c r="G51" s="88" t="s">
        <v>123</v>
      </c>
      <c r="H51" s="97">
        <v>40929</v>
      </c>
      <c r="I51" s="97">
        <v>41273</v>
      </c>
      <c r="J51" s="75" t="s">
        <v>97</v>
      </c>
      <c r="K51" s="114">
        <f>+(I51-H51)/30</f>
        <v>11.466666666666667</v>
      </c>
      <c r="L51" s="75"/>
      <c r="M51" s="99"/>
      <c r="N51" s="66">
        <v>0</v>
      </c>
      <c r="O51" s="66" t="s">
        <v>123</v>
      </c>
      <c r="P51" s="20">
        <v>204366032</v>
      </c>
      <c r="Q51" s="89"/>
      <c r="R51" s="89"/>
      <c r="S51" s="76"/>
      <c r="T51" s="76"/>
      <c r="U51" s="76"/>
      <c r="V51" s="76"/>
      <c r="W51" s="76"/>
      <c r="X51" s="76"/>
      <c r="Y51" s="76"/>
      <c r="Z51" s="76"/>
    </row>
    <row r="52" spans="1:26" s="77" customFormat="1" ht="28.8" x14ac:dyDescent="0.3">
      <c r="A52" s="36">
        <f t="shared" ref="A52:A57" si="0">+A51+1</f>
        <v>3</v>
      </c>
      <c r="B52" s="78" t="s">
        <v>116</v>
      </c>
      <c r="C52" s="79" t="s">
        <v>116</v>
      </c>
      <c r="D52" s="78" t="s">
        <v>117</v>
      </c>
      <c r="E52" s="78" t="s">
        <v>306</v>
      </c>
      <c r="F52" s="74" t="s">
        <v>96</v>
      </c>
      <c r="G52" s="88" t="s">
        <v>123</v>
      </c>
      <c r="H52" s="97">
        <v>41514</v>
      </c>
      <c r="I52" s="97">
        <v>41912</v>
      </c>
      <c r="J52" s="75" t="s">
        <v>97</v>
      </c>
      <c r="K52" s="114">
        <f>+(I52-H52)/30</f>
        <v>13.266666666666667</v>
      </c>
      <c r="L52" s="75"/>
      <c r="M52" s="66">
        <v>576</v>
      </c>
      <c r="N52" s="66">
        <v>0</v>
      </c>
      <c r="O52" s="66" t="s">
        <v>123</v>
      </c>
      <c r="P52" s="20">
        <v>1426539612</v>
      </c>
      <c r="Q52" s="89"/>
      <c r="R52" s="89"/>
      <c r="S52" s="76"/>
      <c r="T52" s="76"/>
      <c r="U52" s="76"/>
      <c r="V52" s="76"/>
      <c r="W52" s="76"/>
      <c r="X52" s="76"/>
      <c r="Y52" s="76"/>
      <c r="Z52" s="76"/>
    </row>
    <row r="53" spans="1:26" s="77" customFormat="1" x14ac:dyDescent="0.3">
      <c r="A53" s="36">
        <f t="shared" si="0"/>
        <v>4</v>
      </c>
      <c r="B53" s="78"/>
      <c r="C53" s="79"/>
      <c r="D53" s="78"/>
      <c r="E53" s="73"/>
      <c r="F53" s="74"/>
      <c r="G53" s="74"/>
      <c r="H53" s="97"/>
      <c r="I53" s="97"/>
      <c r="J53" s="75"/>
      <c r="K53" s="75"/>
      <c r="L53" s="75"/>
      <c r="M53" s="66"/>
      <c r="N53" s="66"/>
      <c r="O53" s="20"/>
      <c r="P53" s="20"/>
      <c r="Q53" s="89"/>
      <c r="R53" s="89"/>
      <c r="S53" s="76"/>
      <c r="T53" s="76"/>
      <c r="U53" s="76"/>
      <c r="V53" s="76"/>
      <c r="W53" s="76"/>
      <c r="X53" s="76"/>
      <c r="Y53" s="76"/>
      <c r="Z53" s="76"/>
    </row>
    <row r="54" spans="1:26" s="77" customFormat="1" x14ac:dyDescent="0.3">
      <c r="A54" s="36">
        <f t="shared" si="0"/>
        <v>5</v>
      </c>
      <c r="B54" s="78"/>
      <c r="C54" s="79"/>
      <c r="D54" s="78"/>
      <c r="E54" s="73"/>
      <c r="F54" s="74"/>
      <c r="G54" s="74"/>
      <c r="H54" s="97"/>
      <c r="I54" s="97"/>
      <c r="J54" s="75"/>
      <c r="K54" s="75"/>
      <c r="L54" s="75"/>
      <c r="M54" s="66"/>
      <c r="N54" s="66"/>
      <c r="O54" s="20"/>
      <c r="P54" s="20"/>
      <c r="Q54" s="89"/>
      <c r="R54" s="89"/>
      <c r="S54" s="76"/>
      <c r="T54" s="76"/>
      <c r="U54" s="76"/>
      <c r="V54" s="76"/>
      <c r="W54" s="76"/>
      <c r="X54" s="76"/>
      <c r="Y54" s="76"/>
      <c r="Z54" s="76"/>
    </row>
    <row r="55" spans="1:26" s="77" customFormat="1" x14ac:dyDescent="0.3">
      <c r="A55" s="36">
        <f t="shared" si="0"/>
        <v>6</v>
      </c>
      <c r="B55" s="78"/>
      <c r="C55" s="79"/>
      <c r="D55" s="78"/>
      <c r="E55" s="73"/>
      <c r="F55" s="74"/>
      <c r="G55" s="74"/>
      <c r="H55" s="97"/>
      <c r="I55" s="97"/>
      <c r="J55" s="75"/>
      <c r="K55" s="75"/>
      <c r="L55" s="75"/>
      <c r="M55" s="66"/>
      <c r="N55" s="66"/>
      <c r="O55" s="20"/>
      <c r="P55" s="20"/>
      <c r="Q55" s="89"/>
      <c r="R55" s="89"/>
      <c r="S55" s="76"/>
      <c r="T55" s="76"/>
      <c r="U55" s="76"/>
      <c r="V55" s="76"/>
      <c r="W55" s="76"/>
      <c r="X55" s="76"/>
      <c r="Y55" s="76"/>
      <c r="Z55" s="76"/>
    </row>
    <row r="56" spans="1:26" s="77" customFormat="1" x14ac:dyDescent="0.3">
      <c r="A56" s="36">
        <f t="shared" si="0"/>
        <v>7</v>
      </c>
      <c r="B56" s="78"/>
      <c r="C56" s="79"/>
      <c r="D56" s="78"/>
      <c r="E56" s="73"/>
      <c r="F56" s="74"/>
      <c r="G56" s="74"/>
      <c r="H56" s="97"/>
      <c r="I56" s="97"/>
      <c r="J56" s="75"/>
      <c r="K56" s="75"/>
      <c r="L56" s="75"/>
      <c r="M56" s="66"/>
      <c r="N56" s="66"/>
      <c r="O56" s="20"/>
      <c r="P56" s="20"/>
      <c r="Q56" s="89"/>
      <c r="R56" s="89"/>
      <c r="S56" s="76"/>
      <c r="T56" s="76"/>
      <c r="U56" s="76"/>
      <c r="V56" s="76"/>
      <c r="W56" s="76"/>
      <c r="X56" s="76"/>
      <c r="Y56" s="76"/>
      <c r="Z56" s="76"/>
    </row>
    <row r="57" spans="1:26" s="77" customFormat="1" x14ac:dyDescent="0.3">
      <c r="A57" s="36">
        <f t="shared" si="0"/>
        <v>8</v>
      </c>
      <c r="B57" s="78"/>
      <c r="C57" s="79"/>
      <c r="D57" s="78"/>
      <c r="E57" s="73"/>
      <c r="F57" s="74"/>
      <c r="G57" s="74"/>
      <c r="H57" s="97"/>
      <c r="I57" s="97"/>
      <c r="J57" s="75"/>
      <c r="K57" s="75"/>
      <c r="L57" s="75"/>
      <c r="M57" s="66"/>
      <c r="N57" s="66"/>
      <c r="O57" s="20"/>
      <c r="P57" s="20"/>
      <c r="Q57" s="89"/>
      <c r="R57" s="89"/>
      <c r="S57" s="76"/>
      <c r="T57" s="76"/>
      <c r="U57" s="76"/>
      <c r="V57" s="76"/>
      <c r="W57" s="76"/>
      <c r="X57" s="76"/>
      <c r="Y57" s="76"/>
      <c r="Z57" s="76"/>
    </row>
    <row r="58" spans="1:26" s="77" customFormat="1" x14ac:dyDescent="0.3">
      <c r="A58" s="36"/>
      <c r="B58" s="37" t="s">
        <v>16</v>
      </c>
      <c r="C58" s="79"/>
      <c r="D58" s="78"/>
      <c r="E58" s="73"/>
      <c r="F58" s="74"/>
      <c r="G58" s="74"/>
      <c r="H58" s="74"/>
      <c r="I58" s="75"/>
      <c r="J58" s="75"/>
      <c r="K58" s="341">
        <f>SUM(K49:K57)</f>
        <v>24.733333333333334</v>
      </c>
      <c r="L58" s="80"/>
      <c r="M58" s="87">
        <f>SUM(M50:M57)</f>
        <v>3465</v>
      </c>
      <c r="N58" s="80">
        <f t="shared" ref="N58" si="1">SUM(N50:N57)</f>
        <v>1000</v>
      </c>
      <c r="O58" s="20"/>
      <c r="P58" s="20"/>
      <c r="Q58" s="90"/>
      <c r="R58" s="90"/>
    </row>
    <row r="59" spans="1:26" s="21" customFormat="1" x14ac:dyDescent="0.3">
      <c r="E59" s="22"/>
      <c r="K59" s="98"/>
    </row>
    <row r="60" spans="1:26" s="21" customFormat="1" x14ac:dyDescent="0.3">
      <c r="B60" s="302" t="s">
        <v>27</v>
      </c>
      <c r="C60" s="302" t="s">
        <v>110</v>
      </c>
      <c r="D60" s="304" t="s">
        <v>33</v>
      </c>
      <c r="E60" s="304"/>
    </row>
    <row r="61" spans="1:26" s="21" customFormat="1" x14ac:dyDescent="0.3">
      <c r="B61" s="303"/>
      <c r="C61" s="303"/>
      <c r="D61" s="110" t="s">
        <v>23</v>
      </c>
      <c r="E61" s="43" t="s">
        <v>24</v>
      </c>
    </row>
    <row r="62" spans="1:26" s="21" customFormat="1" ht="30.6" customHeight="1" x14ac:dyDescent="0.3">
      <c r="B62" s="41" t="s">
        <v>21</v>
      </c>
      <c r="C62" s="42">
        <f>+K58</f>
        <v>24.733333333333334</v>
      </c>
      <c r="D62" s="40" t="s">
        <v>315</v>
      </c>
      <c r="E62" s="40"/>
      <c r="F62" s="23"/>
      <c r="G62" s="23"/>
      <c r="H62" s="23"/>
      <c r="I62" s="23"/>
      <c r="J62" s="23"/>
      <c r="K62" s="23"/>
      <c r="L62" s="23"/>
      <c r="M62" s="23"/>
    </row>
    <row r="63" spans="1:26" s="21" customFormat="1" ht="30" customHeight="1" x14ac:dyDescent="0.3">
      <c r="B63" s="41" t="s">
        <v>25</v>
      </c>
      <c r="C63" s="42">
        <f>+M58</f>
        <v>3465</v>
      </c>
      <c r="D63" s="40" t="s">
        <v>315</v>
      </c>
      <c r="E63" s="40"/>
    </row>
    <row r="64" spans="1:26" s="21" customFormat="1" x14ac:dyDescent="0.3">
      <c r="B64" s="24"/>
      <c r="C64" s="305"/>
      <c r="D64" s="305"/>
      <c r="E64" s="305"/>
      <c r="F64" s="305"/>
      <c r="G64" s="305"/>
      <c r="H64" s="305"/>
      <c r="I64" s="305"/>
      <c r="J64" s="305"/>
      <c r="K64" s="305"/>
      <c r="L64" s="305"/>
      <c r="M64" s="305"/>
      <c r="N64" s="305"/>
    </row>
    <row r="65" spans="2:18" ht="28.2" customHeight="1" thickBot="1" x14ac:dyDescent="0.35"/>
    <row r="66" spans="2:18" ht="26.4" thickBot="1" x14ac:dyDescent="0.35">
      <c r="B66" s="306" t="s">
        <v>66</v>
      </c>
      <c r="C66" s="306"/>
      <c r="D66" s="306"/>
      <c r="E66" s="306"/>
      <c r="F66" s="306"/>
      <c r="G66" s="306"/>
      <c r="H66" s="306"/>
      <c r="I66" s="306"/>
      <c r="J66" s="306"/>
      <c r="K66" s="306"/>
      <c r="L66" s="306"/>
      <c r="M66" s="306"/>
      <c r="N66" s="306"/>
    </row>
    <row r="69" spans="2:18" ht="109.5" customHeight="1" x14ac:dyDescent="0.3">
      <c r="B69" s="107" t="s">
        <v>109</v>
      </c>
      <c r="C69" s="46" t="s">
        <v>2</v>
      </c>
      <c r="D69" s="46" t="s">
        <v>68</v>
      </c>
      <c r="E69" s="46" t="s">
        <v>67</v>
      </c>
      <c r="F69" s="46" t="s">
        <v>69</v>
      </c>
      <c r="G69" s="46" t="s">
        <v>70</v>
      </c>
      <c r="H69" s="46" t="s">
        <v>71</v>
      </c>
      <c r="I69" s="107" t="s">
        <v>111</v>
      </c>
      <c r="J69" s="46" t="s">
        <v>72</v>
      </c>
      <c r="K69" s="46" t="s">
        <v>73</v>
      </c>
      <c r="L69" s="46" t="s">
        <v>74</v>
      </c>
      <c r="M69" s="46" t="s">
        <v>75</v>
      </c>
      <c r="N69" s="58" t="s">
        <v>76</v>
      </c>
      <c r="O69" s="58" t="s">
        <v>77</v>
      </c>
      <c r="P69" s="272" t="s">
        <v>3</v>
      </c>
      <c r="Q69" s="274"/>
      <c r="R69" s="46" t="s">
        <v>18</v>
      </c>
    </row>
    <row r="70" spans="2:18" ht="150" customHeight="1" x14ac:dyDescent="0.3">
      <c r="B70" s="115" t="s">
        <v>121</v>
      </c>
      <c r="C70" s="116" t="s">
        <v>121</v>
      </c>
      <c r="D70" s="155">
        <v>0</v>
      </c>
      <c r="E70" s="155" t="s">
        <v>123</v>
      </c>
      <c r="F70" s="155" t="s">
        <v>123</v>
      </c>
      <c r="G70" s="155" t="s">
        <v>123</v>
      </c>
      <c r="H70" s="155" t="s">
        <v>123</v>
      </c>
      <c r="I70" s="155" t="s">
        <v>123</v>
      </c>
      <c r="J70" s="36" t="s">
        <v>96</v>
      </c>
      <c r="K70" s="155" t="s">
        <v>123</v>
      </c>
      <c r="L70" s="155" t="s">
        <v>123</v>
      </c>
      <c r="M70" s="155" t="s">
        <v>123</v>
      </c>
      <c r="N70" s="155" t="s">
        <v>123</v>
      </c>
      <c r="O70" s="155" t="s">
        <v>123</v>
      </c>
      <c r="P70" s="323"/>
      <c r="Q70" s="324"/>
      <c r="R70" s="89" t="s">
        <v>96</v>
      </c>
    </row>
    <row r="71" spans="2:18" x14ac:dyDescent="0.3">
      <c r="B71" s="2"/>
      <c r="C71" s="2"/>
      <c r="D71" s="4"/>
      <c r="E71" s="4"/>
      <c r="F71" s="3"/>
      <c r="G71" s="100"/>
      <c r="H71" s="3"/>
      <c r="I71" s="83"/>
      <c r="J71" s="59"/>
      <c r="K71" s="59"/>
      <c r="L71" s="83"/>
      <c r="M71" s="83"/>
      <c r="N71" s="83"/>
      <c r="O71" s="83"/>
      <c r="P71" s="299"/>
      <c r="Q71" s="300"/>
      <c r="R71" s="83"/>
    </row>
    <row r="72" spans="2:18" x14ac:dyDescent="0.3">
      <c r="B72" s="2"/>
      <c r="C72" s="2"/>
      <c r="D72" s="4"/>
      <c r="E72" s="4"/>
      <c r="F72" s="3"/>
      <c r="G72" s="100"/>
      <c r="H72" s="3"/>
      <c r="I72" s="83"/>
      <c r="J72" s="59"/>
      <c r="K72" s="59"/>
      <c r="L72" s="83"/>
      <c r="M72" s="83"/>
      <c r="N72" s="83"/>
      <c r="O72" s="83"/>
      <c r="P72" s="299"/>
      <c r="Q72" s="300"/>
      <c r="R72" s="83"/>
    </row>
    <row r="73" spans="2:18" x14ac:dyDescent="0.3">
      <c r="B73" s="2"/>
      <c r="C73" s="2"/>
      <c r="D73" s="4"/>
      <c r="E73" s="4"/>
      <c r="F73" s="3"/>
      <c r="G73" s="100"/>
      <c r="H73" s="3"/>
      <c r="I73" s="83"/>
      <c r="J73" s="59"/>
      <c r="K73" s="59"/>
      <c r="L73" s="83"/>
      <c r="M73" s="83"/>
      <c r="N73" s="83"/>
      <c r="O73" s="83"/>
      <c r="P73" s="299"/>
      <c r="Q73" s="300"/>
      <c r="R73" s="83"/>
    </row>
    <row r="74" spans="2:18" x14ac:dyDescent="0.3">
      <c r="B74" s="2"/>
      <c r="C74" s="2"/>
      <c r="D74" s="4"/>
      <c r="E74" s="4"/>
      <c r="F74" s="3"/>
      <c r="G74" s="100"/>
      <c r="H74" s="3"/>
      <c r="I74" s="83"/>
      <c r="J74" s="59"/>
      <c r="K74" s="59"/>
      <c r="L74" s="83"/>
      <c r="M74" s="83"/>
      <c r="N74" s="83"/>
      <c r="O74" s="83"/>
      <c r="P74" s="299"/>
      <c r="Q74" s="300"/>
      <c r="R74" s="83"/>
    </row>
    <row r="75" spans="2:18" x14ac:dyDescent="0.3">
      <c r="B75" s="2"/>
      <c r="C75" s="2"/>
      <c r="D75" s="4"/>
      <c r="E75" s="4"/>
      <c r="F75" s="3"/>
      <c r="G75" s="100"/>
      <c r="H75" s="3"/>
      <c r="I75" s="83"/>
      <c r="J75" s="59"/>
      <c r="K75" s="59"/>
      <c r="L75" s="83"/>
      <c r="M75" s="83"/>
      <c r="N75" s="83"/>
      <c r="O75" s="83"/>
      <c r="P75" s="299"/>
      <c r="Q75" s="300"/>
      <c r="R75" s="83"/>
    </row>
    <row r="76" spans="2:18" x14ac:dyDescent="0.3">
      <c r="B76" s="83"/>
      <c r="C76" s="83"/>
      <c r="D76" s="83"/>
      <c r="E76" s="83"/>
      <c r="F76" s="83"/>
      <c r="G76" s="101"/>
      <c r="H76" s="83"/>
      <c r="I76" s="83"/>
      <c r="J76" s="83"/>
      <c r="K76" s="83"/>
      <c r="L76" s="83"/>
      <c r="M76" s="83"/>
      <c r="N76" s="83"/>
      <c r="O76" s="83"/>
      <c r="P76" s="299"/>
      <c r="Q76" s="300"/>
      <c r="R76" s="83"/>
    </row>
    <row r="77" spans="2:18" x14ac:dyDescent="0.3">
      <c r="B77" s="6" t="s">
        <v>1</v>
      </c>
      <c r="H77" s="83"/>
      <c r="I77" s="83"/>
    </row>
    <row r="78" spans="2:18" x14ac:dyDescent="0.3">
      <c r="B78" s="6" t="s">
        <v>36</v>
      </c>
    </row>
    <row r="79" spans="2:18" x14ac:dyDescent="0.3">
      <c r="B79" s="6" t="s">
        <v>112</v>
      </c>
    </row>
    <row r="81" spans="2:17" ht="15" thickBot="1" x14ac:dyDescent="0.35"/>
    <row r="82" spans="2:17" ht="26.4" thickBot="1" x14ac:dyDescent="0.35">
      <c r="B82" s="284" t="s">
        <v>37</v>
      </c>
      <c r="C82" s="285"/>
      <c r="D82" s="285"/>
      <c r="E82" s="285"/>
      <c r="F82" s="285"/>
      <c r="G82" s="285"/>
      <c r="H82" s="285"/>
      <c r="I82" s="285"/>
      <c r="J82" s="285"/>
      <c r="K82" s="285"/>
      <c r="L82" s="285"/>
      <c r="M82" s="285"/>
      <c r="N82" s="286"/>
    </row>
    <row r="87" spans="2:17" ht="43.5" customHeight="1" x14ac:dyDescent="0.3">
      <c r="B87" s="275" t="s">
        <v>0</v>
      </c>
      <c r="C87" s="301" t="s">
        <v>38</v>
      </c>
      <c r="D87" s="301" t="s">
        <v>39</v>
      </c>
      <c r="E87" s="301" t="s">
        <v>78</v>
      </c>
      <c r="F87" s="301" t="s">
        <v>80</v>
      </c>
      <c r="G87" s="301" t="s">
        <v>81</v>
      </c>
      <c r="H87" s="301" t="s">
        <v>82</v>
      </c>
      <c r="I87" s="301" t="s">
        <v>79</v>
      </c>
      <c r="J87" s="301" t="s">
        <v>83</v>
      </c>
      <c r="K87" s="301"/>
      <c r="L87" s="301"/>
      <c r="M87" s="301" t="s">
        <v>87</v>
      </c>
      <c r="N87" s="301" t="s">
        <v>40</v>
      </c>
      <c r="O87" s="301" t="s">
        <v>41</v>
      </c>
      <c r="P87" s="301" t="s">
        <v>3</v>
      </c>
      <c r="Q87" s="301"/>
    </row>
    <row r="88" spans="2:17" ht="31.5" customHeight="1" x14ac:dyDescent="0.3">
      <c r="B88" s="276"/>
      <c r="C88" s="301"/>
      <c r="D88" s="301"/>
      <c r="E88" s="301"/>
      <c r="F88" s="301"/>
      <c r="G88" s="301"/>
      <c r="H88" s="301"/>
      <c r="I88" s="301"/>
      <c r="J88" s="102" t="s">
        <v>84</v>
      </c>
      <c r="K88" s="103" t="s">
        <v>85</v>
      </c>
      <c r="L88" s="104" t="s">
        <v>86</v>
      </c>
      <c r="M88" s="301"/>
      <c r="N88" s="301"/>
      <c r="O88" s="301"/>
      <c r="P88" s="301"/>
      <c r="Q88" s="301"/>
    </row>
    <row r="89" spans="2:17" ht="60.75" customHeight="1" x14ac:dyDescent="0.3">
      <c r="B89" s="195" t="s">
        <v>42</v>
      </c>
      <c r="C89" s="116">
        <v>333.33333333333331</v>
      </c>
      <c r="D89" s="116" t="s">
        <v>348</v>
      </c>
      <c r="E89" s="116">
        <v>65783439</v>
      </c>
      <c r="F89" s="116" t="s">
        <v>242</v>
      </c>
      <c r="G89" s="116" t="s">
        <v>164</v>
      </c>
      <c r="H89" s="161">
        <v>38464</v>
      </c>
      <c r="I89" s="155" t="s">
        <v>123</v>
      </c>
      <c r="J89" s="116" t="s">
        <v>307</v>
      </c>
      <c r="K89" s="116" t="s">
        <v>308</v>
      </c>
      <c r="L89" s="175" t="s">
        <v>243</v>
      </c>
      <c r="M89" s="116" t="s">
        <v>96</v>
      </c>
      <c r="N89" s="116" t="s">
        <v>96</v>
      </c>
      <c r="O89" s="116" t="s">
        <v>96</v>
      </c>
      <c r="P89" s="330"/>
      <c r="Q89" s="330"/>
    </row>
    <row r="90" spans="2:17" ht="60.75" customHeight="1" x14ac:dyDescent="0.3">
      <c r="B90" s="195" t="s">
        <v>42</v>
      </c>
      <c r="C90" s="116">
        <v>333.33333333333331</v>
      </c>
      <c r="D90" s="116" t="s">
        <v>349</v>
      </c>
      <c r="E90" s="116">
        <v>65772226</v>
      </c>
      <c r="F90" s="116" t="s">
        <v>195</v>
      </c>
      <c r="G90" s="116" t="s">
        <v>174</v>
      </c>
      <c r="H90" s="161">
        <v>37708</v>
      </c>
      <c r="I90" s="155" t="s">
        <v>123</v>
      </c>
      <c r="J90" s="116" t="s">
        <v>116</v>
      </c>
      <c r="K90" s="116" t="s">
        <v>244</v>
      </c>
      <c r="L90" s="116" t="s">
        <v>243</v>
      </c>
      <c r="M90" s="116" t="s">
        <v>96</v>
      </c>
      <c r="N90" s="116" t="s">
        <v>96</v>
      </c>
      <c r="O90" s="116" t="s">
        <v>96</v>
      </c>
      <c r="P90" s="330"/>
      <c r="Q90" s="330"/>
    </row>
    <row r="91" spans="2:17" ht="60.75" customHeight="1" x14ac:dyDescent="0.3">
      <c r="B91" s="195" t="s">
        <v>42</v>
      </c>
      <c r="C91" s="116">
        <v>333.33333333333331</v>
      </c>
      <c r="D91" s="116" t="s">
        <v>309</v>
      </c>
      <c r="E91" s="116">
        <v>65830845</v>
      </c>
      <c r="F91" s="116" t="s">
        <v>310</v>
      </c>
      <c r="G91" s="116" t="s">
        <v>164</v>
      </c>
      <c r="H91" s="161">
        <v>38464</v>
      </c>
      <c r="I91" s="155" t="s">
        <v>123</v>
      </c>
      <c r="J91" s="6" t="s">
        <v>176</v>
      </c>
      <c r="K91" s="116" t="s">
        <v>311</v>
      </c>
      <c r="L91" s="116" t="s">
        <v>312</v>
      </c>
      <c r="M91" s="116" t="s">
        <v>96</v>
      </c>
      <c r="N91" s="116" t="s">
        <v>96</v>
      </c>
      <c r="O91" s="116" t="s">
        <v>96</v>
      </c>
      <c r="P91" s="330"/>
      <c r="Q91" s="330"/>
    </row>
    <row r="92" spans="2:17" s="198" customFormat="1" ht="60.75" customHeight="1" x14ac:dyDescent="0.3">
      <c r="B92" s="195" t="s">
        <v>43</v>
      </c>
      <c r="C92" s="175">
        <v>142.85714285714286</v>
      </c>
      <c r="D92" s="175" t="s">
        <v>139</v>
      </c>
      <c r="E92" s="175">
        <v>1110507290</v>
      </c>
      <c r="F92" s="175" t="s">
        <v>195</v>
      </c>
      <c r="G92" s="175" t="s">
        <v>174</v>
      </c>
      <c r="H92" s="196">
        <v>41544</v>
      </c>
      <c r="I92" s="175" t="s">
        <v>123</v>
      </c>
      <c r="J92" s="175" t="s">
        <v>246</v>
      </c>
      <c r="K92" s="196" t="s">
        <v>247</v>
      </c>
      <c r="L92" s="175" t="s">
        <v>168</v>
      </c>
      <c r="M92" s="197" t="s">
        <v>96</v>
      </c>
      <c r="N92" s="197" t="s">
        <v>97</v>
      </c>
      <c r="O92" s="175" t="s">
        <v>96</v>
      </c>
      <c r="P92" s="329" t="s">
        <v>327</v>
      </c>
      <c r="Q92" s="329"/>
    </row>
    <row r="93" spans="2:17" ht="60.75" customHeight="1" x14ac:dyDescent="0.3">
      <c r="B93" s="111" t="s">
        <v>43</v>
      </c>
      <c r="C93" s="116">
        <v>142.85714285714286</v>
      </c>
      <c r="D93" s="116" t="s">
        <v>140</v>
      </c>
      <c r="E93" s="116">
        <v>28555164</v>
      </c>
      <c r="F93" s="116" t="s">
        <v>195</v>
      </c>
      <c r="G93" s="116" t="s">
        <v>174</v>
      </c>
      <c r="H93" s="161">
        <v>38520</v>
      </c>
      <c r="I93" s="155" t="s">
        <v>123</v>
      </c>
      <c r="J93" s="116" t="s">
        <v>248</v>
      </c>
      <c r="K93" s="116" t="s">
        <v>249</v>
      </c>
      <c r="L93" s="116" t="s">
        <v>168</v>
      </c>
      <c r="M93" s="115" t="s">
        <v>96</v>
      </c>
      <c r="N93" s="115" t="s">
        <v>96</v>
      </c>
      <c r="O93" s="116" t="s">
        <v>96</v>
      </c>
      <c r="P93" s="330"/>
      <c r="Q93" s="330"/>
    </row>
    <row r="94" spans="2:17" ht="60.75" customHeight="1" x14ac:dyDescent="0.3">
      <c r="B94" s="111" t="s">
        <v>43</v>
      </c>
      <c r="C94" s="116">
        <v>142.85714285714286</v>
      </c>
      <c r="D94" s="116" t="s">
        <v>141</v>
      </c>
      <c r="E94" s="116">
        <v>1020723299</v>
      </c>
      <c r="F94" s="116" t="s">
        <v>250</v>
      </c>
      <c r="G94" s="116" t="s">
        <v>251</v>
      </c>
      <c r="H94" s="161">
        <v>41741</v>
      </c>
      <c r="I94" s="155" t="s">
        <v>123</v>
      </c>
      <c r="J94" s="116" t="s">
        <v>252</v>
      </c>
      <c r="K94" s="116" t="s">
        <v>253</v>
      </c>
      <c r="L94" s="116" t="s">
        <v>254</v>
      </c>
      <c r="M94" s="167" t="s">
        <v>96</v>
      </c>
      <c r="N94" s="162" t="s">
        <v>96</v>
      </c>
      <c r="O94" s="116" t="s">
        <v>96</v>
      </c>
      <c r="P94" s="163"/>
      <c r="Q94" s="163"/>
    </row>
    <row r="95" spans="2:17" ht="60.75" customHeight="1" x14ac:dyDescent="0.3">
      <c r="B95" s="111" t="s">
        <v>43</v>
      </c>
      <c r="C95" s="116">
        <v>142.85714285714286</v>
      </c>
      <c r="D95" s="116" t="s">
        <v>142</v>
      </c>
      <c r="E95" s="116">
        <v>1023871297</v>
      </c>
      <c r="F95" s="162" t="s">
        <v>168</v>
      </c>
      <c r="G95" s="116" t="s">
        <v>255</v>
      </c>
      <c r="H95" s="161">
        <v>41134</v>
      </c>
      <c r="I95" s="155" t="s">
        <v>123</v>
      </c>
      <c r="J95" s="116" t="s">
        <v>256</v>
      </c>
      <c r="K95" s="116" t="s">
        <v>257</v>
      </c>
      <c r="L95" s="116" t="s">
        <v>258</v>
      </c>
      <c r="M95" s="116" t="s">
        <v>96</v>
      </c>
      <c r="N95" s="162" t="s">
        <v>96</v>
      </c>
      <c r="O95" s="116" t="s">
        <v>96</v>
      </c>
      <c r="P95" s="163"/>
      <c r="Q95" s="163"/>
    </row>
    <row r="96" spans="2:17" ht="60.75" customHeight="1" x14ac:dyDescent="0.3">
      <c r="B96" s="111" t="s">
        <v>43</v>
      </c>
      <c r="C96" s="116">
        <v>142.85714285714286</v>
      </c>
      <c r="D96" s="116" t="s">
        <v>143</v>
      </c>
      <c r="E96" s="116">
        <v>39584694</v>
      </c>
      <c r="F96" s="116" t="s">
        <v>195</v>
      </c>
      <c r="G96" s="116" t="s">
        <v>245</v>
      </c>
      <c r="H96" s="161">
        <v>41447</v>
      </c>
      <c r="I96" s="155" t="s">
        <v>123</v>
      </c>
      <c r="J96" s="116" t="s">
        <v>259</v>
      </c>
      <c r="K96" s="116" t="s">
        <v>260</v>
      </c>
      <c r="L96" s="116" t="s">
        <v>168</v>
      </c>
      <c r="M96" s="116" t="s">
        <v>96</v>
      </c>
      <c r="N96" s="116" t="s">
        <v>96</v>
      </c>
      <c r="O96" s="116" t="s">
        <v>96</v>
      </c>
      <c r="P96" s="163"/>
      <c r="Q96" s="163"/>
    </row>
    <row r="97" spans="2:17" ht="60.75" customHeight="1" x14ac:dyDescent="0.3">
      <c r="B97" s="111" t="s">
        <v>43</v>
      </c>
      <c r="C97" s="116">
        <v>142.85714285714286</v>
      </c>
      <c r="D97" s="116" t="s">
        <v>144</v>
      </c>
      <c r="E97" s="116">
        <v>1070605476</v>
      </c>
      <c r="F97" s="116" t="s">
        <v>168</v>
      </c>
      <c r="G97" s="116" t="s">
        <v>174</v>
      </c>
      <c r="H97" s="161">
        <v>41738</v>
      </c>
      <c r="I97" s="155" t="s">
        <v>123</v>
      </c>
      <c r="J97" s="116" t="s">
        <v>261</v>
      </c>
      <c r="K97" s="116" t="s">
        <v>262</v>
      </c>
      <c r="L97" s="116" t="s">
        <v>263</v>
      </c>
      <c r="M97" s="116" t="s">
        <v>96</v>
      </c>
      <c r="N97" s="116" t="s">
        <v>96</v>
      </c>
      <c r="O97" s="116" t="s">
        <v>96</v>
      </c>
      <c r="P97" s="163"/>
      <c r="Q97" s="163"/>
    </row>
    <row r="98" spans="2:17" ht="33.6" customHeight="1" x14ac:dyDescent="0.3">
      <c r="B98" s="111" t="s">
        <v>43</v>
      </c>
      <c r="C98" s="116">
        <v>142.85714285714286</v>
      </c>
      <c r="D98" s="144" t="s">
        <v>145</v>
      </c>
      <c r="E98" s="144">
        <v>93154779</v>
      </c>
      <c r="F98" s="144" t="s">
        <v>168</v>
      </c>
      <c r="G98" s="144" t="s">
        <v>245</v>
      </c>
      <c r="H98" s="164">
        <v>41447</v>
      </c>
      <c r="I98" s="155" t="s">
        <v>123</v>
      </c>
      <c r="J98" s="165" t="s">
        <v>264</v>
      </c>
      <c r="K98" s="166" t="s">
        <v>265</v>
      </c>
      <c r="L98" s="166" t="s">
        <v>266</v>
      </c>
      <c r="M98" s="116" t="s">
        <v>96</v>
      </c>
      <c r="N98" s="116" t="s">
        <v>96</v>
      </c>
      <c r="O98" s="116" t="s">
        <v>96</v>
      </c>
      <c r="P98" s="331"/>
      <c r="Q98" s="331"/>
    </row>
    <row r="99" spans="2:17" x14ac:dyDescent="0.3">
      <c r="B99" s="174" t="s">
        <v>43</v>
      </c>
      <c r="C99" s="83">
        <v>142.85714290000001</v>
      </c>
      <c r="D99" s="83" t="s">
        <v>328</v>
      </c>
      <c r="E99" s="83">
        <v>38361841</v>
      </c>
      <c r="F99" s="83" t="s">
        <v>168</v>
      </c>
      <c r="G99" s="144" t="s">
        <v>245</v>
      </c>
      <c r="H99" s="199">
        <v>40354</v>
      </c>
      <c r="I99" s="155" t="s">
        <v>123</v>
      </c>
      <c r="J99" s="83" t="s">
        <v>329</v>
      </c>
      <c r="K99" s="83" t="s">
        <v>330</v>
      </c>
      <c r="L99" s="83" t="s">
        <v>331</v>
      </c>
      <c r="M99" s="83" t="s">
        <v>96</v>
      </c>
      <c r="N99" s="83" t="s">
        <v>96</v>
      </c>
      <c r="O99" s="83" t="s">
        <v>96</v>
      </c>
      <c r="P99" s="83"/>
      <c r="Q99" s="83"/>
    </row>
    <row r="100" spans="2:17" ht="15" thickBot="1" x14ac:dyDescent="0.35"/>
    <row r="101" spans="2:17" ht="26.4" thickBot="1" x14ac:dyDescent="0.35">
      <c r="B101" s="284" t="s">
        <v>45</v>
      </c>
      <c r="C101" s="285"/>
      <c r="D101" s="285"/>
      <c r="E101" s="285"/>
      <c r="F101" s="285"/>
      <c r="G101" s="285"/>
      <c r="H101" s="285"/>
      <c r="I101" s="285"/>
      <c r="J101" s="285"/>
      <c r="K101" s="285"/>
      <c r="L101" s="285"/>
      <c r="M101" s="285"/>
      <c r="N101" s="286"/>
    </row>
    <row r="104" spans="2:17" ht="46.2" customHeight="1" x14ac:dyDescent="0.3">
      <c r="B104" s="46" t="s">
        <v>32</v>
      </c>
      <c r="C104" s="46" t="s">
        <v>46</v>
      </c>
      <c r="D104" s="272" t="s">
        <v>3</v>
      </c>
      <c r="E104" s="274"/>
    </row>
    <row r="105" spans="2:17" ht="46.95" customHeight="1" x14ac:dyDescent="0.3">
      <c r="B105" s="47" t="s">
        <v>88</v>
      </c>
      <c r="C105" s="83" t="s">
        <v>200</v>
      </c>
      <c r="D105" s="290"/>
      <c r="E105" s="290"/>
    </row>
    <row r="108" spans="2:17" ht="25.8" x14ac:dyDescent="0.3">
      <c r="B108" s="291" t="s">
        <v>62</v>
      </c>
      <c r="C108" s="292"/>
      <c r="D108" s="292"/>
      <c r="E108" s="292"/>
      <c r="F108" s="292"/>
      <c r="G108" s="292"/>
      <c r="H108" s="292"/>
      <c r="I108" s="292"/>
      <c r="J108" s="292"/>
      <c r="K108" s="292"/>
      <c r="L108" s="292"/>
      <c r="M108" s="292"/>
      <c r="N108" s="292"/>
      <c r="O108" s="292"/>
      <c r="P108" s="292"/>
    </row>
    <row r="110" spans="2:17" ht="15" thickBot="1" x14ac:dyDescent="0.35"/>
    <row r="111" spans="2:17" ht="26.4" thickBot="1" x14ac:dyDescent="0.35">
      <c r="B111" s="284" t="s">
        <v>53</v>
      </c>
      <c r="C111" s="285"/>
      <c r="D111" s="285"/>
      <c r="E111" s="285"/>
      <c r="F111" s="285"/>
      <c r="G111" s="285"/>
      <c r="H111" s="285"/>
      <c r="I111" s="285"/>
      <c r="J111" s="285"/>
      <c r="K111" s="285"/>
      <c r="L111" s="285"/>
      <c r="M111" s="285"/>
      <c r="N111" s="286"/>
    </row>
    <row r="113" spans="1:26" ht="15" thickBot="1" x14ac:dyDescent="0.35">
      <c r="M113" s="44"/>
      <c r="N113" s="44"/>
    </row>
    <row r="114" spans="1:26" s="71" customFormat="1" ht="109.5" customHeight="1" x14ac:dyDescent="0.3">
      <c r="B114" s="82" t="s">
        <v>105</v>
      </c>
      <c r="C114" s="82" t="s">
        <v>106</v>
      </c>
      <c r="D114" s="82" t="s">
        <v>107</v>
      </c>
      <c r="E114" s="82" t="s">
        <v>44</v>
      </c>
      <c r="F114" s="82" t="s">
        <v>22</v>
      </c>
      <c r="G114" s="82" t="s">
        <v>65</v>
      </c>
      <c r="H114" s="82" t="s">
        <v>17</v>
      </c>
      <c r="I114" s="82" t="s">
        <v>10</v>
      </c>
      <c r="J114" s="82" t="s">
        <v>30</v>
      </c>
      <c r="K114" s="82" t="s">
        <v>60</v>
      </c>
      <c r="L114" s="82" t="s">
        <v>20</v>
      </c>
      <c r="M114" s="67" t="s">
        <v>26</v>
      </c>
      <c r="N114" s="82" t="s">
        <v>108</v>
      </c>
      <c r="O114" s="82" t="s">
        <v>35</v>
      </c>
      <c r="P114" s="108" t="s">
        <v>11</v>
      </c>
      <c r="Q114" s="108" t="s">
        <v>19</v>
      </c>
    </row>
    <row r="115" spans="1:26" s="77" customFormat="1" ht="64.8" customHeight="1" x14ac:dyDescent="0.3">
      <c r="A115" s="36">
        <v>1</v>
      </c>
      <c r="B115" s="78" t="s">
        <v>116</v>
      </c>
      <c r="C115" s="79" t="s">
        <v>116</v>
      </c>
      <c r="D115" s="78" t="s">
        <v>132</v>
      </c>
      <c r="E115" s="73" t="s">
        <v>129</v>
      </c>
      <c r="F115" s="74" t="s">
        <v>97</v>
      </c>
      <c r="G115" s="88" t="s">
        <v>123</v>
      </c>
      <c r="H115" s="81" t="s">
        <v>133</v>
      </c>
      <c r="I115" s="75" t="s">
        <v>97</v>
      </c>
      <c r="J115" s="75" t="s">
        <v>97</v>
      </c>
      <c r="K115" s="66">
        <v>0</v>
      </c>
      <c r="L115" s="99">
        <v>0</v>
      </c>
      <c r="M115" s="66" t="s">
        <v>129</v>
      </c>
      <c r="N115" s="66" t="s">
        <v>123</v>
      </c>
      <c r="O115" s="20" t="s">
        <v>129</v>
      </c>
      <c r="P115" s="20">
        <v>206</v>
      </c>
      <c r="Q115" s="89" t="s">
        <v>136</v>
      </c>
      <c r="R115" s="76"/>
      <c r="S115" s="76"/>
      <c r="T115" s="76"/>
      <c r="U115" s="76"/>
      <c r="V115" s="76"/>
      <c r="W115" s="76"/>
      <c r="X115" s="76"/>
      <c r="Y115" s="76"/>
      <c r="Z115" s="76"/>
    </row>
    <row r="116" spans="1:26" s="77" customFormat="1" x14ac:dyDescent="0.3">
      <c r="A116" s="36">
        <f>+A115+1</f>
        <v>2</v>
      </c>
      <c r="B116" s="78" t="s">
        <v>116</v>
      </c>
      <c r="C116" s="79" t="s">
        <v>116</v>
      </c>
      <c r="D116" s="78" t="s">
        <v>131</v>
      </c>
      <c r="E116" s="99">
        <v>168</v>
      </c>
      <c r="F116" s="74" t="s">
        <v>96</v>
      </c>
      <c r="G116" s="74" t="s">
        <v>123</v>
      </c>
      <c r="H116" s="81">
        <v>41659</v>
      </c>
      <c r="I116" s="81">
        <v>41912</v>
      </c>
      <c r="J116" s="75" t="s">
        <v>133</v>
      </c>
      <c r="K116" s="123">
        <f>(I116-H116)/30</f>
        <v>8.4333333333333336</v>
      </c>
      <c r="L116" s="66">
        <v>0</v>
      </c>
      <c r="M116" s="66">
        <v>308</v>
      </c>
      <c r="N116" s="66" t="s">
        <v>123</v>
      </c>
      <c r="O116" s="20"/>
      <c r="P116" s="20">
        <v>207</v>
      </c>
      <c r="Q116" s="89"/>
      <c r="R116" s="76"/>
      <c r="S116" s="76"/>
      <c r="T116" s="76"/>
      <c r="U116" s="76"/>
      <c r="V116" s="76"/>
      <c r="W116" s="76"/>
      <c r="X116" s="76"/>
      <c r="Y116" s="76"/>
      <c r="Z116" s="76"/>
    </row>
    <row r="117" spans="1:26" s="77" customFormat="1" ht="103.8" customHeight="1" x14ac:dyDescent="0.3">
      <c r="A117" s="36">
        <f t="shared" ref="A117:A122" si="2">+A116+1</f>
        <v>3</v>
      </c>
      <c r="B117" s="78" t="s">
        <v>116</v>
      </c>
      <c r="C117" s="79" t="s">
        <v>116</v>
      </c>
      <c r="D117" s="78" t="s">
        <v>131</v>
      </c>
      <c r="E117" s="99">
        <v>109</v>
      </c>
      <c r="F117" s="74" t="s">
        <v>96</v>
      </c>
      <c r="G117" s="74" t="s">
        <v>123</v>
      </c>
      <c r="H117" s="81">
        <v>40909</v>
      </c>
      <c r="I117" s="81">
        <v>41273</v>
      </c>
      <c r="J117" s="75" t="s">
        <v>97</v>
      </c>
      <c r="K117" s="123"/>
      <c r="L117" s="66">
        <f>+(I117-H117)/30</f>
        <v>12.133333333333333</v>
      </c>
      <c r="M117" s="66">
        <v>210</v>
      </c>
      <c r="N117" s="66" t="s">
        <v>123</v>
      </c>
      <c r="O117" s="20">
        <v>204366032</v>
      </c>
      <c r="P117" s="20" t="s">
        <v>135</v>
      </c>
      <c r="Q117" s="89" t="s">
        <v>422</v>
      </c>
      <c r="R117" s="76"/>
      <c r="S117" s="76"/>
      <c r="T117" s="76"/>
      <c r="U117" s="76"/>
      <c r="V117" s="76"/>
      <c r="W117" s="76"/>
      <c r="X117" s="76"/>
      <c r="Y117" s="76"/>
      <c r="Z117" s="76"/>
    </row>
    <row r="118" spans="1:26" s="77" customFormat="1" ht="62.4" customHeight="1" x14ac:dyDescent="0.3">
      <c r="A118" s="36">
        <f t="shared" si="2"/>
        <v>4</v>
      </c>
      <c r="B118" s="78" t="s">
        <v>116</v>
      </c>
      <c r="C118" s="79" t="s">
        <v>116</v>
      </c>
      <c r="D118" s="78" t="s">
        <v>134</v>
      </c>
      <c r="E118" s="73" t="s">
        <v>129</v>
      </c>
      <c r="F118" s="74" t="s">
        <v>96</v>
      </c>
      <c r="G118" s="74" t="s">
        <v>123</v>
      </c>
      <c r="H118" s="81">
        <v>40148</v>
      </c>
      <c r="I118" s="81">
        <v>40517</v>
      </c>
      <c r="J118" s="75" t="s">
        <v>97</v>
      </c>
      <c r="K118" s="77">
        <v>0</v>
      </c>
      <c r="L118" s="123">
        <f>+(I118-H118)/30</f>
        <v>12.3</v>
      </c>
      <c r="M118" s="66"/>
      <c r="N118" s="66"/>
      <c r="O118" s="20"/>
      <c r="P118" s="20"/>
      <c r="Q118" s="89" t="s">
        <v>136</v>
      </c>
      <c r="R118" s="76"/>
      <c r="S118" s="76"/>
      <c r="T118" s="76"/>
      <c r="U118" s="76"/>
      <c r="V118" s="76"/>
      <c r="W118" s="76"/>
      <c r="X118" s="76"/>
      <c r="Y118" s="76"/>
      <c r="Z118" s="76"/>
    </row>
    <row r="119" spans="1:26" s="77" customFormat="1" x14ac:dyDescent="0.3">
      <c r="A119" s="36">
        <f t="shared" si="2"/>
        <v>5</v>
      </c>
      <c r="B119" s="78"/>
      <c r="C119" s="79"/>
      <c r="D119" s="78"/>
      <c r="E119" s="73"/>
      <c r="F119" s="74"/>
      <c r="G119" s="74"/>
      <c r="H119" s="74"/>
      <c r="I119" s="75"/>
      <c r="J119" s="75"/>
      <c r="K119" s="75"/>
      <c r="L119" s="75"/>
      <c r="M119" s="66"/>
      <c r="N119" s="66"/>
      <c r="O119" s="20"/>
      <c r="P119" s="20"/>
      <c r="Q119" s="89"/>
      <c r="R119" s="76"/>
      <c r="S119" s="76"/>
      <c r="T119" s="76"/>
      <c r="U119" s="76"/>
      <c r="V119" s="76"/>
      <c r="W119" s="76"/>
      <c r="X119" s="76"/>
      <c r="Y119" s="76"/>
      <c r="Z119" s="76"/>
    </row>
    <row r="120" spans="1:26" s="77" customFormat="1" x14ac:dyDescent="0.3">
      <c r="A120" s="36">
        <f t="shared" si="2"/>
        <v>6</v>
      </c>
      <c r="B120" s="78"/>
      <c r="C120" s="79"/>
      <c r="D120" s="78"/>
      <c r="E120" s="73"/>
      <c r="F120" s="74"/>
      <c r="G120" s="74"/>
      <c r="H120" s="74"/>
      <c r="I120" s="75"/>
      <c r="J120" s="75"/>
      <c r="K120" s="75"/>
      <c r="L120" s="75"/>
      <c r="M120" s="66"/>
      <c r="N120" s="66"/>
      <c r="O120" s="20"/>
      <c r="P120" s="20"/>
      <c r="Q120" s="89"/>
      <c r="R120" s="76"/>
      <c r="S120" s="76"/>
      <c r="T120" s="76"/>
      <c r="U120" s="76"/>
      <c r="V120" s="76"/>
      <c r="W120" s="76"/>
      <c r="X120" s="76"/>
      <c r="Y120" s="76"/>
      <c r="Z120" s="76"/>
    </row>
    <row r="121" spans="1:26" s="77" customFormat="1" x14ac:dyDescent="0.3">
      <c r="A121" s="36">
        <f t="shared" si="2"/>
        <v>7</v>
      </c>
      <c r="B121" s="78"/>
      <c r="C121" s="79"/>
      <c r="D121" s="78"/>
      <c r="E121" s="73"/>
      <c r="F121" s="74"/>
      <c r="G121" s="74"/>
      <c r="H121" s="74"/>
      <c r="I121" s="75"/>
      <c r="J121" s="75"/>
      <c r="K121" s="75"/>
      <c r="L121" s="75"/>
      <c r="M121" s="66"/>
      <c r="N121" s="66"/>
      <c r="O121" s="20"/>
      <c r="P121" s="20"/>
      <c r="Q121" s="89"/>
      <c r="R121" s="76"/>
      <c r="S121" s="76"/>
      <c r="T121" s="76"/>
      <c r="U121" s="76"/>
      <c r="V121" s="76"/>
      <c r="W121" s="76"/>
      <c r="X121" s="76"/>
      <c r="Y121" s="76"/>
      <c r="Z121" s="76"/>
    </row>
    <row r="122" spans="1:26" s="77" customFormat="1" x14ac:dyDescent="0.3">
      <c r="A122" s="36">
        <f t="shared" si="2"/>
        <v>8</v>
      </c>
      <c r="B122" s="78"/>
      <c r="C122" s="79"/>
      <c r="D122" s="78"/>
      <c r="E122" s="73"/>
      <c r="F122" s="74"/>
      <c r="G122" s="74"/>
      <c r="H122" s="74"/>
      <c r="I122" s="75"/>
      <c r="J122" s="75"/>
      <c r="K122" s="75"/>
      <c r="L122" s="75"/>
      <c r="M122" s="66"/>
      <c r="N122" s="66"/>
      <c r="O122" s="20"/>
      <c r="P122" s="20"/>
      <c r="Q122" s="89"/>
      <c r="R122" s="76"/>
      <c r="S122" s="76"/>
      <c r="T122" s="76"/>
      <c r="U122" s="76"/>
      <c r="V122" s="76"/>
      <c r="W122" s="76"/>
      <c r="X122" s="76"/>
      <c r="Y122" s="76"/>
      <c r="Z122" s="76"/>
    </row>
    <row r="123" spans="1:26" s="77" customFormat="1" x14ac:dyDescent="0.3">
      <c r="A123" s="36"/>
      <c r="B123" s="37" t="s">
        <v>16</v>
      </c>
      <c r="C123" s="79"/>
      <c r="D123" s="78"/>
      <c r="E123" s="73"/>
      <c r="F123" s="74"/>
      <c r="G123" s="74"/>
      <c r="H123" s="74"/>
      <c r="I123" s="75"/>
      <c r="J123" s="75"/>
      <c r="K123" s="342">
        <f>SUM(K115:K122)</f>
        <v>8.4333333333333336</v>
      </c>
      <c r="L123" s="80">
        <f t="shared" ref="L123:N123" si="3">SUM(L115:L122)</f>
        <v>24.433333333333334</v>
      </c>
      <c r="M123" s="87">
        <f t="shared" si="3"/>
        <v>518</v>
      </c>
      <c r="N123" s="80">
        <f t="shared" si="3"/>
        <v>0</v>
      </c>
      <c r="O123" s="20"/>
      <c r="P123" s="20"/>
      <c r="Q123" s="90"/>
    </row>
    <row r="124" spans="1:26" x14ac:dyDescent="0.3">
      <c r="B124" s="21"/>
      <c r="C124" s="21"/>
      <c r="D124" s="21"/>
      <c r="E124" s="22"/>
      <c r="F124" s="21"/>
      <c r="G124" s="21"/>
      <c r="H124" s="21"/>
      <c r="I124" s="21"/>
      <c r="J124" s="21"/>
      <c r="L124" s="21"/>
      <c r="M124" s="21"/>
      <c r="N124" s="21"/>
      <c r="O124" s="21"/>
      <c r="P124" s="21"/>
    </row>
    <row r="125" spans="1:26" ht="18" x14ac:dyDescent="0.3">
      <c r="B125" s="41" t="s">
        <v>31</v>
      </c>
      <c r="C125" s="50" t="s">
        <v>424</v>
      </c>
      <c r="H125" s="23"/>
      <c r="I125" s="23"/>
      <c r="J125" s="23"/>
      <c r="K125" s="23"/>
      <c r="L125" s="23"/>
      <c r="M125" s="23"/>
      <c r="N125" s="21"/>
      <c r="O125" s="21"/>
      <c r="P125" s="21"/>
    </row>
    <row r="127" spans="1:26" ht="15" thickBot="1" x14ac:dyDescent="0.35"/>
    <row r="128" spans="1:26" ht="37.200000000000003" customHeight="1" thickBot="1" x14ac:dyDescent="0.35">
      <c r="B128" s="52" t="s">
        <v>48</v>
      </c>
      <c r="C128" s="53" t="s">
        <v>49</v>
      </c>
      <c r="D128" s="52" t="s">
        <v>50</v>
      </c>
      <c r="E128" s="53" t="s">
        <v>54</v>
      </c>
    </row>
    <row r="129" spans="2:17" ht="41.4" customHeight="1" x14ac:dyDescent="0.3">
      <c r="B129" s="45" t="s">
        <v>89</v>
      </c>
      <c r="C129" s="48">
        <v>20</v>
      </c>
      <c r="D129" s="48">
        <v>20</v>
      </c>
      <c r="E129" s="281">
        <f>+D129+D130+D131</f>
        <v>20</v>
      </c>
    </row>
    <row r="130" spans="2:17" x14ac:dyDescent="0.3">
      <c r="B130" s="45" t="s">
        <v>90</v>
      </c>
      <c r="C130" s="39">
        <v>30</v>
      </c>
      <c r="D130" s="106">
        <v>0</v>
      </c>
      <c r="E130" s="282"/>
    </row>
    <row r="131" spans="2:17" ht="15" thickBot="1" x14ac:dyDescent="0.35">
      <c r="B131" s="45" t="s">
        <v>91</v>
      </c>
      <c r="C131" s="49">
        <v>40</v>
      </c>
      <c r="D131" s="49">
        <v>0</v>
      </c>
      <c r="E131" s="283"/>
    </row>
    <row r="133" spans="2:17" ht="15" thickBot="1" x14ac:dyDescent="0.35"/>
    <row r="134" spans="2:17" ht="26.4" thickBot="1" x14ac:dyDescent="0.35">
      <c r="B134" s="284" t="s">
        <v>51</v>
      </c>
      <c r="C134" s="285"/>
      <c r="D134" s="285"/>
      <c r="E134" s="285"/>
      <c r="F134" s="285"/>
      <c r="G134" s="285"/>
      <c r="H134" s="285"/>
      <c r="I134" s="285"/>
      <c r="J134" s="285"/>
      <c r="K134" s="285"/>
      <c r="L134" s="285"/>
      <c r="M134" s="285"/>
      <c r="N134" s="286"/>
    </row>
    <row r="136" spans="2:17" ht="33" customHeight="1" x14ac:dyDescent="0.3">
      <c r="B136" s="275" t="s">
        <v>0</v>
      </c>
      <c r="C136" s="275" t="s">
        <v>38</v>
      </c>
      <c r="D136" s="275" t="s">
        <v>39</v>
      </c>
      <c r="E136" s="275" t="s">
        <v>78</v>
      </c>
      <c r="F136" s="275" t="s">
        <v>80</v>
      </c>
      <c r="G136" s="275" t="s">
        <v>81</v>
      </c>
      <c r="H136" s="275" t="s">
        <v>82</v>
      </c>
      <c r="I136" s="275" t="s">
        <v>79</v>
      </c>
      <c r="J136" s="272" t="s">
        <v>83</v>
      </c>
      <c r="K136" s="273"/>
      <c r="L136" s="274"/>
      <c r="M136" s="275" t="s">
        <v>87</v>
      </c>
      <c r="N136" s="275" t="s">
        <v>40</v>
      </c>
      <c r="O136" s="275" t="s">
        <v>41</v>
      </c>
      <c r="P136" s="293" t="s">
        <v>3</v>
      </c>
      <c r="Q136" s="294"/>
    </row>
    <row r="137" spans="2:17" ht="72" customHeight="1" x14ac:dyDescent="0.3">
      <c r="B137" s="276"/>
      <c r="C137" s="276"/>
      <c r="D137" s="276"/>
      <c r="E137" s="276"/>
      <c r="F137" s="276"/>
      <c r="G137" s="276"/>
      <c r="H137" s="276"/>
      <c r="I137" s="276"/>
      <c r="J137" s="107" t="s">
        <v>84</v>
      </c>
      <c r="K137" s="107" t="s">
        <v>85</v>
      </c>
      <c r="L137" s="107" t="s">
        <v>86</v>
      </c>
      <c r="M137" s="276"/>
      <c r="N137" s="276"/>
      <c r="O137" s="276"/>
      <c r="P137" s="295"/>
      <c r="Q137" s="296"/>
    </row>
    <row r="138" spans="2:17" ht="60.75" customHeight="1" x14ac:dyDescent="0.3">
      <c r="B138" s="105" t="s">
        <v>114</v>
      </c>
      <c r="C138" s="105">
        <v>1000</v>
      </c>
      <c r="D138" s="116" t="s">
        <v>159</v>
      </c>
      <c r="E138" s="116">
        <v>1110485148</v>
      </c>
      <c r="F138" s="116" t="s">
        <v>195</v>
      </c>
      <c r="G138" s="116" t="s">
        <v>255</v>
      </c>
      <c r="H138" s="161">
        <v>40634</v>
      </c>
      <c r="I138" s="155" t="s">
        <v>123</v>
      </c>
      <c r="J138" s="47" t="s">
        <v>277</v>
      </c>
      <c r="K138" s="47" t="s">
        <v>281</v>
      </c>
      <c r="L138" s="47" t="s">
        <v>286</v>
      </c>
      <c r="M138" s="83" t="s">
        <v>96</v>
      </c>
      <c r="N138" s="83" t="s">
        <v>96</v>
      </c>
      <c r="O138" s="83" t="s">
        <v>96</v>
      </c>
      <c r="P138" s="61"/>
      <c r="Q138" s="62"/>
    </row>
    <row r="139" spans="2:17" ht="60.75" customHeight="1" x14ac:dyDescent="0.3">
      <c r="B139" s="105" t="s">
        <v>113</v>
      </c>
      <c r="C139" s="105">
        <v>1000</v>
      </c>
      <c r="D139" s="145" t="s">
        <v>160</v>
      </c>
      <c r="E139" s="144">
        <v>20329053</v>
      </c>
      <c r="F139" s="153" t="s">
        <v>287</v>
      </c>
      <c r="G139" s="153" t="s">
        <v>288</v>
      </c>
      <c r="H139" s="152">
        <v>24600</v>
      </c>
      <c r="I139" s="4" t="s">
        <v>123</v>
      </c>
      <c r="J139" s="153" t="s">
        <v>172</v>
      </c>
      <c r="K139" s="60" t="s">
        <v>289</v>
      </c>
      <c r="L139" s="59" t="s">
        <v>167</v>
      </c>
      <c r="M139" s="83" t="s">
        <v>96</v>
      </c>
      <c r="N139" s="83" t="s">
        <v>97</v>
      </c>
      <c r="O139" s="83" t="s">
        <v>96</v>
      </c>
      <c r="P139" s="325" t="s">
        <v>425</v>
      </c>
      <c r="Q139" s="326"/>
    </row>
    <row r="140" spans="2:17" ht="33.6" customHeight="1" x14ac:dyDescent="0.3">
      <c r="B140" s="105" t="s">
        <v>115</v>
      </c>
      <c r="C140" s="105">
        <v>1000</v>
      </c>
      <c r="D140" s="145" t="s">
        <v>156</v>
      </c>
      <c r="E140" s="144">
        <v>38253496</v>
      </c>
      <c r="F140" s="2" t="s">
        <v>209</v>
      </c>
      <c r="G140" s="2" t="s">
        <v>174</v>
      </c>
      <c r="H140" s="152">
        <v>35510</v>
      </c>
      <c r="I140" s="4" t="s">
        <v>123</v>
      </c>
      <c r="J140" s="83" t="s">
        <v>211</v>
      </c>
      <c r="K140" s="1" t="s">
        <v>210</v>
      </c>
      <c r="L140" s="59" t="s">
        <v>212</v>
      </c>
      <c r="M140" s="83" t="s">
        <v>96</v>
      </c>
      <c r="N140" s="83" t="s">
        <v>96</v>
      </c>
      <c r="O140" s="83" t="s">
        <v>96</v>
      </c>
      <c r="P140" s="61"/>
      <c r="Q140" s="62"/>
    </row>
    <row r="143" spans="2:17" ht="15" thickBot="1" x14ac:dyDescent="0.35"/>
    <row r="144" spans="2:17" ht="54" customHeight="1" x14ac:dyDescent="0.3">
      <c r="B144" s="85" t="s">
        <v>32</v>
      </c>
      <c r="C144" s="85" t="s">
        <v>48</v>
      </c>
      <c r="D144" s="107" t="s">
        <v>49</v>
      </c>
      <c r="E144" s="85" t="s">
        <v>50</v>
      </c>
      <c r="F144" s="53" t="s">
        <v>55</v>
      </c>
      <c r="G144" s="56"/>
    </row>
    <row r="145" spans="2:7" ht="120.75" customHeight="1" x14ac:dyDescent="0.2">
      <c r="B145" s="277" t="s">
        <v>52</v>
      </c>
      <c r="C145" s="5" t="s">
        <v>92</v>
      </c>
      <c r="D145" s="106">
        <v>25</v>
      </c>
      <c r="E145" s="106">
        <v>25</v>
      </c>
      <c r="F145" s="278">
        <f>+E145+E146+E147</f>
        <v>35</v>
      </c>
      <c r="G145" s="57"/>
    </row>
    <row r="146" spans="2:7" ht="76.2" customHeight="1" x14ac:dyDescent="0.2">
      <c r="B146" s="277"/>
      <c r="C146" s="5" t="s">
        <v>93</v>
      </c>
      <c r="D146" s="51">
        <v>25</v>
      </c>
      <c r="E146" s="106">
        <v>0</v>
      </c>
      <c r="F146" s="279"/>
      <c r="G146" s="57"/>
    </row>
    <row r="147" spans="2:7" ht="69" customHeight="1" x14ac:dyDescent="0.2">
      <c r="B147" s="277"/>
      <c r="C147" s="5" t="s">
        <v>94</v>
      </c>
      <c r="D147" s="106">
        <v>10</v>
      </c>
      <c r="E147" s="106">
        <v>10</v>
      </c>
      <c r="F147" s="280"/>
      <c r="G147" s="57"/>
    </row>
    <row r="148" spans="2:7" x14ac:dyDescent="0.3">
      <c r="C148" s="68"/>
    </row>
    <row r="151" spans="2:7" x14ac:dyDescent="0.3">
      <c r="B151" s="84" t="s">
        <v>56</v>
      </c>
    </row>
    <row r="154" spans="2:7" x14ac:dyDescent="0.3">
      <c r="B154" s="86" t="s">
        <v>32</v>
      </c>
      <c r="C154" s="86" t="s">
        <v>57</v>
      </c>
      <c r="D154" s="85" t="s">
        <v>50</v>
      </c>
      <c r="E154" s="85" t="s">
        <v>16</v>
      </c>
    </row>
    <row r="155" spans="2:7" ht="53.25" customHeight="1" x14ac:dyDescent="0.3">
      <c r="B155" s="69" t="s">
        <v>58</v>
      </c>
      <c r="C155" s="70">
        <v>40</v>
      </c>
      <c r="D155" s="106">
        <f>+E129</f>
        <v>20</v>
      </c>
      <c r="E155" s="270">
        <f>+D155+D156</f>
        <v>55</v>
      </c>
    </row>
    <row r="156" spans="2:7" ht="65.25" customHeight="1" x14ac:dyDescent="0.3">
      <c r="B156" s="69" t="s">
        <v>59</v>
      </c>
      <c r="C156" s="70">
        <v>60</v>
      </c>
      <c r="D156" s="106">
        <f>+F145</f>
        <v>35</v>
      </c>
      <c r="E156" s="271"/>
    </row>
  </sheetData>
  <mergeCells count="69">
    <mergeCell ref="M46:N46"/>
    <mergeCell ref="B2:P2"/>
    <mergeCell ref="B4:P4"/>
    <mergeCell ref="A5:L5"/>
    <mergeCell ref="C7:N7"/>
    <mergeCell ref="C8:N8"/>
    <mergeCell ref="C9:N9"/>
    <mergeCell ref="C10:N10"/>
    <mergeCell ref="C11:E11"/>
    <mergeCell ref="B15:C22"/>
    <mergeCell ref="B23:C23"/>
    <mergeCell ref="E41:E42"/>
    <mergeCell ref="D60:E60"/>
    <mergeCell ref="C64:N64"/>
    <mergeCell ref="B66:N66"/>
    <mergeCell ref="P69:Q69"/>
    <mergeCell ref="P70:Q70"/>
    <mergeCell ref="B60:B61"/>
    <mergeCell ref="C60:C61"/>
    <mergeCell ref="P71:Q71"/>
    <mergeCell ref="P72:Q72"/>
    <mergeCell ref="P73:Q73"/>
    <mergeCell ref="P74:Q74"/>
    <mergeCell ref="P89:Q89"/>
    <mergeCell ref="P76:Q76"/>
    <mergeCell ref="P75:Q75"/>
    <mergeCell ref="B82:N82"/>
    <mergeCell ref="B87:B88"/>
    <mergeCell ref="C87:C88"/>
    <mergeCell ref="D87:D88"/>
    <mergeCell ref="E87:E88"/>
    <mergeCell ref="F87:F88"/>
    <mergeCell ref="G87:G88"/>
    <mergeCell ref="H87:H88"/>
    <mergeCell ref="I87:I88"/>
    <mergeCell ref="J87:L87"/>
    <mergeCell ref="M87:M88"/>
    <mergeCell ref="N87:N88"/>
    <mergeCell ref="O87:O88"/>
    <mergeCell ref="P87:Q88"/>
    <mergeCell ref="B145:B147"/>
    <mergeCell ref="F145:F147"/>
    <mergeCell ref="E129:E131"/>
    <mergeCell ref="B134:N134"/>
    <mergeCell ref="B136:B137"/>
    <mergeCell ref="C136:C137"/>
    <mergeCell ref="D136:D137"/>
    <mergeCell ref="E136:E137"/>
    <mergeCell ref="F136:F137"/>
    <mergeCell ref="G136:G137"/>
    <mergeCell ref="H136:H137"/>
    <mergeCell ref="I136:I137"/>
    <mergeCell ref="P90:Q90"/>
    <mergeCell ref="P91:Q91"/>
    <mergeCell ref="P92:Q92"/>
    <mergeCell ref="P93:Q93"/>
    <mergeCell ref="E155:E156"/>
    <mergeCell ref="J136:L136"/>
    <mergeCell ref="M136:M137"/>
    <mergeCell ref="N136:N137"/>
    <mergeCell ref="O136:O137"/>
    <mergeCell ref="P136:Q137"/>
    <mergeCell ref="P98:Q98"/>
    <mergeCell ref="B101:N101"/>
    <mergeCell ref="D104:E104"/>
    <mergeCell ref="D105:E105"/>
    <mergeCell ref="B108:P108"/>
    <mergeCell ref="B111:N111"/>
    <mergeCell ref="P139:Q139"/>
  </mergeCells>
  <dataValidations disablePrompts="1" count="2">
    <dataValidation type="list" allowBlank="1" showInputMessage="1" showErrorMessage="1" sqref="WVE983072 A65568 IS65568 SO65568 ACK65568 AMG65568 AWC65568 BFY65568 BPU65568 BZQ65568 CJM65568 CTI65568 DDE65568 DNA65568 DWW65568 EGS65568 EQO65568 FAK65568 FKG65568 FUC65568 GDY65568 GNU65568 GXQ65568 HHM65568 HRI65568 IBE65568 ILA65568 IUW65568 JES65568 JOO65568 JYK65568 KIG65568 KSC65568 LBY65568 LLU65568 LVQ65568 MFM65568 MPI65568 MZE65568 NJA65568 NSW65568 OCS65568 OMO65568 OWK65568 PGG65568 PQC65568 PZY65568 QJU65568 QTQ65568 RDM65568 RNI65568 RXE65568 SHA65568 SQW65568 TAS65568 TKO65568 TUK65568 UEG65568 UOC65568 UXY65568 VHU65568 VRQ65568 WBM65568 WLI65568 WVE65568 A131104 IS131104 SO131104 ACK131104 AMG131104 AWC131104 BFY131104 BPU131104 BZQ131104 CJM131104 CTI131104 DDE131104 DNA131104 DWW131104 EGS131104 EQO131104 FAK131104 FKG131104 FUC131104 GDY131104 GNU131104 GXQ131104 HHM131104 HRI131104 IBE131104 ILA131104 IUW131104 JES131104 JOO131104 JYK131104 KIG131104 KSC131104 LBY131104 LLU131104 LVQ131104 MFM131104 MPI131104 MZE131104 NJA131104 NSW131104 OCS131104 OMO131104 OWK131104 PGG131104 PQC131104 PZY131104 QJU131104 QTQ131104 RDM131104 RNI131104 RXE131104 SHA131104 SQW131104 TAS131104 TKO131104 TUK131104 UEG131104 UOC131104 UXY131104 VHU131104 VRQ131104 WBM131104 WLI131104 WVE131104 A196640 IS196640 SO196640 ACK196640 AMG196640 AWC196640 BFY196640 BPU196640 BZQ196640 CJM196640 CTI196640 DDE196640 DNA196640 DWW196640 EGS196640 EQO196640 FAK196640 FKG196640 FUC196640 GDY196640 GNU196640 GXQ196640 HHM196640 HRI196640 IBE196640 ILA196640 IUW196640 JES196640 JOO196640 JYK196640 KIG196640 KSC196640 LBY196640 LLU196640 LVQ196640 MFM196640 MPI196640 MZE196640 NJA196640 NSW196640 OCS196640 OMO196640 OWK196640 PGG196640 PQC196640 PZY196640 QJU196640 QTQ196640 RDM196640 RNI196640 RXE196640 SHA196640 SQW196640 TAS196640 TKO196640 TUK196640 UEG196640 UOC196640 UXY196640 VHU196640 VRQ196640 WBM196640 WLI196640 WVE196640 A262176 IS262176 SO262176 ACK262176 AMG262176 AWC262176 BFY262176 BPU262176 BZQ262176 CJM262176 CTI262176 DDE262176 DNA262176 DWW262176 EGS262176 EQO262176 FAK262176 FKG262176 FUC262176 GDY262176 GNU262176 GXQ262176 HHM262176 HRI262176 IBE262176 ILA262176 IUW262176 JES262176 JOO262176 JYK262176 KIG262176 KSC262176 LBY262176 LLU262176 LVQ262176 MFM262176 MPI262176 MZE262176 NJA262176 NSW262176 OCS262176 OMO262176 OWK262176 PGG262176 PQC262176 PZY262176 QJU262176 QTQ262176 RDM262176 RNI262176 RXE262176 SHA262176 SQW262176 TAS262176 TKO262176 TUK262176 UEG262176 UOC262176 UXY262176 VHU262176 VRQ262176 WBM262176 WLI262176 WVE262176 A327712 IS327712 SO327712 ACK327712 AMG327712 AWC327712 BFY327712 BPU327712 BZQ327712 CJM327712 CTI327712 DDE327712 DNA327712 DWW327712 EGS327712 EQO327712 FAK327712 FKG327712 FUC327712 GDY327712 GNU327712 GXQ327712 HHM327712 HRI327712 IBE327712 ILA327712 IUW327712 JES327712 JOO327712 JYK327712 KIG327712 KSC327712 LBY327712 LLU327712 LVQ327712 MFM327712 MPI327712 MZE327712 NJA327712 NSW327712 OCS327712 OMO327712 OWK327712 PGG327712 PQC327712 PZY327712 QJU327712 QTQ327712 RDM327712 RNI327712 RXE327712 SHA327712 SQW327712 TAS327712 TKO327712 TUK327712 UEG327712 UOC327712 UXY327712 VHU327712 VRQ327712 WBM327712 WLI327712 WVE327712 A393248 IS393248 SO393248 ACK393248 AMG393248 AWC393248 BFY393248 BPU393248 BZQ393248 CJM393248 CTI393248 DDE393248 DNA393248 DWW393248 EGS393248 EQO393248 FAK393248 FKG393248 FUC393248 GDY393248 GNU393248 GXQ393248 HHM393248 HRI393248 IBE393248 ILA393248 IUW393248 JES393248 JOO393248 JYK393248 KIG393248 KSC393248 LBY393248 LLU393248 LVQ393248 MFM393248 MPI393248 MZE393248 NJA393248 NSW393248 OCS393248 OMO393248 OWK393248 PGG393248 PQC393248 PZY393248 QJU393248 QTQ393248 RDM393248 RNI393248 RXE393248 SHA393248 SQW393248 TAS393248 TKO393248 TUK393248 UEG393248 UOC393248 UXY393248 VHU393248 VRQ393248 WBM393248 WLI393248 WVE393248 A458784 IS458784 SO458784 ACK458784 AMG458784 AWC458784 BFY458784 BPU458784 BZQ458784 CJM458784 CTI458784 DDE458784 DNA458784 DWW458784 EGS458784 EQO458784 FAK458784 FKG458784 FUC458784 GDY458784 GNU458784 GXQ458784 HHM458784 HRI458784 IBE458784 ILA458784 IUW458784 JES458784 JOO458784 JYK458784 KIG458784 KSC458784 LBY458784 LLU458784 LVQ458784 MFM458784 MPI458784 MZE458784 NJA458784 NSW458784 OCS458784 OMO458784 OWK458784 PGG458784 PQC458784 PZY458784 QJU458784 QTQ458784 RDM458784 RNI458784 RXE458784 SHA458784 SQW458784 TAS458784 TKO458784 TUK458784 UEG458784 UOC458784 UXY458784 VHU458784 VRQ458784 WBM458784 WLI458784 WVE458784 A524320 IS524320 SO524320 ACK524320 AMG524320 AWC524320 BFY524320 BPU524320 BZQ524320 CJM524320 CTI524320 DDE524320 DNA524320 DWW524320 EGS524320 EQO524320 FAK524320 FKG524320 FUC524320 GDY524320 GNU524320 GXQ524320 HHM524320 HRI524320 IBE524320 ILA524320 IUW524320 JES524320 JOO524320 JYK524320 KIG524320 KSC524320 LBY524320 LLU524320 LVQ524320 MFM524320 MPI524320 MZE524320 NJA524320 NSW524320 OCS524320 OMO524320 OWK524320 PGG524320 PQC524320 PZY524320 QJU524320 QTQ524320 RDM524320 RNI524320 RXE524320 SHA524320 SQW524320 TAS524320 TKO524320 TUK524320 UEG524320 UOC524320 UXY524320 VHU524320 VRQ524320 WBM524320 WLI524320 WVE524320 A589856 IS589856 SO589856 ACK589856 AMG589856 AWC589856 BFY589856 BPU589856 BZQ589856 CJM589856 CTI589856 DDE589856 DNA589856 DWW589856 EGS589856 EQO589856 FAK589856 FKG589856 FUC589856 GDY589856 GNU589856 GXQ589856 HHM589856 HRI589856 IBE589856 ILA589856 IUW589856 JES589856 JOO589856 JYK589856 KIG589856 KSC589856 LBY589856 LLU589856 LVQ589856 MFM589856 MPI589856 MZE589856 NJA589856 NSW589856 OCS589856 OMO589856 OWK589856 PGG589856 PQC589856 PZY589856 QJU589856 QTQ589856 RDM589856 RNI589856 RXE589856 SHA589856 SQW589856 TAS589856 TKO589856 TUK589856 UEG589856 UOC589856 UXY589856 VHU589856 VRQ589856 WBM589856 WLI589856 WVE589856 A655392 IS655392 SO655392 ACK655392 AMG655392 AWC655392 BFY655392 BPU655392 BZQ655392 CJM655392 CTI655392 DDE655392 DNA655392 DWW655392 EGS655392 EQO655392 FAK655392 FKG655392 FUC655392 GDY655392 GNU655392 GXQ655392 HHM655392 HRI655392 IBE655392 ILA655392 IUW655392 JES655392 JOO655392 JYK655392 KIG655392 KSC655392 LBY655392 LLU655392 LVQ655392 MFM655392 MPI655392 MZE655392 NJA655392 NSW655392 OCS655392 OMO655392 OWK655392 PGG655392 PQC655392 PZY655392 QJU655392 QTQ655392 RDM655392 RNI655392 RXE655392 SHA655392 SQW655392 TAS655392 TKO655392 TUK655392 UEG655392 UOC655392 UXY655392 VHU655392 VRQ655392 WBM655392 WLI655392 WVE655392 A720928 IS720928 SO720928 ACK720928 AMG720928 AWC720928 BFY720928 BPU720928 BZQ720928 CJM720928 CTI720928 DDE720928 DNA720928 DWW720928 EGS720928 EQO720928 FAK720928 FKG720928 FUC720928 GDY720928 GNU720928 GXQ720928 HHM720928 HRI720928 IBE720928 ILA720928 IUW720928 JES720928 JOO720928 JYK720928 KIG720928 KSC720928 LBY720928 LLU720928 LVQ720928 MFM720928 MPI720928 MZE720928 NJA720928 NSW720928 OCS720928 OMO720928 OWK720928 PGG720928 PQC720928 PZY720928 QJU720928 QTQ720928 RDM720928 RNI720928 RXE720928 SHA720928 SQW720928 TAS720928 TKO720928 TUK720928 UEG720928 UOC720928 UXY720928 VHU720928 VRQ720928 WBM720928 WLI720928 WVE720928 A786464 IS786464 SO786464 ACK786464 AMG786464 AWC786464 BFY786464 BPU786464 BZQ786464 CJM786464 CTI786464 DDE786464 DNA786464 DWW786464 EGS786464 EQO786464 FAK786464 FKG786464 FUC786464 GDY786464 GNU786464 GXQ786464 HHM786464 HRI786464 IBE786464 ILA786464 IUW786464 JES786464 JOO786464 JYK786464 KIG786464 KSC786464 LBY786464 LLU786464 LVQ786464 MFM786464 MPI786464 MZE786464 NJA786464 NSW786464 OCS786464 OMO786464 OWK786464 PGG786464 PQC786464 PZY786464 QJU786464 QTQ786464 RDM786464 RNI786464 RXE786464 SHA786464 SQW786464 TAS786464 TKO786464 TUK786464 UEG786464 UOC786464 UXY786464 VHU786464 VRQ786464 WBM786464 WLI786464 WVE786464 A852000 IS852000 SO852000 ACK852000 AMG852000 AWC852000 BFY852000 BPU852000 BZQ852000 CJM852000 CTI852000 DDE852000 DNA852000 DWW852000 EGS852000 EQO852000 FAK852000 FKG852000 FUC852000 GDY852000 GNU852000 GXQ852000 HHM852000 HRI852000 IBE852000 ILA852000 IUW852000 JES852000 JOO852000 JYK852000 KIG852000 KSC852000 LBY852000 LLU852000 LVQ852000 MFM852000 MPI852000 MZE852000 NJA852000 NSW852000 OCS852000 OMO852000 OWK852000 PGG852000 PQC852000 PZY852000 QJU852000 QTQ852000 RDM852000 RNI852000 RXE852000 SHA852000 SQW852000 TAS852000 TKO852000 TUK852000 UEG852000 UOC852000 UXY852000 VHU852000 VRQ852000 WBM852000 WLI852000 WVE852000 A917536 IS917536 SO917536 ACK917536 AMG917536 AWC917536 BFY917536 BPU917536 BZQ917536 CJM917536 CTI917536 DDE917536 DNA917536 DWW917536 EGS917536 EQO917536 FAK917536 FKG917536 FUC917536 GDY917536 GNU917536 GXQ917536 HHM917536 HRI917536 IBE917536 ILA917536 IUW917536 JES917536 JOO917536 JYK917536 KIG917536 KSC917536 LBY917536 LLU917536 LVQ917536 MFM917536 MPI917536 MZE917536 NJA917536 NSW917536 OCS917536 OMO917536 OWK917536 PGG917536 PQC917536 PZY917536 QJU917536 QTQ917536 RDM917536 RNI917536 RXE917536 SHA917536 SQW917536 TAS917536 TKO917536 TUK917536 UEG917536 UOC917536 UXY917536 VHU917536 VRQ917536 WBM917536 WLI917536 WVE917536 A983072 IS983072 SO983072 ACK983072 AMG983072 AWC983072 BFY983072 BPU983072 BZQ983072 CJM983072 CTI983072 DDE983072 DNA983072 DWW983072 EGS983072 EQO983072 FAK983072 FKG983072 FUC983072 GDY983072 GNU983072 GXQ983072 HHM983072 HRI983072 IBE983072 ILA983072 IUW983072 JES983072 JOO983072 JYK983072 KIG983072 KSC983072 LBY983072 LLU983072 LVQ983072 MFM983072 MPI983072 MZE983072 NJA983072 NSW983072 OCS983072 OMO983072 OWK983072 PGG983072 PQC983072 PZY983072 QJU983072 QTQ983072 RDM983072 RNI983072 RXE983072 SHA983072 SQW983072 TAS983072 TKO983072 TUK983072 UEG983072 UOC983072 UXY983072 VHU983072 VRQ983072 WBM983072 WLI983072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72 WLL983072 C65568 IV65568 SR65568 ACN65568 AMJ65568 AWF65568 BGB65568 BPX65568 BZT65568 CJP65568 CTL65568 DDH65568 DND65568 DWZ65568 EGV65568 EQR65568 FAN65568 FKJ65568 FUF65568 GEB65568 GNX65568 GXT65568 HHP65568 HRL65568 IBH65568 ILD65568 IUZ65568 JEV65568 JOR65568 JYN65568 KIJ65568 KSF65568 LCB65568 LLX65568 LVT65568 MFP65568 MPL65568 MZH65568 NJD65568 NSZ65568 OCV65568 OMR65568 OWN65568 PGJ65568 PQF65568 QAB65568 QJX65568 QTT65568 RDP65568 RNL65568 RXH65568 SHD65568 SQZ65568 TAV65568 TKR65568 TUN65568 UEJ65568 UOF65568 UYB65568 VHX65568 VRT65568 WBP65568 WLL65568 WVH65568 C131104 IV131104 SR131104 ACN131104 AMJ131104 AWF131104 BGB131104 BPX131104 BZT131104 CJP131104 CTL131104 DDH131104 DND131104 DWZ131104 EGV131104 EQR131104 FAN131104 FKJ131104 FUF131104 GEB131104 GNX131104 GXT131104 HHP131104 HRL131104 IBH131104 ILD131104 IUZ131104 JEV131104 JOR131104 JYN131104 KIJ131104 KSF131104 LCB131104 LLX131104 LVT131104 MFP131104 MPL131104 MZH131104 NJD131104 NSZ131104 OCV131104 OMR131104 OWN131104 PGJ131104 PQF131104 QAB131104 QJX131104 QTT131104 RDP131104 RNL131104 RXH131104 SHD131104 SQZ131104 TAV131104 TKR131104 TUN131104 UEJ131104 UOF131104 UYB131104 VHX131104 VRT131104 WBP131104 WLL131104 WVH131104 C196640 IV196640 SR196640 ACN196640 AMJ196640 AWF196640 BGB196640 BPX196640 BZT196640 CJP196640 CTL196640 DDH196640 DND196640 DWZ196640 EGV196640 EQR196640 FAN196640 FKJ196640 FUF196640 GEB196640 GNX196640 GXT196640 HHP196640 HRL196640 IBH196640 ILD196640 IUZ196640 JEV196640 JOR196640 JYN196640 KIJ196640 KSF196640 LCB196640 LLX196640 LVT196640 MFP196640 MPL196640 MZH196640 NJD196640 NSZ196640 OCV196640 OMR196640 OWN196640 PGJ196640 PQF196640 QAB196640 QJX196640 QTT196640 RDP196640 RNL196640 RXH196640 SHD196640 SQZ196640 TAV196640 TKR196640 TUN196640 UEJ196640 UOF196640 UYB196640 VHX196640 VRT196640 WBP196640 WLL196640 WVH196640 C262176 IV262176 SR262176 ACN262176 AMJ262176 AWF262176 BGB262176 BPX262176 BZT262176 CJP262176 CTL262176 DDH262176 DND262176 DWZ262176 EGV262176 EQR262176 FAN262176 FKJ262176 FUF262176 GEB262176 GNX262176 GXT262176 HHP262176 HRL262176 IBH262176 ILD262176 IUZ262176 JEV262176 JOR262176 JYN262176 KIJ262176 KSF262176 LCB262176 LLX262176 LVT262176 MFP262176 MPL262176 MZH262176 NJD262176 NSZ262176 OCV262176 OMR262176 OWN262176 PGJ262176 PQF262176 QAB262176 QJX262176 QTT262176 RDP262176 RNL262176 RXH262176 SHD262176 SQZ262176 TAV262176 TKR262176 TUN262176 UEJ262176 UOF262176 UYB262176 VHX262176 VRT262176 WBP262176 WLL262176 WVH262176 C327712 IV327712 SR327712 ACN327712 AMJ327712 AWF327712 BGB327712 BPX327712 BZT327712 CJP327712 CTL327712 DDH327712 DND327712 DWZ327712 EGV327712 EQR327712 FAN327712 FKJ327712 FUF327712 GEB327712 GNX327712 GXT327712 HHP327712 HRL327712 IBH327712 ILD327712 IUZ327712 JEV327712 JOR327712 JYN327712 KIJ327712 KSF327712 LCB327712 LLX327712 LVT327712 MFP327712 MPL327712 MZH327712 NJD327712 NSZ327712 OCV327712 OMR327712 OWN327712 PGJ327712 PQF327712 QAB327712 QJX327712 QTT327712 RDP327712 RNL327712 RXH327712 SHD327712 SQZ327712 TAV327712 TKR327712 TUN327712 UEJ327712 UOF327712 UYB327712 VHX327712 VRT327712 WBP327712 WLL327712 WVH327712 C393248 IV393248 SR393248 ACN393248 AMJ393248 AWF393248 BGB393248 BPX393248 BZT393248 CJP393248 CTL393248 DDH393248 DND393248 DWZ393248 EGV393248 EQR393248 FAN393248 FKJ393248 FUF393248 GEB393248 GNX393248 GXT393248 HHP393248 HRL393248 IBH393248 ILD393248 IUZ393248 JEV393248 JOR393248 JYN393248 KIJ393248 KSF393248 LCB393248 LLX393248 LVT393248 MFP393248 MPL393248 MZH393248 NJD393248 NSZ393248 OCV393248 OMR393248 OWN393248 PGJ393248 PQF393248 QAB393248 QJX393248 QTT393248 RDP393248 RNL393248 RXH393248 SHD393248 SQZ393248 TAV393248 TKR393248 TUN393248 UEJ393248 UOF393248 UYB393248 VHX393248 VRT393248 WBP393248 WLL393248 WVH393248 C458784 IV458784 SR458784 ACN458784 AMJ458784 AWF458784 BGB458784 BPX458784 BZT458784 CJP458784 CTL458784 DDH458784 DND458784 DWZ458784 EGV458784 EQR458784 FAN458784 FKJ458784 FUF458784 GEB458784 GNX458784 GXT458784 HHP458784 HRL458784 IBH458784 ILD458784 IUZ458784 JEV458784 JOR458784 JYN458784 KIJ458784 KSF458784 LCB458784 LLX458784 LVT458784 MFP458784 MPL458784 MZH458784 NJD458784 NSZ458784 OCV458784 OMR458784 OWN458784 PGJ458784 PQF458784 QAB458784 QJX458784 QTT458784 RDP458784 RNL458784 RXH458784 SHD458784 SQZ458784 TAV458784 TKR458784 TUN458784 UEJ458784 UOF458784 UYB458784 VHX458784 VRT458784 WBP458784 WLL458784 WVH458784 C524320 IV524320 SR524320 ACN524320 AMJ524320 AWF524320 BGB524320 BPX524320 BZT524320 CJP524320 CTL524320 DDH524320 DND524320 DWZ524320 EGV524320 EQR524320 FAN524320 FKJ524320 FUF524320 GEB524320 GNX524320 GXT524320 HHP524320 HRL524320 IBH524320 ILD524320 IUZ524320 JEV524320 JOR524320 JYN524320 KIJ524320 KSF524320 LCB524320 LLX524320 LVT524320 MFP524320 MPL524320 MZH524320 NJD524320 NSZ524320 OCV524320 OMR524320 OWN524320 PGJ524320 PQF524320 QAB524320 QJX524320 QTT524320 RDP524320 RNL524320 RXH524320 SHD524320 SQZ524320 TAV524320 TKR524320 TUN524320 UEJ524320 UOF524320 UYB524320 VHX524320 VRT524320 WBP524320 WLL524320 WVH524320 C589856 IV589856 SR589856 ACN589856 AMJ589856 AWF589856 BGB589856 BPX589856 BZT589856 CJP589856 CTL589856 DDH589856 DND589856 DWZ589856 EGV589856 EQR589856 FAN589856 FKJ589856 FUF589856 GEB589856 GNX589856 GXT589856 HHP589856 HRL589856 IBH589856 ILD589856 IUZ589856 JEV589856 JOR589856 JYN589856 KIJ589856 KSF589856 LCB589856 LLX589856 LVT589856 MFP589856 MPL589856 MZH589856 NJD589856 NSZ589856 OCV589856 OMR589856 OWN589856 PGJ589856 PQF589856 QAB589856 QJX589856 QTT589856 RDP589856 RNL589856 RXH589856 SHD589856 SQZ589856 TAV589856 TKR589856 TUN589856 UEJ589856 UOF589856 UYB589856 VHX589856 VRT589856 WBP589856 WLL589856 WVH589856 C655392 IV655392 SR655392 ACN655392 AMJ655392 AWF655392 BGB655392 BPX655392 BZT655392 CJP655392 CTL655392 DDH655392 DND655392 DWZ655392 EGV655392 EQR655392 FAN655392 FKJ655392 FUF655392 GEB655392 GNX655392 GXT655392 HHP655392 HRL655392 IBH655392 ILD655392 IUZ655392 JEV655392 JOR655392 JYN655392 KIJ655392 KSF655392 LCB655392 LLX655392 LVT655392 MFP655392 MPL655392 MZH655392 NJD655392 NSZ655392 OCV655392 OMR655392 OWN655392 PGJ655392 PQF655392 QAB655392 QJX655392 QTT655392 RDP655392 RNL655392 RXH655392 SHD655392 SQZ655392 TAV655392 TKR655392 TUN655392 UEJ655392 UOF655392 UYB655392 VHX655392 VRT655392 WBP655392 WLL655392 WVH655392 C720928 IV720928 SR720928 ACN720928 AMJ720928 AWF720928 BGB720928 BPX720928 BZT720928 CJP720928 CTL720928 DDH720928 DND720928 DWZ720928 EGV720928 EQR720928 FAN720928 FKJ720928 FUF720928 GEB720928 GNX720928 GXT720928 HHP720928 HRL720928 IBH720928 ILD720928 IUZ720928 JEV720928 JOR720928 JYN720928 KIJ720928 KSF720928 LCB720928 LLX720928 LVT720928 MFP720928 MPL720928 MZH720928 NJD720928 NSZ720928 OCV720928 OMR720928 OWN720928 PGJ720928 PQF720928 QAB720928 QJX720928 QTT720928 RDP720928 RNL720928 RXH720928 SHD720928 SQZ720928 TAV720928 TKR720928 TUN720928 UEJ720928 UOF720928 UYB720928 VHX720928 VRT720928 WBP720928 WLL720928 WVH720928 C786464 IV786464 SR786464 ACN786464 AMJ786464 AWF786464 BGB786464 BPX786464 BZT786464 CJP786464 CTL786464 DDH786464 DND786464 DWZ786464 EGV786464 EQR786464 FAN786464 FKJ786464 FUF786464 GEB786464 GNX786464 GXT786464 HHP786464 HRL786464 IBH786464 ILD786464 IUZ786464 JEV786464 JOR786464 JYN786464 KIJ786464 KSF786464 LCB786464 LLX786464 LVT786464 MFP786464 MPL786464 MZH786464 NJD786464 NSZ786464 OCV786464 OMR786464 OWN786464 PGJ786464 PQF786464 QAB786464 QJX786464 QTT786464 RDP786464 RNL786464 RXH786464 SHD786464 SQZ786464 TAV786464 TKR786464 TUN786464 UEJ786464 UOF786464 UYB786464 VHX786464 VRT786464 WBP786464 WLL786464 WVH786464 C852000 IV852000 SR852000 ACN852000 AMJ852000 AWF852000 BGB852000 BPX852000 BZT852000 CJP852000 CTL852000 DDH852000 DND852000 DWZ852000 EGV852000 EQR852000 FAN852000 FKJ852000 FUF852000 GEB852000 GNX852000 GXT852000 HHP852000 HRL852000 IBH852000 ILD852000 IUZ852000 JEV852000 JOR852000 JYN852000 KIJ852000 KSF852000 LCB852000 LLX852000 LVT852000 MFP852000 MPL852000 MZH852000 NJD852000 NSZ852000 OCV852000 OMR852000 OWN852000 PGJ852000 PQF852000 QAB852000 QJX852000 QTT852000 RDP852000 RNL852000 RXH852000 SHD852000 SQZ852000 TAV852000 TKR852000 TUN852000 UEJ852000 UOF852000 UYB852000 VHX852000 VRT852000 WBP852000 WLL852000 WVH852000 C917536 IV917536 SR917536 ACN917536 AMJ917536 AWF917536 BGB917536 BPX917536 BZT917536 CJP917536 CTL917536 DDH917536 DND917536 DWZ917536 EGV917536 EQR917536 FAN917536 FKJ917536 FUF917536 GEB917536 GNX917536 GXT917536 HHP917536 HRL917536 IBH917536 ILD917536 IUZ917536 JEV917536 JOR917536 JYN917536 KIJ917536 KSF917536 LCB917536 LLX917536 LVT917536 MFP917536 MPL917536 MZH917536 NJD917536 NSZ917536 OCV917536 OMR917536 OWN917536 PGJ917536 PQF917536 QAB917536 QJX917536 QTT917536 RDP917536 RNL917536 RXH917536 SHD917536 SQZ917536 TAV917536 TKR917536 TUN917536 UEJ917536 UOF917536 UYB917536 VHX917536 VRT917536 WBP917536 WLL917536 WVH917536 C983072 IV983072 SR983072 ACN983072 AMJ983072 AWF983072 BGB983072 BPX983072 BZT983072 CJP983072 CTL983072 DDH983072 DND983072 DWZ983072 EGV983072 EQR983072 FAN983072 FKJ983072 FUF983072 GEB983072 GNX983072 GXT983072 HHP983072 HRL983072 IBH983072 ILD983072 IUZ983072 JEV983072 JOR983072 JYN983072 KIJ983072 KSF983072 LCB983072 LLX983072 LVT983072 MFP983072 MPL983072 MZH983072 NJD983072 NSZ983072 OCV983072 OMR983072 OWN983072 PGJ983072 PQF983072 QAB983072 QJX983072 QTT983072 RDP983072 RNL983072 RXH983072 SHD983072 SQZ983072 TAV983072 TKR983072 TUN983072 UEJ983072 UOF983072 UYB983072 VHX983072 VRT983072 WBP983072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Z149"/>
  <sheetViews>
    <sheetView zoomScale="55" zoomScaleNormal="55" workbookViewId="0">
      <selection activeCell="A5" sqref="A5:L5"/>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124"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1.88671875" style="6" customWidth="1"/>
    <col min="18" max="18" width="18.33203125" style="6" customWidth="1"/>
    <col min="19"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1:16" ht="25.8" x14ac:dyDescent="0.3">
      <c r="B2" s="291" t="s">
        <v>61</v>
      </c>
      <c r="C2" s="292"/>
      <c r="D2" s="292"/>
      <c r="E2" s="292"/>
      <c r="F2" s="292"/>
      <c r="G2" s="292"/>
      <c r="H2" s="292"/>
      <c r="I2" s="292"/>
      <c r="J2" s="292"/>
      <c r="K2" s="292"/>
      <c r="L2" s="292"/>
      <c r="M2" s="292"/>
      <c r="N2" s="292"/>
      <c r="O2" s="292"/>
      <c r="P2" s="292"/>
    </row>
    <row r="4" spans="1:16" ht="25.8" x14ac:dyDescent="0.3">
      <c r="B4" s="312" t="s">
        <v>47</v>
      </c>
      <c r="C4" s="312"/>
      <c r="D4" s="312"/>
      <c r="E4" s="312"/>
      <c r="F4" s="312"/>
      <c r="G4" s="312"/>
      <c r="H4" s="312"/>
      <c r="I4" s="312"/>
      <c r="J4" s="312"/>
      <c r="K4" s="312"/>
      <c r="L4" s="312"/>
      <c r="M4" s="312"/>
      <c r="N4" s="312"/>
      <c r="O4" s="312"/>
      <c r="P4" s="312"/>
    </row>
    <row r="5" spans="1:16" s="68" customFormat="1" ht="39.75" customHeight="1" x14ac:dyDescent="0.4">
      <c r="A5" s="313"/>
      <c r="B5" s="313"/>
      <c r="C5" s="313"/>
      <c r="D5" s="313"/>
      <c r="E5" s="313"/>
      <c r="F5" s="313"/>
      <c r="G5" s="313"/>
      <c r="H5" s="313"/>
      <c r="I5" s="313"/>
      <c r="J5" s="313"/>
      <c r="K5" s="313"/>
      <c r="L5" s="313"/>
    </row>
    <row r="6" spans="1:16" ht="15" thickBot="1" x14ac:dyDescent="0.35"/>
    <row r="7" spans="1:16" ht="21.6" thickBot="1" x14ac:dyDescent="0.35">
      <c r="B7" s="8" t="s">
        <v>4</v>
      </c>
      <c r="C7" s="314" t="s">
        <v>116</v>
      </c>
      <c r="D7" s="314"/>
      <c r="E7" s="314"/>
      <c r="F7" s="314"/>
      <c r="G7" s="314"/>
      <c r="H7" s="314"/>
      <c r="I7" s="314"/>
      <c r="J7" s="314"/>
      <c r="K7" s="314"/>
      <c r="L7" s="314"/>
      <c r="M7" s="314"/>
      <c r="N7" s="315"/>
    </row>
    <row r="8" spans="1:16" ht="16.2" thickBot="1" x14ac:dyDescent="0.35">
      <c r="B8" s="9" t="s">
        <v>5</v>
      </c>
      <c r="C8" s="314"/>
      <c r="D8" s="314"/>
      <c r="E8" s="314"/>
      <c r="F8" s="314"/>
      <c r="G8" s="314"/>
      <c r="H8" s="314"/>
      <c r="I8" s="314"/>
      <c r="J8" s="314"/>
      <c r="K8" s="314"/>
      <c r="L8" s="314"/>
      <c r="M8" s="314"/>
      <c r="N8" s="315"/>
    </row>
    <row r="9" spans="1:16" ht="16.2" thickBot="1" x14ac:dyDescent="0.35">
      <c r="B9" s="9" t="s">
        <v>6</v>
      </c>
      <c r="C9" s="314"/>
      <c r="D9" s="314"/>
      <c r="E9" s="314"/>
      <c r="F9" s="314"/>
      <c r="G9" s="314"/>
      <c r="H9" s="314"/>
      <c r="I9" s="314"/>
      <c r="J9" s="314"/>
      <c r="K9" s="314"/>
      <c r="L9" s="314"/>
      <c r="M9" s="314"/>
      <c r="N9" s="315"/>
    </row>
    <row r="10" spans="1:16" ht="16.2" thickBot="1" x14ac:dyDescent="0.35">
      <c r="B10" s="9" t="s">
        <v>7</v>
      </c>
      <c r="C10" s="314"/>
      <c r="D10" s="314"/>
      <c r="E10" s="314"/>
      <c r="F10" s="314"/>
      <c r="G10" s="314"/>
      <c r="H10" s="314"/>
      <c r="I10" s="314"/>
      <c r="J10" s="314"/>
      <c r="K10" s="314"/>
      <c r="L10" s="314"/>
      <c r="M10" s="314"/>
      <c r="N10" s="315"/>
    </row>
    <row r="11" spans="1:16" ht="16.2" thickBot="1" x14ac:dyDescent="0.35">
      <c r="B11" s="9" t="s">
        <v>8</v>
      </c>
      <c r="C11" s="316">
        <v>66</v>
      </c>
      <c r="D11" s="316"/>
      <c r="E11" s="317"/>
      <c r="F11" s="25"/>
      <c r="G11" s="25"/>
      <c r="H11" s="25"/>
      <c r="I11" s="25"/>
      <c r="J11" s="25"/>
      <c r="K11" s="125"/>
      <c r="L11" s="25"/>
      <c r="M11" s="25"/>
      <c r="N11" s="26"/>
    </row>
    <row r="12" spans="1:16" ht="16.2" thickBot="1" x14ac:dyDescent="0.35">
      <c r="B12" s="11" t="s">
        <v>9</v>
      </c>
      <c r="C12" s="12">
        <v>41979</v>
      </c>
      <c r="D12" s="13"/>
      <c r="E12" s="13"/>
      <c r="F12" s="13"/>
      <c r="G12" s="13"/>
      <c r="H12" s="13"/>
      <c r="I12" s="13"/>
      <c r="J12" s="13"/>
      <c r="K12" s="126"/>
      <c r="L12" s="13"/>
      <c r="M12" s="13"/>
      <c r="N12" s="14"/>
    </row>
    <row r="13" spans="1:16" ht="15.6" x14ac:dyDescent="0.3">
      <c r="B13" s="10"/>
      <c r="C13" s="15"/>
      <c r="D13" s="16"/>
      <c r="E13" s="16"/>
      <c r="F13" s="16"/>
      <c r="G13" s="16"/>
      <c r="H13" s="16"/>
      <c r="I13" s="71"/>
      <c r="J13" s="71"/>
      <c r="K13" s="127"/>
      <c r="L13" s="71"/>
      <c r="M13" s="71"/>
      <c r="N13" s="16"/>
    </row>
    <row r="14" spans="1:16" x14ac:dyDescent="0.3">
      <c r="I14" s="71"/>
      <c r="J14" s="71"/>
      <c r="K14" s="127"/>
      <c r="L14" s="71"/>
      <c r="M14" s="71"/>
      <c r="N14" s="72"/>
    </row>
    <row r="15" spans="1:16" ht="45.75" customHeight="1" x14ac:dyDescent="0.3">
      <c r="B15" s="318" t="s">
        <v>63</v>
      </c>
      <c r="C15" s="318"/>
      <c r="D15" s="109" t="s">
        <v>12</v>
      </c>
      <c r="E15" s="109" t="s">
        <v>13</v>
      </c>
      <c r="F15" s="109" t="s">
        <v>28</v>
      </c>
      <c r="G15" s="54"/>
      <c r="I15" s="27"/>
      <c r="J15" s="27"/>
      <c r="K15" s="128"/>
      <c r="L15" s="27"/>
      <c r="M15" s="27"/>
      <c r="N15" s="72"/>
    </row>
    <row r="16" spans="1:16" x14ac:dyDescent="0.3">
      <c r="B16" s="318"/>
      <c r="C16" s="318"/>
      <c r="D16" s="109">
        <v>66</v>
      </c>
      <c r="E16" s="91">
        <v>730898350</v>
      </c>
      <c r="F16" s="91">
        <v>350</v>
      </c>
      <c r="G16" s="55"/>
      <c r="I16" s="28"/>
      <c r="J16" s="28"/>
      <c r="K16" s="129"/>
      <c r="L16" s="28"/>
      <c r="M16" s="28"/>
      <c r="N16" s="72"/>
    </row>
    <row r="17" spans="1:14" x14ac:dyDescent="0.3">
      <c r="B17" s="318"/>
      <c r="C17" s="318"/>
      <c r="D17" s="109"/>
      <c r="E17" s="91"/>
      <c r="F17" s="91"/>
      <c r="G17" s="55"/>
      <c r="I17" s="28"/>
      <c r="J17" s="28"/>
      <c r="K17" s="129"/>
      <c r="L17" s="28"/>
      <c r="M17" s="28"/>
      <c r="N17" s="72"/>
    </row>
    <row r="18" spans="1:14" x14ac:dyDescent="0.3">
      <c r="B18" s="318"/>
      <c r="C18" s="318"/>
      <c r="D18" s="109"/>
      <c r="E18" s="91"/>
      <c r="F18" s="91"/>
      <c r="G18" s="55"/>
      <c r="I18" s="28"/>
      <c r="J18" s="28"/>
      <c r="K18" s="129"/>
      <c r="L18" s="28"/>
      <c r="M18" s="28"/>
      <c r="N18" s="72"/>
    </row>
    <row r="19" spans="1:14" x14ac:dyDescent="0.3">
      <c r="B19" s="318"/>
      <c r="C19" s="318"/>
      <c r="D19" s="109"/>
      <c r="E19" s="92"/>
      <c r="F19" s="91"/>
      <c r="G19" s="55"/>
      <c r="H19" s="18"/>
      <c r="I19" s="28"/>
      <c r="J19" s="28"/>
      <c r="K19" s="129"/>
      <c r="L19" s="28"/>
      <c r="M19" s="28"/>
      <c r="N19" s="17"/>
    </row>
    <row r="20" spans="1:14" x14ac:dyDescent="0.3">
      <c r="B20" s="318"/>
      <c r="C20" s="318"/>
      <c r="D20" s="109"/>
      <c r="E20" s="92"/>
      <c r="F20" s="91"/>
      <c r="G20" s="55"/>
      <c r="H20" s="18"/>
      <c r="I20" s="30"/>
      <c r="J20" s="30"/>
      <c r="K20" s="130"/>
      <c r="L20" s="30"/>
      <c r="M20" s="30"/>
      <c r="N20" s="17"/>
    </row>
    <row r="21" spans="1:14" x14ac:dyDescent="0.3">
      <c r="B21" s="318"/>
      <c r="C21" s="318"/>
      <c r="D21" s="109"/>
      <c r="E21" s="92"/>
      <c r="F21" s="91"/>
      <c r="G21" s="55"/>
      <c r="H21" s="18"/>
      <c r="I21" s="71"/>
      <c r="J21" s="71"/>
      <c r="K21" s="127"/>
      <c r="L21" s="71"/>
      <c r="M21" s="71"/>
      <c r="N21" s="17"/>
    </row>
    <row r="22" spans="1:14" x14ac:dyDescent="0.3">
      <c r="B22" s="318"/>
      <c r="C22" s="318"/>
      <c r="D22" s="109"/>
      <c r="E22" s="92"/>
      <c r="F22" s="91"/>
      <c r="G22" s="55"/>
      <c r="H22" s="18"/>
      <c r="I22" s="71"/>
      <c r="J22" s="71"/>
      <c r="K22" s="127"/>
      <c r="L22" s="71"/>
      <c r="M22" s="71"/>
      <c r="N22" s="17"/>
    </row>
    <row r="23" spans="1:14" ht="15" thickBot="1" x14ac:dyDescent="0.35">
      <c r="B23" s="319" t="s">
        <v>14</v>
      </c>
      <c r="C23" s="320"/>
      <c r="D23" s="109"/>
      <c r="E23" s="93">
        <f>SUM(E16:E22)</f>
        <v>730898350</v>
      </c>
      <c r="F23" s="91">
        <f>SUM(F16:F22)</f>
        <v>350</v>
      </c>
      <c r="G23" s="55"/>
      <c r="H23" s="18"/>
      <c r="I23" s="71"/>
      <c r="J23" s="71"/>
      <c r="K23" s="127"/>
      <c r="L23" s="71"/>
      <c r="M23" s="71"/>
      <c r="N23" s="17"/>
    </row>
    <row r="24" spans="1:14" ht="29.4" thickBot="1" x14ac:dyDescent="0.35">
      <c r="A24" s="32"/>
      <c r="B24" s="38" t="s">
        <v>15</v>
      </c>
      <c r="C24" s="38" t="s">
        <v>64</v>
      </c>
      <c r="E24" s="27"/>
      <c r="F24" s="27"/>
      <c r="G24" s="27"/>
      <c r="H24" s="27"/>
      <c r="I24" s="7"/>
      <c r="J24" s="7"/>
      <c r="K24" s="131"/>
      <c r="L24" s="7"/>
      <c r="M24" s="7"/>
    </row>
    <row r="25" spans="1:14" ht="15" thickBot="1" x14ac:dyDescent="0.35">
      <c r="A25" s="33">
        <v>1</v>
      </c>
      <c r="C25" s="35">
        <f>+F23*80%</f>
        <v>280</v>
      </c>
      <c r="D25" s="31"/>
      <c r="E25" s="34">
        <f>E23</f>
        <v>730898350</v>
      </c>
      <c r="F25" s="29"/>
      <c r="G25" s="29"/>
      <c r="H25" s="29"/>
      <c r="I25" s="19"/>
      <c r="J25" s="19"/>
      <c r="K25" s="131"/>
      <c r="L25" s="19"/>
      <c r="M25" s="19"/>
    </row>
    <row r="26" spans="1:14" x14ac:dyDescent="0.3">
      <c r="A26" s="63"/>
      <c r="C26" s="64"/>
      <c r="D26" s="28"/>
      <c r="E26" s="65"/>
      <c r="F26" s="29"/>
      <c r="G26" s="29"/>
      <c r="H26" s="29"/>
      <c r="I26" s="19"/>
      <c r="J26" s="19"/>
      <c r="K26" s="131"/>
      <c r="L26" s="19"/>
      <c r="M26" s="19"/>
    </row>
    <row r="27" spans="1:14" x14ac:dyDescent="0.3">
      <c r="A27" s="63"/>
      <c r="C27" s="64"/>
      <c r="D27" s="28"/>
      <c r="E27" s="65"/>
      <c r="F27" s="29"/>
      <c r="G27" s="29"/>
      <c r="H27" s="29"/>
      <c r="I27" s="19"/>
      <c r="J27" s="19"/>
      <c r="K27" s="131"/>
      <c r="L27" s="19"/>
      <c r="M27" s="19"/>
    </row>
    <row r="28" spans="1:14" x14ac:dyDescent="0.3">
      <c r="A28" s="63"/>
      <c r="B28" s="84" t="s">
        <v>95</v>
      </c>
      <c r="C28" s="68"/>
      <c r="D28" s="68"/>
      <c r="E28" s="68"/>
      <c r="F28" s="68"/>
      <c r="G28" s="68"/>
      <c r="H28" s="68"/>
      <c r="I28" s="71"/>
      <c r="J28" s="71"/>
      <c r="K28" s="127"/>
      <c r="L28" s="71"/>
      <c r="M28" s="71"/>
      <c r="N28" s="72"/>
    </row>
    <row r="29" spans="1:14" x14ac:dyDescent="0.3">
      <c r="A29" s="63"/>
      <c r="B29" s="68"/>
      <c r="C29" s="68"/>
      <c r="D29" s="68"/>
      <c r="E29" s="68"/>
      <c r="F29" s="68"/>
      <c r="G29" s="68"/>
      <c r="H29" s="68"/>
      <c r="I29" s="71"/>
      <c r="J29" s="71"/>
      <c r="K29" s="127"/>
      <c r="L29" s="71"/>
      <c r="M29" s="71"/>
      <c r="N29" s="72"/>
    </row>
    <row r="30" spans="1:14" x14ac:dyDescent="0.3">
      <c r="A30" s="63"/>
      <c r="B30" s="86" t="s">
        <v>32</v>
      </c>
      <c r="C30" s="86" t="s">
        <v>96</v>
      </c>
      <c r="D30" s="86" t="s">
        <v>97</v>
      </c>
      <c r="E30" s="68"/>
      <c r="F30" s="68"/>
      <c r="G30" s="68"/>
      <c r="H30" s="68"/>
      <c r="I30" s="71"/>
      <c r="J30" s="71"/>
      <c r="K30" s="127"/>
      <c r="L30" s="71"/>
      <c r="M30" s="71"/>
      <c r="N30" s="72"/>
    </row>
    <row r="31" spans="1:14" x14ac:dyDescent="0.3">
      <c r="A31" s="63"/>
      <c r="B31" s="83" t="s">
        <v>98</v>
      </c>
      <c r="C31" s="83" t="s">
        <v>315</v>
      </c>
      <c r="D31" s="83"/>
      <c r="E31" s="68"/>
      <c r="F31" s="68"/>
      <c r="G31" s="68"/>
      <c r="H31" s="68"/>
      <c r="I31" s="71"/>
      <c r="J31" s="71"/>
      <c r="K31" s="127"/>
      <c r="L31" s="71"/>
      <c r="M31" s="71"/>
      <c r="N31" s="72"/>
    </row>
    <row r="32" spans="1:14" x14ac:dyDescent="0.3">
      <c r="A32" s="63"/>
      <c r="B32" s="83" t="s">
        <v>99</v>
      </c>
      <c r="C32" s="83" t="s">
        <v>315</v>
      </c>
      <c r="D32" s="83"/>
      <c r="E32" s="68"/>
      <c r="F32" s="68"/>
      <c r="G32" s="68"/>
      <c r="H32" s="68"/>
      <c r="I32" s="71"/>
      <c r="J32" s="71"/>
      <c r="K32" s="127"/>
      <c r="L32" s="71"/>
      <c r="M32" s="71"/>
      <c r="N32" s="72"/>
    </row>
    <row r="33" spans="1:14" x14ac:dyDescent="0.3">
      <c r="A33" s="63"/>
      <c r="B33" s="83" t="s">
        <v>100</v>
      </c>
      <c r="C33" s="83" t="s">
        <v>315</v>
      </c>
      <c r="D33" s="83"/>
      <c r="E33" s="68"/>
      <c r="F33" s="68"/>
      <c r="G33" s="68"/>
      <c r="H33" s="68"/>
      <c r="I33" s="71"/>
      <c r="J33" s="71"/>
      <c r="K33" s="127"/>
      <c r="L33" s="71"/>
      <c r="M33" s="71"/>
      <c r="N33" s="72"/>
    </row>
    <row r="34" spans="1:14" x14ac:dyDescent="0.3">
      <c r="A34" s="63"/>
      <c r="B34" s="83" t="s">
        <v>101</v>
      </c>
      <c r="C34" s="83" t="s">
        <v>315</v>
      </c>
      <c r="D34" s="83"/>
      <c r="E34" s="68"/>
      <c r="F34" s="68"/>
      <c r="G34" s="68"/>
      <c r="H34" s="68"/>
      <c r="I34" s="71"/>
      <c r="J34" s="71"/>
      <c r="K34" s="127"/>
      <c r="L34" s="71"/>
      <c r="M34" s="71"/>
      <c r="N34" s="72"/>
    </row>
    <row r="35" spans="1:14" x14ac:dyDescent="0.3">
      <c r="A35" s="63"/>
      <c r="B35" s="68"/>
      <c r="C35" s="68"/>
      <c r="D35" s="68"/>
      <c r="E35" s="68"/>
      <c r="F35" s="68"/>
      <c r="G35" s="68"/>
      <c r="H35" s="68"/>
      <c r="I35" s="71"/>
      <c r="J35" s="71"/>
      <c r="K35" s="127"/>
      <c r="L35" s="71"/>
      <c r="M35" s="71"/>
      <c r="N35" s="72"/>
    </row>
    <row r="36" spans="1:14" x14ac:dyDescent="0.3">
      <c r="A36" s="63"/>
      <c r="B36" s="68"/>
      <c r="C36" s="68"/>
      <c r="D36" s="68"/>
      <c r="E36" s="68"/>
      <c r="F36" s="68"/>
      <c r="G36" s="68"/>
      <c r="H36" s="68"/>
      <c r="I36" s="71"/>
      <c r="J36" s="71"/>
      <c r="K36" s="127"/>
      <c r="L36" s="71"/>
      <c r="M36" s="71"/>
      <c r="N36" s="72"/>
    </row>
    <row r="37" spans="1:14" x14ac:dyDescent="0.3">
      <c r="A37" s="63"/>
      <c r="B37" s="84" t="s">
        <v>102</v>
      </c>
      <c r="C37" s="68"/>
      <c r="D37" s="68"/>
      <c r="E37" s="68"/>
      <c r="F37" s="68"/>
      <c r="G37" s="68"/>
      <c r="H37" s="68"/>
      <c r="I37" s="71"/>
      <c r="J37" s="71"/>
      <c r="K37" s="127"/>
      <c r="L37" s="71"/>
      <c r="M37" s="71"/>
      <c r="N37" s="72"/>
    </row>
    <row r="38" spans="1:14" x14ac:dyDescent="0.3">
      <c r="A38" s="63"/>
      <c r="B38" s="68"/>
      <c r="C38" s="68"/>
      <c r="D38" s="68"/>
      <c r="E38" s="68"/>
      <c r="F38" s="68"/>
      <c r="G38" s="68"/>
      <c r="H38" s="68"/>
      <c r="I38" s="71"/>
      <c r="J38" s="71"/>
      <c r="K38" s="127"/>
      <c r="L38" s="71"/>
      <c r="M38" s="71"/>
      <c r="N38" s="72"/>
    </row>
    <row r="39" spans="1:14" x14ac:dyDescent="0.3">
      <c r="A39" s="63"/>
      <c r="B39" s="68"/>
      <c r="C39" s="68"/>
      <c r="D39" s="68"/>
      <c r="E39" s="68"/>
      <c r="F39" s="68"/>
      <c r="G39" s="68"/>
      <c r="H39" s="68"/>
      <c r="I39" s="71"/>
      <c r="J39" s="71"/>
      <c r="K39" s="127"/>
      <c r="L39" s="71"/>
      <c r="M39" s="71"/>
      <c r="N39" s="72"/>
    </row>
    <row r="40" spans="1:14" x14ac:dyDescent="0.3">
      <c r="A40" s="63"/>
      <c r="B40" s="86" t="s">
        <v>32</v>
      </c>
      <c r="C40" s="86" t="s">
        <v>57</v>
      </c>
      <c r="D40" s="85" t="s">
        <v>50</v>
      </c>
      <c r="E40" s="85" t="s">
        <v>16</v>
      </c>
      <c r="F40" s="68"/>
      <c r="G40" s="68"/>
      <c r="H40" s="68"/>
      <c r="I40" s="71"/>
      <c r="J40" s="71"/>
      <c r="K40" s="127"/>
      <c r="L40" s="71"/>
      <c r="M40" s="71"/>
      <c r="N40" s="72"/>
    </row>
    <row r="41" spans="1:14" ht="27.6" x14ac:dyDescent="0.3">
      <c r="A41" s="63"/>
      <c r="B41" s="69" t="s">
        <v>103</v>
      </c>
      <c r="C41" s="70">
        <v>40</v>
      </c>
      <c r="D41" s="106">
        <v>30</v>
      </c>
      <c r="E41" s="270">
        <f>+D41+D42</f>
        <v>90</v>
      </c>
      <c r="F41" s="68"/>
      <c r="G41" s="68"/>
      <c r="H41" s="68"/>
      <c r="I41" s="71"/>
      <c r="J41" s="71"/>
      <c r="K41" s="127"/>
      <c r="L41" s="71"/>
      <c r="M41" s="71"/>
      <c r="N41" s="72"/>
    </row>
    <row r="42" spans="1:14" ht="55.2" x14ac:dyDescent="0.3">
      <c r="A42" s="63"/>
      <c r="B42" s="69" t="s">
        <v>104</v>
      </c>
      <c r="C42" s="70">
        <v>60</v>
      </c>
      <c r="D42" s="106">
        <v>60</v>
      </c>
      <c r="E42" s="271"/>
      <c r="F42" s="68"/>
      <c r="G42" s="68"/>
      <c r="H42" s="68"/>
      <c r="I42" s="71"/>
      <c r="J42" s="71"/>
      <c r="K42" s="127"/>
      <c r="L42" s="71"/>
      <c r="M42" s="71"/>
      <c r="N42" s="72"/>
    </row>
    <row r="43" spans="1:14" x14ac:dyDescent="0.3">
      <c r="A43" s="63"/>
      <c r="C43" s="64"/>
      <c r="D43" s="28"/>
      <c r="E43" s="65"/>
      <c r="F43" s="29"/>
      <c r="G43" s="29"/>
      <c r="H43" s="29"/>
      <c r="I43" s="19"/>
      <c r="J43" s="19"/>
      <c r="K43" s="131"/>
      <c r="L43" s="19"/>
      <c r="M43" s="19"/>
    </row>
    <row r="44" spans="1:14" x14ac:dyDescent="0.3">
      <c r="A44" s="63"/>
      <c r="C44" s="64"/>
      <c r="D44" s="28"/>
      <c r="E44" s="65"/>
      <c r="F44" s="29"/>
      <c r="G44" s="29"/>
      <c r="H44" s="29"/>
      <c r="I44" s="19"/>
      <c r="J44" s="19"/>
      <c r="K44" s="131"/>
      <c r="L44" s="19"/>
      <c r="M44" s="19"/>
    </row>
    <row r="45" spans="1:14" x14ac:dyDescent="0.3">
      <c r="A45" s="63"/>
      <c r="C45" s="64"/>
      <c r="D45" s="28"/>
      <c r="E45" s="65"/>
      <c r="F45" s="29"/>
      <c r="G45" s="29"/>
      <c r="H45" s="29"/>
      <c r="I45" s="19"/>
      <c r="J45" s="19"/>
      <c r="K45" s="131"/>
      <c r="L45" s="19"/>
      <c r="M45" s="19"/>
    </row>
    <row r="46" spans="1:14" ht="15" thickBot="1" x14ac:dyDescent="0.35">
      <c r="M46" s="311" t="s">
        <v>34</v>
      </c>
      <c r="N46" s="311"/>
    </row>
    <row r="47" spans="1:14" x14ac:dyDescent="0.3">
      <c r="B47" s="94" t="s">
        <v>29</v>
      </c>
      <c r="M47" s="44"/>
      <c r="N47" s="44"/>
    </row>
    <row r="48" spans="1:14" ht="15" thickBot="1" x14ac:dyDescent="0.35">
      <c r="M48" s="44"/>
      <c r="N48" s="44"/>
    </row>
    <row r="49" spans="1:26" s="71" customFormat="1" ht="109.5" customHeight="1" x14ac:dyDescent="0.3">
      <c r="B49" s="82" t="s">
        <v>105</v>
      </c>
      <c r="C49" s="82" t="s">
        <v>106</v>
      </c>
      <c r="D49" s="82" t="s">
        <v>107</v>
      </c>
      <c r="E49" s="82" t="s">
        <v>44</v>
      </c>
      <c r="F49" s="82" t="s">
        <v>22</v>
      </c>
      <c r="G49" s="82" t="s">
        <v>65</v>
      </c>
      <c r="H49" s="82" t="s">
        <v>17</v>
      </c>
      <c r="I49" s="82" t="s">
        <v>10</v>
      </c>
      <c r="J49" s="82" t="s">
        <v>30</v>
      </c>
      <c r="K49" s="132" t="s">
        <v>60</v>
      </c>
      <c r="L49" s="82" t="s">
        <v>20</v>
      </c>
      <c r="M49" s="67" t="s">
        <v>26</v>
      </c>
      <c r="N49" s="82" t="s">
        <v>119</v>
      </c>
      <c r="O49" s="82" t="s">
        <v>108</v>
      </c>
      <c r="P49" s="82" t="s">
        <v>35</v>
      </c>
      <c r="Q49" s="108" t="s">
        <v>11</v>
      </c>
      <c r="R49" s="108" t="s">
        <v>19</v>
      </c>
    </row>
    <row r="50" spans="1:26" s="77" customFormat="1" ht="151.80000000000001" x14ac:dyDescent="0.3">
      <c r="A50" s="36">
        <v>1</v>
      </c>
      <c r="B50" s="78" t="s">
        <v>116</v>
      </c>
      <c r="C50" s="79" t="s">
        <v>116</v>
      </c>
      <c r="D50" s="78" t="s">
        <v>117</v>
      </c>
      <c r="E50" s="78" t="s">
        <v>118</v>
      </c>
      <c r="F50" s="113" t="s">
        <v>96</v>
      </c>
      <c r="G50" s="117" t="s">
        <v>123</v>
      </c>
      <c r="H50" s="97">
        <v>41246</v>
      </c>
      <c r="I50" s="97">
        <v>41912</v>
      </c>
      <c r="J50" s="75" t="s">
        <v>97</v>
      </c>
      <c r="K50" s="133">
        <v>0</v>
      </c>
      <c r="L50" s="99">
        <v>21</v>
      </c>
      <c r="M50" s="99">
        <v>2889</v>
      </c>
      <c r="N50" s="99">
        <v>0</v>
      </c>
      <c r="O50" s="66" t="s">
        <v>123</v>
      </c>
      <c r="P50" s="20">
        <v>9638413666</v>
      </c>
      <c r="Q50" s="89" t="s">
        <v>120</v>
      </c>
      <c r="R50" s="268" t="s">
        <v>165</v>
      </c>
      <c r="S50" s="76"/>
      <c r="T50" s="76"/>
      <c r="U50" s="76"/>
      <c r="V50" s="76"/>
      <c r="W50" s="76"/>
      <c r="X50" s="76"/>
      <c r="Y50" s="76"/>
      <c r="Z50" s="76"/>
    </row>
    <row r="51" spans="1:26" s="77" customFormat="1" ht="129.6" x14ac:dyDescent="0.3">
      <c r="A51" s="36">
        <f>+A50+1</f>
        <v>2</v>
      </c>
      <c r="B51" s="78" t="s">
        <v>116</v>
      </c>
      <c r="C51" s="79" t="s">
        <v>116</v>
      </c>
      <c r="D51" s="78" t="s">
        <v>117</v>
      </c>
      <c r="E51" s="78" t="s">
        <v>293</v>
      </c>
      <c r="F51" s="74" t="s">
        <v>96</v>
      </c>
      <c r="G51" s="88" t="s">
        <v>123</v>
      </c>
      <c r="H51" s="97">
        <v>41199</v>
      </c>
      <c r="I51" s="97">
        <v>41274</v>
      </c>
      <c r="J51" s="75" t="s">
        <v>97</v>
      </c>
      <c r="K51" s="133">
        <v>0</v>
      </c>
      <c r="L51" s="269">
        <f>+(I51-H51)/30</f>
        <v>2.5</v>
      </c>
      <c r="M51" s="99">
        <v>2869</v>
      </c>
      <c r="N51" s="99">
        <v>350</v>
      </c>
      <c r="O51" s="66" t="s">
        <v>123</v>
      </c>
      <c r="P51" s="20">
        <v>1251168031</v>
      </c>
      <c r="Q51" s="89"/>
      <c r="R51" s="89" t="s">
        <v>319</v>
      </c>
      <c r="S51" s="76"/>
      <c r="T51" s="76"/>
      <c r="U51" s="76"/>
      <c r="V51" s="76"/>
      <c r="W51" s="76"/>
      <c r="X51" s="76"/>
      <c r="Y51" s="76"/>
      <c r="Z51" s="76"/>
    </row>
    <row r="52" spans="1:26" s="77" customFormat="1" ht="28.8" x14ac:dyDescent="0.3">
      <c r="A52" s="36">
        <f t="shared" ref="A52:A57" si="0">+A51+1</f>
        <v>3</v>
      </c>
      <c r="B52" s="78" t="s">
        <v>116</v>
      </c>
      <c r="C52" s="79" t="s">
        <v>116</v>
      </c>
      <c r="D52" s="78" t="s">
        <v>117</v>
      </c>
      <c r="E52" s="78" t="s">
        <v>294</v>
      </c>
      <c r="F52" s="74" t="s">
        <v>96</v>
      </c>
      <c r="G52" s="88" t="s">
        <v>123</v>
      </c>
      <c r="H52" s="97">
        <v>41543</v>
      </c>
      <c r="I52" s="97">
        <v>41912</v>
      </c>
      <c r="J52" s="88" t="s">
        <v>97</v>
      </c>
      <c r="K52" s="193">
        <f>+(I52-H52)/30</f>
        <v>12.3</v>
      </c>
      <c r="L52" s="133">
        <v>0</v>
      </c>
      <c r="M52" s="186">
        <v>558</v>
      </c>
      <c r="N52" s="99">
        <v>0</v>
      </c>
      <c r="O52" s="66" t="s">
        <v>123</v>
      </c>
      <c r="P52" s="20">
        <v>1253705751</v>
      </c>
      <c r="Q52" s="89"/>
      <c r="R52" s="89"/>
      <c r="S52" s="76"/>
      <c r="T52" s="76"/>
      <c r="U52" s="76"/>
      <c r="V52" s="76"/>
      <c r="W52" s="76"/>
      <c r="X52" s="76"/>
      <c r="Y52" s="76"/>
      <c r="Z52" s="76"/>
    </row>
    <row r="53" spans="1:26" s="77" customFormat="1" ht="22.2" customHeight="1" x14ac:dyDescent="0.3">
      <c r="A53" s="36">
        <f t="shared" si="0"/>
        <v>4</v>
      </c>
      <c r="B53" s="78" t="s">
        <v>116</v>
      </c>
      <c r="C53" s="79" t="s">
        <v>116</v>
      </c>
      <c r="D53" s="78" t="s">
        <v>295</v>
      </c>
      <c r="E53" s="78">
        <v>1</v>
      </c>
      <c r="F53" s="74" t="s">
        <v>96</v>
      </c>
      <c r="G53" s="88" t="s">
        <v>123</v>
      </c>
      <c r="H53" s="97">
        <v>40182</v>
      </c>
      <c r="I53" s="97">
        <v>40543</v>
      </c>
      <c r="J53" s="75" t="s">
        <v>97</v>
      </c>
      <c r="K53" s="99">
        <f>+(I53-H53)/30</f>
        <v>12.033333333333333</v>
      </c>
      <c r="L53" s="133">
        <v>0</v>
      </c>
      <c r="M53" s="66">
        <v>0</v>
      </c>
      <c r="N53" s="99">
        <v>0</v>
      </c>
      <c r="O53" s="66" t="s">
        <v>123</v>
      </c>
      <c r="P53" s="20">
        <v>5000000</v>
      </c>
      <c r="Q53" s="89"/>
      <c r="R53" s="89"/>
      <c r="S53" s="76"/>
      <c r="T53" s="76"/>
      <c r="U53" s="76"/>
      <c r="V53" s="76"/>
      <c r="W53" s="76"/>
      <c r="X53" s="76"/>
      <c r="Y53" s="76"/>
      <c r="Z53" s="76"/>
    </row>
    <row r="54" spans="1:26" s="77" customFormat="1" x14ac:dyDescent="0.3">
      <c r="A54" s="36">
        <f t="shared" si="0"/>
        <v>5</v>
      </c>
      <c r="B54" s="78"/>
      <c r="C54" s="79"/>
      <c r="D54" s="78"/>
      <c r="E54" s="171"/>
      <c r="F54" s="74"/>
      <c r="G54" s="74"/>
      <c r="H54" s="172"/>
      <c r="I54" s="172"/>
      <c r="J54" s="75"/>
      <c r="K54" s="99"/>
      <c r="L54" s="134"/>
      <c r="M54" s="66"/>
      <c r="N54" s="66"/>
      <c r="O54" s="20"/>
      <c r="P54" s="20"/>
      <c r="Q54" s="89"/>
      <c r="R54" s="89"/>
      <c r="S54" s="76"/>
      <c r="T54" s="76"/>
      <c r="U54" s="76"/>
      <c r="V54" s="76"/>
      <c r="W54" s="76"/>
      <c r="X54" s="76"/>
      <c r="Y54" s="76"/>
      <c r="Z54" s="76"/>
    </row>
    <row r="55" spans="1:26" s="77" customFormat="1" x14ac:dyDescent="0.3">
      <c r="A55" s="36">
        <f t="shared" si="0"/>
        <v>6</v>
      </c>
      <c r="B55" s="78"/>
      <c r="C55" s="79"/>
      <c r="D55" s="78"/>
      <c r="E55" s="171"/>
      <c r="F55" s="74"/>
      <c r="G55" s="74"/>
      <c r="H55" s="172"/>
      <c r="I55" s="172"/>
      <c r="J55" s="75"/>
      <c r="K55" s="99"/>
      <c r="L55" s="134"/>
      <c r="M55" s="66"/>
      <c r="N55" s="66"/>
      <c r="O55" s="20"/>
      <c r="P55" s="20"/>
      <c r="Q55" s="89"/>
      <c r="R55" s="89"/>
      <c r="S55" s="76"/>
      <c r="T55" s="76"/>
      <c r="U55" s="76"/>
      <c r="V55" s="76"/>
      <c r="W55" s="76"/>
      <c r="X55" s="76"/>
      <c r="Y55" s="76"/>
      <c r="Z55" s="76"/>
    </row>
    <row r="56" spans="1:26" s="77" customFormat="1" x14ac:dyDescent="0.3">
      <c r="A56" s="36">
        <f t="shared" si="0"/>
        <v>7</v>
      </c>
      <c r="B56" s="78"/>
      <c r="C56" s="79"/>
      <c r="D56" s="78"/>
      <c r="E56" s="171"/>
      <c r="F56" s="74"/>
      <c r="G56" s="74"/>
      <c r="H56" s="172"/>
      <c r="I56" s="172"/>
      <c r="J56" s="75"/>
      <c r="K56" s="99"/>
      <c r="L56" s="134"/>
      <c r="M56" s="66"/>
      <c r="N56" s="66"/>
      <c r="O56" s="20"/>
      <c r="P56" s="20"/>
      <c r="Q56" s="89"/>
      <c r="R56" s="89"/>
      <c r="S56" s="76"/>
      <c r="T56" s="76"/>
      <c r="U56" s="76"/>
      <c r="V56" s="76"/>
      <c r="W56" s="76"/>
      <c r="X56" s="76"/>
      <c r="Y56" s="76"/>
      <c r="Z56" s="76"/>
    </row>
    <row r="57" spans="1:26" s="77" customFormat="1" x14ac:dyDescent="0.3">
      <c r="A57" s="36">
        <f t="shared" si="0"/>
        <v>8</v>
      </c>
      <c r="B57" s="78"/>
      <c r="C57" s="79"/>
      <c r="D57" s="78"/>
      <c r="E57" s="171"/>
      <c r="F57" s="74"/>
      <c r="G57" s="74"/>
      <c r="H57" s="172"/>
      <c r="I57" s="172"/>
      <c r="J57" s="75"/>
      <c r="K57" s="99"/>
      <c r="L57" s="134"/>
      <c r="M57" s="66"/>
      <c r="N57" s="66"/>
      <c r="O57" s="20"/>
      <c r="P57" s="20"/>
      <c r="Q57" s="89"/>
      <c r="R57" s="89"/>
      <c r="S57" s="76"/>
      <c r="T57" s="76"/>
      <c r="U57" s="76"/>
      <c r="V57" s="76"/>
      <c r="W57" s="76"/>
      <c r="X57" s="76"/>
      <c r="Y57" s="76"/>
      <c r="Z57" s="76"/>
    </row>
    <row r="58" spans="1:26" s="77" customFormat="1" ht="25.2" customHeight="1" x14ac:dyDescent="0.3">
      <c r="A58" s="36"/>
      <c r="B58" s="37" t="s">
        <v>16</v>
      </c>
      <c r="C58" s="79"/>
      <c r="D58" s="78"/>
      <c r="E58" s="171"/>
      <c r="F58" s="74"/>
      <c r="G58" s="74"/>
      <c r="H58" s="74"/>
      <c r="I58" s="172"/>
      <c r="J58" s="75"/>
      <c r="K58" s="136">
        <f>+K52+K53</f>
        <v>24.333333333333336</v>
      </c>
      <c r="L58" s="80"/>
      <c r="M58" s="87">
        <f>SUM(M50:M57)</f>
        <v>6316</v>
      </c>
      <c r="N58" s="80">
        <f t="shared" ref="N58" si="1">SUM(N50:N57)</f>
        <v>350</v>
      </c>
      <c r="O58" s="20"/>
      <c r="P58" s="20"/>
      <c r="Q58" s="90"/>
      <c r="R58" s="89"/>
    </row>
    <row r="59" spans="1:26" s="21" customFormat="1" x14ac:dyDescent="0.3">
      <c r="E59" s="22"/>
      <c r="R59" s="90"/>
    </row>
    <row r="60" spans="1:26" s="21" customFormat="1" x14ac:dyDescent="0.3">
      <c r="B60" s="302" t="s">
        <v>27</v>
      </c>
      <c r="C60" s="302" t="s">
        <v>110</v>
      </c>
      <c r="D60" s="304" t="s">
        <v>33</v>
      </c>
      <c r="E60" s="304"/>
      <c r="K60" s="136"/>
    </row>
    <row r="61" spans="1:26" s="21" customFormat="1" x14ac:dyDescent="0.3">
      <c r="B61" s="303"/>
      <c r="C61" s="303"/>
      <c r="D61" s="110" t="s">
        <v>23</v>
      </c>
      <c r="E61" s="43" t="s">
        <v>24</v>
      </c>
      <c r="K61" s="136"/>
    </row>
    <row r="62" spans="1:26" s="21" customFormat="1" ht="30.6" customHeight="1" x14ac:dyDescent="0.3">
      <c r="B62" s="41" t="s">
        <v>21</v>
      </c>
      <c r="C62" s="42" t="s">
        <v>423</v>
      </c>
      <c r="D62" s="40" t="s">
        <v>315</v>
      </c>
      <c r="E62" s="40"/>
      <c r="F62" s="23"/>
      <c r="G62" s="23"/>
      <c r="H62" s="23"/>
      <c r="I62" s="23"/>
      <c r="J62" s="23"/>
      <c r="K62" s="137">
        <f>12+11</f>
        <v>23</v>
      </c>
      <c r="L62" s="23"/>
      <c r="M62" s="23"/>
    </row>
    <row r="63" spans="1:26" s="21" customFormat="1" ht="30" customHeight="1" x14ac:dyDescent="0.3">
      <c r="B63" s="41" t="s">
        <v>25</v>
      </c>
      <c r="C63" s="42">
        <f>+M58</f>
        <v>6316</v>
      </c>
      <c r="D63" s="40" t="s">
        <v>315</v>
      </c>
      <c r="E63" s="40"/>
      <c r="K63" s="136"/>
    </row>
    <row r="64" spans="1:26" s="21" customFormat="1" x14ac:dyDescent="0.3">
      <c r="B64" s="24"/>
      <c r="C64" s="305"/>
      <c r="D64" s="305"/>
      <c r="E64" s="305"/>
      <c r="F64" s="305"/>
      <c r="G64" s="305"/>
      <c r="H64" s="305"/>
      <c r="I64" s="305"/>
      <c r="J64" s="305"/>
      <c r="K64" s="305"/>
      <c r="L64" s="305"/>
      <c r="M64" s="305"/>
      <c r="N64" s="305"/>
    </row>
    <row r="65" spans="2:18" ht="28.2" customHeight="1" thickBot="1" x14ac:dyDescent="0.35">
      <c r="R65" s="21"/>
    </row>
    <row r="66" spans="2:18" ht="26.4" thickBot="1" x14ac:dyDescent="0.35">
      <c r="B66" s="306" t="s">
        <v>66</v>
      </c>
      <c r="C66" s="306"/>
      <c r="D66" s="306"/>
      <c r="E66" s="306"/>
      <c r="F66" s="306"/>
      <c r="G66" s="306"/>
      <c r="H66" s="306"/>
      <c r="I66" s="306"/>
      <c r="J66" s="306"/>
      <c r="K66" s="306"/>
      <c r="L66" s="306"/>
      <c r="M66" s="306"/>
      <c r="N66" s="306"/>
    </row>
    <row r="69" spans="2:18" ht="109.5" customHeight="1" x14ac:dyDescent="0.3">
      <c r="B69" s="107" t="s">
        <v>109</v>
      </c>
      <c r="C69" s="46" t="s">
        <v>2</v>
      </c>
      <c r="D69" s="46" t="s">
        <v>68</v>
      </c>
      <c r="E69" s="46" t="s">
        <v>67</v>
      </c>
      <c r="F69" s="46" t="s">
        <v>69</v>
      </c>
      <c r="G69" s="46" t="s">
        <v>70</v>
      </c>
      <c r="H69" s="46" t="s">
        <v>71</v>
      </c>
      <c r="I69" s="107" t="s">
        <v>111</v>
      </c>
      <c r="J69" s="46" t="s">
        <v>72</v>
      </c>
      <c r="K69" s="138" t="s">
        <v>73</v>
      </c>
      <c r="L69" s="46" t="s">
        <v>74</v>
      </c>
      <c r="M69" s="46" t="s">
        <v>75</v>
      </c>
      <c r="N69" s="58" t="s">
        <v>76</v>
      </c>
      <c r="O69" s="58" t="s">
        <v>77</v>
      </c>
      <c r="P69" s="272" t="s">
        <v>3</v>
      </c>
      <c r="Q69" s="274"/>
      <c r="R69" s="46" t="s">
        <v>18</v>
      </c>
    </row>
    <row r="70" spans="2:18" ht="68.400000000000006" customHeight="1" x14ac:dyDescent="0.3">
      <c r="B70" s="115" t="s">
        <v>121</v>
      </c>
      <c r="C70" s="116" t="s">
        <v>121</v>
      </c>
      <c r="D70" s="155" t="s">
        <v>123</v>
      </c>
      <c r="E70" s="155" t="s">
        <v>123</v>
      </c>
      <c r="F70" s="155" t="s">
        <v>123</v>
      </c>
      <c r="G70" s="155" t="s">
        <v>123</v>
      </c>
      <c r="H70" s="155" t="s">
        <v>123</v>
      </c>
      <c r="I70" s="155" t="s">
        <v>123</v>
      </c>
      <c r="J70" s="36" t="s">
        <v>96</v>
      </c>
      <c r="K70" s="168" t="s">
        <v>123</v>
      </c>
      <c r="L70" s="168" t="s">
        <v>123</v>
      </c>
      <c r="M70" s="168" t="s">
        <v>123</v>
      </c>
      <c r="N70" s="168" t="s">
        <v>123</v>
      </c>
      <c r="O70" s="168" t="s">
        <v>123</v>
      </c>
      <c r="P70" s="323"/>
      <c r="Q70" s="324"/>
      <c r="R70" s="83" t="s">
        <v>96</v>
      </c>
    </row>
    <row r="71" spans="2:18" x14ac:dyDescent="0.3">
      <c r="B71" s="2"/>
      <c r="C71" s="2"/>
      <c r="D71" s="4"/>
      <c r="E71" s="4"/>
      <c r="F71" s="3"/>
      <c r="G71" s="100"/>
      <c r="H71" s="3"/>
      <c r="I71" s="83"/>
      <c r="J71" s="59"/>
      <c r="K71" s="139"/>
      <c r="L71" s="83"/>
      <c r="M71" s="83"/>
      <c r="N71" s="83"/>
      <c r="O71" s="83"/>
      <c r="P71" s="299"/>
      <c r="Q71" s="300"/>
      <c r="R71" s="96"/>
    </row>
    <row r="72" spans="2:18" x14ac:dyDescent="0.3">
      <c r="B72" s="2"/>
      <c r="C72" s="2"/>
      <c r="D72" s="4"/>
      <c r="E72" s="4"/>
      <c r="F72" s="3"/>
      <c r="G72" s="100"/>
      <c r="H72" s="3"/>
      <c r="I72" s="83"/>
      <c r="J72" s="59"/>
      <c r="K72" s="139"/>
      <c r="L72" s="83"/>
      <c r="M72" s="83"/>
      <c r="N72" s="83"/>
      <c r="O72" s="83"/>
      <c r="P72" s="299"/>
      <c r="Q72" s="300"/>
      <c r="R72" s="83"/>
    </row>
    <row r="73" spans="2:18" x14ac:dyDescent="0.3">
      <c r="B73" s="2"/>
      <c r="C73" s="2"/>
      <c r="D73" s="4"/>
      <c r="E73" s="4"/>
      <c r="F73" s="3"/>
      <c r="G73" s="100"/>
      <c r="H73" s="3"/>
      <c r="I73" s="83"/>
      <c r="J73" s="59"/>
      <c r="K73" s="139"/>
      <c r="L73" s="83"/>
      <c r="M73" s="83"/>
      <c r="N73" s="83"/>
      <c r="O73" s="83"/>
      <c r="P73" s="299"/>
      <c r="Q73" s="300"/>
      <c r="R73" s="83"/>
    </row>
    <row r="74" spans="2:18" x14ac:dyDescent="0.3">
      <c r="B74" s="2"/>
      <c r="C74" s="2"/>
      <c r="D74" s="4"/>
      <c r="E74" s="4"/>
      <c r="F74" s="3"/>
      <c r="G74" s="100"/>
      <c r="H74" s="3"/>
      <c r="I74" s="83"/>
      <c r="J74" s="59"/>
      <c r="K74" s="139"/>
      <c r="L74" s="83"/>
      <c r="M74" s="83"/>
      <c r="N74" s="83"/>
      <c r="O74" s="83"/>
      <c r="P74" s="299"/>
      <c r="Q74" s="300"/>
      <c r="R74" s="83"/>
    </row>
    <row r="75" spans="2:18" x14ac:dyDescent="0.3">
      <c r="B75" s="2"/>
      <c r="C75" s="2"/>
      <c r="D75" s="4"/>
      <c r="E75" s="4"/>
      <c r="F75" s="3"/>
      <c r="G75" s="100"/>
      <c r="H75" s="3"/>
      <c r="I75" s="83"/>
      <c r="J75" s="59"/>
      <c r="K75" s="139"/>
      <c r="L75" s="83"/>
      <c r="M75" s="83"/>
      <c r="N75" s="83"/>
      <c r="O75" s="83"/>
      <c r="P75" s="299"/>
      <c r="Q75" s="300"/>
      <c r="R75" s="83"/>
    </row>
    <row r="76" spans="2:18" x14ac:dyDescent="0.3">
      <c r="B76" s="83"/>
      <c r="C76" s="83"/>
      <c r="D76" s="83"/>
      <c r="E76" s="83"/>
      <c r="F76" s="83"/>
      <c r="G76" s="101"/>
      <c r="H76" s="83"/>
      <c r="I76" s="83"/>
      <c r="J76" s="83"/>
      <c r="K76" s="140"/>
      <c r="L76" s="83"/>
      <c r="M76" s="83"/>
      <c r="N76" s="83"/>
      <c r="O76" s="83"/>
      <c r="P76" s="299"/>
      <c r="Q76" s="300"/>
      <c r="R76" s="83"/>
    </row>
    <row r="77" spans="2:18" x14ac:dyDescent="0.3">
      <c r="B77" s="6" t="s">
        <v>1</v>
      </c>
      <c r="H77" s="83"/>
      <c r="I77" s="83"/>
      <c r="R77" s="83"/>
    </row>
    <row r="78" spans="2:18" x14ac:dyDescent="0.3">
      <c r="B78" s="6" t="s">
        <v>36</v>
      </c>
    </row>
    <row r="79" spans="2:18" x14ac:dyDescent="0.3">
      <c r="B79" s="6" t="s">
        <v>112</v>
      </c>
    </row>
    <row r="81" spans="2:17" ht="15" thickBot="1" x14ac:dyDescent="0.35"/>
    <row r="82" spans="2:17" ht="26.4" thickBot="1" x14ac:dyDescent="0.35">
      <c r="B82" s="284" t="s">
        <v>37</v>
      </c>
      <c r="C82" s="285"/>
      <c r="D82" s="285"/>
      <c r="E82" s="285"/>
      <c r="F82" s="285"/>
      <c r="G82" s="285"/>
      <c r="H82" s="285"/>
      <c r="I82" s="285"/>
      <c r="J82" s="285"/>
      <c r="K82" s="285"/>
      <c r="L82" s="285"/>
      <c r="M82" s="285"/>
      <c r="N82" s="286"/>
    </row>
    <row r="87" spans="2:17" ht="43.5" customHeight="1" x14ac:dyDescent="0.3">
      <c r="B87" s="275" t="s">
        <v>0</v>
      </c>
      <c r="C87" s="301" t="s">
        <v>38</v>
      </c>
      <c r="D87" s="301" t="s">
        <v>39</v>
      </c>
      <c r="E87" s="301" t="s">
        <v>78</v>
      </c>
      <c r="F87" s="301" t="s">
        <v>80</v>
      </c>
      <c r="G87" s="301" t="s">
        <v>81</v>
      </c>
      <c r="H87" s="301" t="s">
        <v>82</v>
      </c>
      <c r="I87" s="301" t="s">
        <v>79</v>
      </c>
      <c r="J87" s="301" t="s">
        <v>83</v>
      </c>
      <c r="K87" s="301"/>
      <c r="L87" s="301"/>
      <c r="M87" s="301" t="s">
        <v>87</v>
      </c>
      <c r="N87" s="301" t="s">
        <v>40</v>
      </c>
      <c r="O87" s="301" t="s">
        <v>41</v>
      </c>
      <c r="P87" s="301" t="s">
        <v>3</v>
      </c>
      <c r="Q87" s="301"/>
    </row>
    <row r="88" spans="2:17" ht="31.5" customHeight="1" x14ac:dyDescent="0.3">
      <c r="B88" s="276"/>
      <c r="C88" s="301"/>
      <c r="D88" s="301"/>
      <c r="E88" s="301"/>
      <c r="F88" s="301"/>
      <c r="G88" s="301"/>
      <c r="H88" s="301"/>
      <c r="I88" s="301"/>
      <c r="J88" s="102" t="s">
        <v>84</v>
      </c>
      <c r="K88" s="141" t="s">
        <v>85</v>
      </c>
      <c r="L88" s="104" t="s">
        <v>86</v>
      </c>
      <c r="M88" s="301"/>
      <c r="N88" s="301"/>
      <c r="O88" s="301"/>
      <c r="P88" s="301"/>
      <c r="Q88" s="301"/>
    </row>
    <row r="89" spans="2:17" ht="60.75" customHeight="1" x14ac:dyDescent="0.3">
      <c r="B89" s="105" t="s">
        <v>42</v>
      </c>
      <c r="C89" s="116">
        <v>350</v>
      </c>
      <c r="D89" s="116" t="s">
        <v>146</v>
      </c>
      <c r="E89" s="116">
        <v>65790686</v>
      </c>
      <c r="F89" s="116" t="s">
        <v>221</v>
      </c>
      <c r="G89" s="116" t="s">
        <v>164</v>
      </c>
      <c r="H89" s="161">
        <v>41264</v>
      </c>
      <c r="I89" s="155" t="s">
        <v>123</v>
      </c>
      <c r="J89" s="116" t="s">
        <v>116</v>
      </c>
      <c r="K89" s="169" t="s">
        <v>222</v>
      </c>
      <c r="L89" s="116" t="s">
        <v>223</v>
      </c>
      <c r="M89" s="116" t="s">
        <v>96</v>
      </c>
      <c r="N89" s="116" t="s">
        <v>96</v>
      </c>
      <c r="O89" s="116" t="s">
        <v>96</v>
      </c>
      <c r="P89" s="287"/>
      <c r="Q89" s="287"/>
    </row>
    <row r="90" spans="2:17" ht="60.75" customHeight="1" x14ac:dyDescent="0.3">
      <c r="B90" s="111" t="s">
        <v>43</v>
      </c>
      <c r="C90" s="116">
        <v>175</v>
      </c>
      <c r="D90" s="116" t="s">
        <v>147</v>
      </c>
      <c r="E90" s="116">
        <v>65790092</v>
      </c>
      <c r="F90" s="116" t="s">
        <v>195</v>
      </c>
      <c r="G90" s="116" t="s">
        <v>224</v>
      </c>
      <c r="H90" s="161">
        <v>41271</v>
      </c>
      <c r="I90" s="155" t="s">
        <v>123</v>
      </c>
      <c r="J90" s="116" t="s">
        <v>116</v>
      </c>
      <c r="K90" s="169" t="s">
        <v>225</v>
      </c>
      <c r="L90" s="116" t="s">
        <v>226</v>
      </c>
      <c r="M90" s="116" t="s">
        <v>96</v>
      </c>
      <c r="N90" s="116" t="s">
        <v>96</v>
      </c>
      <c r="O90" s="116" t="s">
        <v>96</v>
      </c>
      <c r="P90" s="112"/>
      <c r="Q90" s="112"/>
    </row>
    <row r="91" spans="2:17" ht="33.6" customHeight="1" x14ac:dyDescent="0.3">
      <c r="B91" s="105" t="s">
        <v>43</v>
      </c>
      <c r="C91" s="116">
        <v>175</v>
      </c>
      <c r="D91" s="144" t="s">
        <v>148</v>
      </c>
      <c r="E91" s="144">
        <v>53013512</v>
      </c>
      <c r="F91" s="116" t="s">
        <v>195</v>
      </c>
      <c r="G91" s="116" t="s">
        <v>224</v>
      </c>
      <c r="H91" s="164">
        <v>41117</v>
      </c>
      <c r="I91" s="155" t="s">
        <v>123</v>
      </c>
      <c r="J91" s="116" t="s">
        <v>116</v>
      </c>
      <c r="K91" s="170"/>
      <c r="L91" s="116" t="s">
        <v>226</v>
      </c>
      <c r="M91" s="116" t="s">
        <v>96</v>
      </c>
      <c r="N91" s="116" t="s">
        <v>96</v>
      </c>
      <c r="O91" s="116" t="s">
        <v>96</v>
      </c>
      <c r="P91" s="290"/>
      <c r="Q91" s="290"/>
    </row>
    <row r="93" spans="2:17" ht="15" thickBot="1" x14ac:dyDescent="0.35"/>
    <row r="94" spans="2:17" ht="26.4" thickBot="1" x14ac:dyDescent="0.35">
      <c r="B94" s="284" t="s">
        <v>45</v>
      </c>
      <c r="C94" s="285"/>
      <c r="D94" s="285"/>
      <c r="E94" s="285"/>
      <c r="F94" s="285"/>
      <c r="G94" s="285"/>
      <c r="H94" s="285"/>
      <c r="I94" s="285"/>
      <c r="J94" s="285"/>
      <c r="K94" s="285"/>
      <c r="L94" s="285"/>
      <c r="M94" s="285"/>
      <c r="N94" s="286"/>
    </row>
    <row r="97" spans="1:26" ht="46.2" customHeight="1" x14ac:dyDescent="0.3">
      <c r="B97" s="46" t="s">
        <v>32</v>
      </c>
      <c r="C97" s="46" t="s">
        <v>46</v>
      </c>
      <c r="D97" s="272" t="s">
        <v>3</v>
      </c>
      <c r="E97" s="274"/>
    </row>
    <row r="98" spans="1:26" ht="46.95" customHeight="1" x14ac:dyDescent="0.3">
      <c r="B98" s="47" t="s">
        <v>88</v>
      </c>
      <c r="C98" s="83" t="s">
        <v>96</v>
      </c>
      <c r="D98" s="290"/>
      <c r="E98" s="290"/>
    </row>
    <row r="101" spans="1:26" ht="25.8" x14ac:dyDescent="0.3">
      <c r="B101" s="291" t="s">
        <v>62</v>
      </c>
      <c r="C101" s="292"/>
      <c r="D101" s="292"/>
      <c r="E101" s="292"/>
      <c r="F101" s="292"/>
      <c r="G101" s="292"/>
      <c r="H101" s="292"/>
      <c r="I101" s="292"/>
      <c r="J101" s="292"/>
      <c r="K101" s="292"/>
      <c r="L101" s="292"/>
      <c r="M101" s="292"/>
      <c r="N101" s="292"/>
      <c r="O101" s="292"/>
      <c r="P101" s="292"/>
    </row>
    <row r="103" spans="1:26" ht="15" thickBot="1" x14ac:dyDescent="0.35"/>
    <row r="104" spans="1:26" ht="26.4" thickBot="1" x14ac:dyDescent="0.35">
      <c r="B104" s="284" t="s">
        <v>53</v>
      </c>
      <c r="C104" s="285"/>
      <c r="D104" s="285"/>
      <c r="E104" s="285"/>
      <c r="F104" s="285"/>
      <c r="G104" s="285"/>
      <c r="H104" s="285"/>
      <c r="I104" s="285"/>
      <c r="J104" s="285"/>
      <c r="K104" s="285"/>
      <c r="L104" s="285"/>
      <c r="M104" s="285"/>
      <c r="N104" s="286"/>
    </row>
    <row r="106" spans="1:26" ht="15" thickBot="1" x14ac:dyDescent="0.35">
      <c r="M106" s="44"/>
      <c r="N106" s="44"/>
    </row>
    <row r="107" spans="1:26" s="71" customFormat="1" ht="109.5" customHeight="1" x14ac:dyDescent="0.3">
      <c r="B107" s="82" t="s">
        <v>105</v>
      </c>
      <c r="C107" s="82" t="s">
        <v>106</v>
      </c>
      <c r="D107" s="82" t="s">
        <v>107</v>
      </c>
      <c r="E107" s="82" t="s">
        <v>44</v>
      </c>
      <c r="F107" s="82" t="s">
        <v>22</v>
      </c>
      <c r="G107" s="82" t="s">
        <v>65</v>
      </c>
      <c r="H107" s="82" t="s">
        <v>17</v>
      </c>
      <c r="I107" s="82" t="s">
        <v>10</v>
      </c>
      <c r="J107" s="82" t="s">
        <v>30</v>
      </c>
      <c r="K107" s="132" t="s">
        <v>60</v>
      </c>
      <c r="L107" s="82" t="s">
        <v>20</v>
      </c>
      <c r="M107" s="67" t="s">
        <v>26</v>
      </c>
      <c r="N107" s="82" t="s">
        <v>108</v>
      </c>
      <c r="O107" s="82" t="s">
        <v>35</v>
      </c>
      <c r="P107" s="108" t="s">
        <v>11</v>
      </c>
      <c r="Q107" s="108" t="s">
        <v>19</v>
      </c>
      <c r="R107" s="6"/>
    </row>
    <row r="108" spans="1:26" s="77" customFormat="1" x14ac:dyDescent="0.3">
      <c r="A108" s="36">
        <v>1</v>
      </c>
      <c r="B108" s="78" t="s">
        <v>116</v>
      </c>
      <c r="C108" s="79" t="s">
        <v>116</v>
      </c>
      <c r="D108" s="78" t="s">
        <v>131</v>
      </c>
      <c r="E108" s="122">
        <v>356</v>
      </c>
      <c r="F108" s="74" t="s">
        <v>96</v>
      </c>
      <c r="G108" s="88" t="s">
        <v>123</v>
      </c>
      <c r="H108" s="81">
        <v>41543</v>
      </c>
      <c r="I108" s="81">
        <v>41912</v>
      </c>
      <c r="J108" s="75" t="s">
        <v>97</v>
      </c>
      <c r="K108" s="99">
        <f>+(I108-H108)/30</f>
        <v>12.3</v>
      </c>
      <c r="L108" s="75"/>
      <c r="M108" s="99">
        <v>558</v>
      </c>
      <c r="N108" s="66" t="s">
        <v>123</v>
      </c>
      <c r="O108" s="20">
        <v>1303556577</v>
      </c>
      <c r="P108" s="20">
        <v>103</v>
      </c>
      <c r="Q108" s="89"/>
      <c r="R108" s="71"/>
      <c r="S108" s="76"/>
      <c r="T108" s="76"/>
      <c r="U108" s="76"/>
      <c r="V108" s="76"/>
      <c r="W108" s="76"/>
      <c r="X108" s="76"/>
      <c r="Y108" s="76"/>
      <c r="Z108" s="76"/>
    </row>
    <row r="109" spans="1:26" s="77" customFormat="1" ht="100.8" x14ac:dyDescent="0.3">
      <c r="A109" s="36">
        <f>+A108+1</f>
        <v>2</v>
      </c>
      <c r="B109" s="78" t="s">
        <v>116</v>
      </c>
      <c r="C109" s="79" t="s">
        <v>116</v>
      </c>
      <c r="D109" s="78" t="s">
        <v>137</v>
      </c>
      <c r="E109" s="122">
        <v>0</v>
      </c>
      <c r="F109" s="74" t="s">
        <v>200</v>
      </c>
      <c r="G109" s="88" t="s">
        <v>123</v>
      </c>
      <c r="H109" s="81">
        <v>41184</v>
      </c>
      <c r="I109" s="81">
        <v>41486</v>
      </c>
      <c r="J109" s="75" t="s">
        <v>97</v>
      </c>
      <c r="K109" s="99">
        <v>0</v>
      </c>
      <c r="L109" s="99">
        <v>0</v>
      </c>
      <c r="M109" s="99">
        <v>0</v>
      </c>
      <c r="N109" s="66" t="s">
        <v>123</v>
      </c>
      <c r="O109" s="20" t="s">
        <v>138</v>
      </c>
      <c r="P109" s="20">
        <v>104</v>
      </c>
      <c r="Q109" s="89" t="s">
        <v>326</v>
      </c>
      <c r="R109" s="76"/>
      <c r="S109" s="76"/>
      <c r="T109" s="76"/>
      <c r="U109" s="76"/>
      <c r="V109" s="76"/>
      <c r="W109" s="76"/>
      <c r="X109" s="76"/>
      <c r="Y109" s="76"/>
      <c r="Z109" s="76"/>
    </row>
    <row r="110" spans="1:26" s="77" customFormat="1" x14ac:dyDescent="0.3">
      <c r="A110" s="36">
        <f t="shared" ref="A110:A115" si="2">+A109+1</f>
        <v>3</v>
      </c>
      <c r="B110" s="78"/>
      <c r="C110" s="79"/>
      <c r="D110" s="78"/>
      <c r="E110" s="73"/>
      <c r="F110" s="74"/>
      <c r="G110" s="74"/>
      <c r="H110" s="74"/>
      <c r="I110" s="75"/>
      <c r="J110" s="75"/>
      <c r="K110" s="99"/>
      <c r="L110" s="75"/>
      <c r="M110" s="99"/>
      <c r="N110" s="66"/>
      <c r="O110" s="20"/>
      <c r="P110" s="20"/>
      <c r="Q110" s="89"/>
      <c r="R110" s="76"/>
      <c r="S110" s="76"/>
      <c r="T110" s="76"/>
      <c r="U110" s="76"/>
      <c r="V110" s="76"/>
      <c r="W110" s="76"/>
      <c r="X110" s="76"/>
      <c r="Y110" s="76"/>
      <c r="Z110" s="76"/>
    </row>
    <row r="111" spans="1:26" s="77" customFormat="1" x14ac:dyDescent="0.3">
      <c r="A111" s="36">
        <f t="shared" si="2"/>
        <v>4</v>
      </c>
      <c r="B111" s="78"/>
      <c r="C111" s="79"/>
      <c r="D111" s="78"/>
      <c r="E111" s="73"/>
      <c r="F111" s="74"/>
      <c r="G111" s="74"/>
      <c r="H111" s="74"/>
      <c r="I111" s="75"/>
      <c r="J111" s="75"/>
      <c r="K111" s="99"/>
      <c r="L111" s="75"/>
      <c r="M111" s="99"/>
      <c r="N111" s="66"/>
      <c r="O111" s="20"/>
      <c r="P111" s="20"/>
      <c r="Q111" s="89"/>
      <c r="R111" s="76"/>
      <c r="S111" s="76"/>
      <c r="T111" s="76"/>
      <c r="U111" s="76"/>
      <c r="V111" s="76"/>
      <c r="W111" s="76"/>
      <c r="X111" s="76"/>
      <c r="Y111" s="76"/>
      <c r="Z111" s="76"/>
    </row>
    <row r="112" spans="1:26" s="77" customFormat="1" x14ac:dyDescent="0.3">
      <c r="A112" s="36">
        <f t="shared" si="2"/>
        <v>5</v>
      </c>
      <c r="B112" s="78"/>
      <c r="C112" s="79"/>
      <c r="D112" s="78"/>
      <c r="E112" s="73"/>
      <c r="F112" s="74"/>
      <c r="G112" s="74"/>
      <c r="H112" s="74"/>
      <c r="I112" s="75"/>
      <c r="J112" s="75"/>
      <c r="K112" s="99"/>
      <c r="L112" s="75"/>
      <c r="M112" s="99"/>
      <c r="N112" s="66"/>
      <c r="O112" s="20"/>
      <c r="P112" s="20"/>
      <c r="Q112" s="89"/>
      <c r="R112" s="76"/>
      <c r="S112" s="76"/>
      <c r="T112" s="76"/>
      <c r="U112" s="76"/>
      <c r="V112" s="76"/>
      <c r="W112" s="76"/>
      <c r="X112" s="76"/>
      <c r="Y112" s="76"/>
      <c r="Z112" s="76"/>
    </row>
    <row r="113" spans="1:26" s="77" customFormat="1" x14ac:dyDescent="0.3">
      <c r="A113" s="36">
        <f t="shared" si="2"/>
        <v>6</v>
      </c>
      <c r="B113" s="78"/>
      <c r="C113" s="79"/>
      <c r="D113" s="78"/>
      <c r="E113" s="73"/>
      <c r="F113" s="74"/>
      <c r="G113" s="74"/>
      <c r="H113" s="74"/>
      <c r="I113" s="75"/>
      <c r="J113" s="75"/>
      <c r="K113" s="99"/>
      <c r="L113" s="75"/>
      <c r="M113" s="99"/>
      <c r="N113" s="66"/>
      <c r="O113" s="20"/>
      <c r="P113" s="20"/>
      <c r="Q113" s="89"/>
      <c r="R113" s="76"/>
      <c r="S113" s="76"/>
      <c r="T113" s="76"/>
      <c r="U113" s="76"/>
      <c r="V113" s="76"/>
      <c r="W113" s="76"/>
      <c r="X113" s="76"/>
      <c r="Y113" s="76"/>
      <c r="Z113" s="76"/>
    </row>
    <row r="114" spans="1:26" s="77" customFormat="1" x14ac:dyDescent="0.3">
      <c r="A114" s="36">
        <f t="shared" si="2"/>
        <v>7</v>
      </c>
      <c r="B114" s="78"/>
      <c r="C114" s="79"/>
      <c r="D114" s="78"/>
      <c r="E114" s="73"/>
      <c r="F114" s="74"/>
      <c r="G114" s="74"/>
      <c r="H114" s="74"/>
      <c r="I114" s="75"/>
      <c r="J114" s="75"/>
      <c r="K114" s="99"/>
      <c r="L114" s="75"/>
      <c r="M114" s="99"/>
      <c r="N114" s="66"/>
      <c r="O114" s="20"/>
      <c r="P114" s="20"/>
      <c r="Q114" s="89"/>
      <c r="R114" s="76"/>
      <c r="S114" s="76"/>
      <c r="T114" s="76"/>
      <c r="U114" s="76"/>
      <c r="V114" s="76"/>
      <c r="W114" s="76"/>
      <c r="X114" s="76"/>
      <c r="Y114" s="76"/>
      <c r="Z114" s="76"/>
    </row>
    <row r="115" spans="1:26" s="77" customFormat="1" x14ac:dyDescent="0.3">
      <c r="A115" s="36">
        <f t="shared" si="2"/>
        <v>8</v>
      </c>
      <c r="B115" s="78"/>
      <c r="C115" s="79"/>
      <c r="D115" s="78"/>
      <c r="E115" s="73"/>
      <c r="F115" s="74"/>
      <c r="G115" s="74"/>
      <c r="H115" s="74"/>
      <c r="I115" s="75"/>
      <c r="J115" s="75"/>
      <c r="K115" s="99"/>
      <c r="L115" s="75"/>
      <c r="M115" s="99"/>
      <c r="N115" s="66"/>
      <c r="O115" s="20"/>
      <c r="P115" s="20"/>
      <c r="Q115" s="89"/>
      <c r="R115" s="76"/>
      <c r="S115" s="76"/>
      <c r="T115" s="76"/>
      <c r="U115" s="76"/>
      <c r="V115" s="76"/>
      <c r="W115" s="76"/>
      <c r="X115" s="76"/>
      <c r="Y115" s="76"/>
      <c r="Z115" s="76"/>
    </row>
    <row r="116" spans="1:26" s="77" customFormat="1" x14ac:dyDescent="0.3">
      <c r="A116" s="36"/>
      <c r="B116" s="37" t="s">
        <v>16</v>
      </c>
      <c r="C116" s="79"/>
      <c r="D116" s="78"/>
      <c r="E116" s="73"/>
      <c r="F116" s="74"/>
      <c r="G116" s="74"/>
      <c r="H116" s="74"/>
      <c r="I116" s="75"/>
      <c r="J116" s="75"/>
      <c r="K116" s="135">
        <f t="shared" ref="K116:N116" si="3">SUM(K108:K115)</f>
        <v>12.3</v>
      </c>
      <c r="L116" s="80">
        <f t="shared" si="3"/>
        <v>0</v>
      </c>
      <c r="M116" s="135">
        <f t="shared" si="3"/>
        <v>558</v>
      </c>
      <c r="N116" s="80">
        <f t="shared" si="3"/>
        <v>0</v>
      </c>
      <c r="O116" s="20"/>
      <c r="P116" s="20"/>
      <c r="Q116" s="90"/>
      <c r="R116" s="76"/>
    </row>
    <row r="117" spans="1:26" x14ac:dyDescent="0.3">
      <c r="B117" s="21"/>
      <c r="C117" s="21"/>
      <c r="D117" s="21"/>
      <c r="E117" s="22"/>
      <c r="F117" s="21"/>
      <c r="G117" s="21"/>
      <c r="H117" s="21"/>
      <c r="I117" s="21"/>
      <c r="J117" s="21"/>
      <c r="K117" s="136"/>
      <c r="L117" s="21"/>
      <c r="M117" s="21"/>
      <c r="N117" s="21"/>
      <c r="O117" s="21"/>
      <c r="P117" s="21"/>
      <c r="R117" s="77"/>
    </row>
    <row r="118" spans="1:26" ht="18" x14ac:dyDescent="0.3">
      <c r="B118" s="41" t="s">
        <v>31</v>
      </c>
      <c r="C118" s="50">
        <f>+K116</f>
        <v>12.3</v>
      </c>
      <c r="H118" s="23"/>
      <c r="I118" s="23"/>
      <c r="J118" s="23"/>
      <c r="K118" s="137"/>
      <c r="L118" s="23"/>
      <c r="M118" s="23"/>
      <c r="N118" s="21"/>
      <c r="O118" s="21"/>
      <c r="P118" s="21"/>
    </row>
    <row r="120" spans="1:26" ht="15" thickBot="1" x14ac:dyDescent="0.35"/>
    <row r="121" spans="1:26" ht="37.200000000000003" customHeight="1" thickBot="1" x14ac:dyDescent="0.35">
      <c r="B121" s="52" t="s">
        <v>48</v>
      </c>
      <c r="C121" s="53" t="s">
        <v>49</v>
      </c>
      <c r="D121" s="52" t="s">
        <v>50</v>
      </c>
      <c r="E121" s="53" t="s">
        <v>54</v>
      </c>
    </row>
    <row r="122" spans="1:26" ht="41.4" customHeight="1" x14ac:dyDescent="0.3">
      <c r="B122" s="45" t="s">
        <v>89</v>
      </c>
      <c r="C122" s="48">
        <v>20</v>
      </c>
      <c r="D122" s="48">
        <v>0</v>
      </c>
      <c r="E122" s="281">
        <f>+D122+D123+D124</f>
        <v>30</v>
      </c>
    </row>
    <row r="123" spans="1:26" x14ac:dyDescent="0.3">
      <c r="B123" s="45" t="s">
        <v>90</v>
      </c>
      <c r="C123" s="39">
        <v>30</v>
      </c>
      <c r="D123" s="106">
        <v>30</v>
      </c>
      <c r="E123" s="282"/>
    </row>
    <row r="124" spans="1:26" ht="15" thickBot="1" x14ac:dyDescent="0.35">
      <c r="B124" s="45" t="s">
        <v>91</v>
      </c>
      <c r="C124" s="49">
        <v>40</v>
      </c>
      <c r="D124" s="49">
        <v>0</v>
      </c>
      <c r="E124" s="283"/>
    </row>
    <row r="126" spans="1:26" ht="15" thickBot="1" x14ac:dyDescent="0.35"/>
    <row r="127" spans="1:26" ht="26.4" thickBot="1" x14ac:dyDescent="0.35">
      <c r="B127" s="284" t="s">
        <v>51</v>
      </c>
      <c r="C127" s="285"/>
      <c r="D127" s="285"/>
      <c r="E127" s="285"/>
      <c r="F127" s="285"/>
      <c r="G127" s="285"/>
      <c r="H127" s="285"/>
      <c r="I127" s="285"/>
      <c r="J127" s="285"/>
      <c r="K127" s="285"/>
      <c r="L127" s="285"/>
      <c r="M127" s="285"/>
      <c r="N127" s="286"/>
    </row>
    <row r="129" spans="2:17" ht="33" customHeight="1" x14ac:dyDescent="0.3">
      <c r="B129" s="275" t="s">
        <v>0</v>
      </c>
      <c r="C129" s="275" t="s">
        <v>38</v>
      </c>
      <c r="D129" s="275" t="s">
        <v>39</v>
      </c>
      <c r="E129" s="275" t="s">
        <v>78</v>
      </c>
      <c r="F129" s="275" t="s">
        <v>80</v>
      </c>
      <c r="G129" s="275" t="s">
        <v>81</v>
      </c>
      <c r="H129" s="275" t="s">
        <v>82</v>
      </c>
      <c r="I129" s="275" t="s">
        <v>79</v>
      </c>
      <c r="J129" s="272" t="s">
        <v>83</v>
      </c>
      <c r="K129" s="273"/>
      <c r="L129" s="274"/>
      <c r="M129" s="275" t="s">
        <v>87</v>
      </c>
      <c r="N129" s="275" t="s">
        <v>40</v>
      </c>
      <c r="O129" s="275" t="s">
        <v>41</v>
      </c>
      <c r="P129" s="293" t="s">
        <v>3</v>
      </c>
      <c r="Q129" s="294"/>
    </row>
    <row r="130" spans="2:17" ht="72" customHeight="1" x14ac:dyDescent="0.3">
      <c r="B130" s="276"/>
      <c r="C130" s="276"/>
      <c r="D130" s="276"/>
      <c r="E130" s="276"/>
      <c r="F130" s="276"/>
      <c r="G130" s="276"/>
      <c r="H130" s="276"/>
      <c r="I130" s="276"/>
      <c r="J130" s="107" t="s">
        <v>84</v>
      </c>
      <c r="K130" s="142" t="s">
        <v>85</v>
      </c>
      <c r="L130" s="107" t="s">
        <v>86</v>
      </c>
      <c r="M130" s="276"/>
      <c r="N130" s="276"/>
      <c r="O130" s="276"/>
      <c r="P130" s="295"/>
      <c r="Q130" s="296"/>
    </row>
    <row r="131" spans="2:17" ht="60.75" customHeight="1" x14ac:dyDescent="0.3">
      <c r="B131" s="105" t="s">
        <v>114</v>
      </c>
      <c r="C131" s="105">
        <v>350</v>
      </c>
      <c r="D131" s="116" t="s">
        <v>161</v>
      </c>
      <c r="E131" s="116">
        <v>65733109</v>
      </c>
      <c r="F131" s="116" t="s">
        <v>275</v>
      </c>
      <c r="G131" s="116" t="s">
        <v>170</v>
      </c>
      <c r="H131" s="161">
        <v>36875</v>
      </c>
      <c r="I131" s="155" t="s">
        <v>123</v>
      </c>
      <c r="J131" s="47" t="s">
        <v>277</v>
      </c>
      <c r="K131" s="154" t="s">
        <v>278</v>
      </c>
      <c r="L131" s="83" t="s">
        <v>276</v>
      </c>
      <c r="M131" s="83" t="s">
        <v>96</v>
      </c>
      <c r="N131" s="83" t="s">
        <v>96</v>
      </c>
      <c r="O131" s="83" t="s">
        <v>96</v>
      </c>
      <c r="P131" s="61"/>
      <c r="Q131" s="62"/>
    </row>
    <row r="132" spans="2:17" ht="60.75" customHeight="1" x14ac:dyDescent="0.3">
      <c r="B132" s="105" t="s">
        <v>113</v>
      </c>
      <c r="C132" s="105">
        <v>350</v>
      </c>
      <c r="D132" s="145" t="s">
        <v>162</v>
      </c>
      <c r="E132" s="144">
        <v>1110477642</v>
      </c>
      <c r="F132" s="2" t="s">
        <v>279</v>
      </c>
      <c r="G132" s="2" t="s">
        <v>164</v>
      </c>
      <c r="H132" s="152">
        <v>41075</v>
      </c>
      <c r="I132" s="155" t="s">
        <v>123</v>
      </c>
      <c r="J132" s="153" t="s">
        <v>280</v>
      </c>
      <c r="K132" s="143" t="s">
        <v>281</v>
      </c>
      <c r="L132" s="59" t="s">
        <v>173</v>
      </c>
      <c r="M132" s="83" t="s">
        <v>96</v>
      </c>
      <c r="N132" s="83" t="s">
        <v>96</v>
      </c>
      <c r="O132" s="83" t="s">
        <v>96</v>
      </c>
      <c r="P132" s="61"/>
      <c r="Q132" s="62"/>
    </row>
    <row r="133" spans="2:17" ht="33.6" customHeight="1" x14ac:dyDescent="0.3">
      <c r="B133" s="105" t="s">
        <v>115</v>
      </c>
      <c r="C133" s="105">
        <v>350</v>
      </c>
      <c r="D133" s="145" t="s">
        <v>156</v>
      </c>
      <c r="E133" s="144">
        <v>38253496</v>
      </c>
      <c r="F133" s="2" t="s">
        <v>209</v>
      </c>
      <c r="G133" s="2" t="s">
        <v>174</v>
      </c>
      <c r="H133" s="152">
        <v>35510</v>
      </c>
      <c r="I133" s="4" t="s">
        <v>96</v>
      </c>
      <c r="J133" s="83" t="s">
        <v>211</v>
      </c>
      <c r="K133" s="1" t="s">
        <v>210</v>
      </c>
      <c r="L133" s="59" t="s">
        <v>212</v>
      </c>
      <c r="M133" s="83" t="s">
        <v>96</v>
      </c>
      <c r="N133" s="83" t="s">
        <v>96</v>
      </c>
      <c r="O133" s="83" t="s">
        <v>96</v>
      </c>
      <c r="P133" s="61"/>
      <c r="Q133" s="62"/>
    </row>
    <row r="136" spans="2:17" ht="15" thickBot="1" x14ac:dyDescent="0.35"/>
    <row r="137" spans="2:17" ht="54" customHeight="1" x14ac:dyDescent="0.3">
      <c r="B137" s="85" t="s">
        <v>32</v>
      </c>
      <c r="C137" s="85" t="s">
        <v>48</v>
      </c>
      <c r="D137" s="107" t="s">
        <v>49</v>
      </c>
      <c r="E137" s="85" t="s">
        <v>50</v>
      </c>
      <c r="F137" s="53" t="s">
        <v>55</v>
      </c>
      <c r="G137" s="334"/>
    </row>
    <row r="138" spans="2:17" ht="120.75" customHeight="1" x14ac:dyDescent="0.2">
      <c r="B138" s="277" t="s">
        <v>52</v>
      </c>
      <c r="C138" s="5" t="s">
        <v>92</v>
      </c>
      <c r="D138" s="106">
        <v>25</v>
      </c>
      <c r="E138" s="106">
        <v>25</v>
      </c>
      <c r="F138" s="278">
        <f>+E138+E139+E140</f>
        <v>60</v>
      </c>
      <c r="G138" s="57"/>
    </row>
    <row r="139" spans="2:17" ht="76.2" customHeight="1" x14ac:dyDescent="0.2">
      <c r="B139" s="277"/>
      <c r="C139" s="5" t="s">
        <v>93</v>
      </c>
      <c r="D139" s="51">
        <v>25</v>
      </c>
      <c r="E139" s="106">
        <v>25</v>
      </c>
      <c r="F139" s="279"/>
      <c r="G139" s="57"/>
    </row>
    <row r="140" spans="2:17" ht="69" customHeight="1" x14ac:dyDescent="0.2">
      <c r="B140" s="277"/>
      <c r="C140" s="5" t="s">
        <v>94</v>
      </c>
      <c r="D140" s="106">
        <v>10</v>
      </c>
      <c r="E140" s="106">
        <v>10</v>
      </c>
      <c r="F140" s="280"/>
      <c r="G140" s="57"/>
    </row>
    <row r="141" spans="2:17" x14ac:dyDescent="0.3">
      <c r="C141" s="68"/>
    </row>
    <row r="144" spans="2:17" x14ac:dyDescent="0.3">
      <c r="B144" s="84" t="s">
        <v>56</v>
      </c>
    </row>
    <row r="147" spans="2:5" x14ac:dyDescent="0.3">
      <c r="B147" s="86" t="s">
        <v>32</v>
      </c>
      <c r="C147" s="86" t="s">
        <v>57</v>
      </c>
      <c r="D147" s="85" t="s">
        <v>50</v>
      </c>
      <c r="E147" s="85" t="s">
        <v>16</v>
      </c>
    </row>
    <row r="148" spans="2:5" ht="53.25" customHeight="1" x14ac:dyDescent="0.3">
      <c r="B148" s="69" t="s">
        <v>58</v>
      </c>
      <c r="C148" s="70">
        <v>40</v>
      </c>
      <c r="D148" s="106">
        <f>+E122</f>
        <v>30</v>
      </c>
      <c r="E148" s="270">
        <f>+D148+D149</f>
        <v>90</v>
      </c>
    </row>
    <row r="149" spans="2:5" ht="65.25" customHeight="1" x14ac:dyDescent="0.3">
      <c r="B149" s="69" t="s">
        <v>59</v>
      </c>
      <c r="C149" s="70">
        <v>60</v>
      </c>
      <c r="D149" s="106">
        <f>+F138</f>
        <v>60</v>
      </c>
      <c r="E149" s="271"/>
    </row>
  </sheetData>
  <mergeCells count="64">
    <mergeCell ref="M46:N46"/>
    <mergeCell ref="B2:P2"/>
    <mergeCell ref="B4:P4"/>
    <mergeCell ref="A5:L5"/>
    <mergeCell ref="C7:N7"/>
    <mergeCell ref="C8:N8"/>
    <mergeCell ref="C9:N9"/>
    <mergeCell ref="C10:N10"/>
    <mergeCell ref="C11:E11"/>
    <mergeCell ref="B15:C22"/>
    <mergeCell ref="B23:C23"/>
    <mergeCell ref="E41:E42"/>
    <mergeCell ref="P75:Q75"/>
    <mergeCell ref="B60:B61"/>
    <mergeCell ref="C60:C61"/>
    <mergeCell ref="D60:E60"/>
    <mergeCell ref="C64:N64"/>
    <mergeCell ref="B66:N66"/>
    <mergeCell ref="P69:Q69"/>
    <mergeCell ref="P70:Q70"/>
    <mergeCell ref="P71:Q71"/>
    <mergeCell ref="P72:Q72"/>
    <mergeCell ref="P73:Q73"/>
    <mergeCell ref="P74:Q74"/>
    <mergeCell ref="P87:Q88"/>
    <mergeCell ref="P89:Q89"/>
    <mergeCell ref="P76:Q76"/>
    <mergeCell ref="B82:N82"/>
    <mergeCell ref="B87:B88"/>
    <mergeCell ref="C87:C88"/>
    <mergeCell ref="D87:D88"/>
    <mergeCell ref="E87:E88"/>
    <mergeCell ref="F87:F88"/>
    <mergeCell ref="G87:G88"/>
    <mergeCell ref="H87:H88"/>
    <mergeCell ref="I87:I88"/>
    <mergeCell ref="B104:N104"/>
    <mergeCell ref="J87:L87"/>
    <mergeCell ref="M87:M88"/>
    <mergeCell ref="N87:N88"/>
    <mergeCell ref="O87:O88"/>
    <mergeCell ref="P91:Q91"/>
    <mergeCell ref="B94:N94"/>
    <mergeCell ref="D97:E97"/>
    <mergeCell ref="D98:E98"/>
    <mergeCell ref="B101:P101"/>
    <mergeCell ref="P129:Q130"/>
    <mergeCell ref="B138:B140"/>
    <mergeCell ref="F138:F140"/>
    <mergeCell ref="E122:E124"/>
    <mergeCell ref="B127:N127"/>
    <mergeCell ref="B129:B130"/>
    <mergeCell ref="C129:C130"/>
    <mergeCell ref="D129:D130"/>
    <mergeCell ref="E129:E130"/>
    <mergeCell ref="F129:F130"/>
    <mergeCell ref="G129:G130"/>
    <mergeCell ref="H129:H130"/>
    <mergeCell ref="I129:I130"/>
    <mergeCell ref="E148:E149"/>
    <mergeCell ref="J129:L129"/>
    <mergeCell ref="M129:M130"/>
    <mergeCell ref="N129:N130"/>
    <mergeCell ref="O129:O130"/>
  </mergeCells>
  <dataValidations count="2">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Z151"/>
  <sheetViews>
    <sheetView tabSelected="1" zoomScale="55" zoomScaleNormal="55" workbookViewId="0">
      <selection activeCell="A5" sqref="A5:L5"/>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1.88671875" style="6" customWidth="1"/>
    <col min="18" max="18" width="27.77734375" style="6" customWidth="1"/>
    <col min="19"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1:16" ht="25.8" x14ac:dyDescent="0.3">
      <c r="B2" s="291" t="s">
        <v>61</v>
      </c>
      <c r="C2" s="292"/>
      <c r="D2" s="292"/>
      <c r="E2" s="292"/>
      <c r="F2" s="292"/>
      <c r="G2" s="292"/>
      <c r="H2" s="292"/>
      <c r="I2" s="292"/>
      <c r="J2" s="292"/>
      <c r="K2" s="292"/>
      <c r="L2" s="292"/>
      <c r="M2" s="292"/>
      <c r="N2" s="292"/>
      <c r="O2" s="292"/>
      <c r="P2" s="292"/>
    </row>
    <row r="4" spans="1:16" ht="25.8" x14ac:dyDescent="0.3">
      <c r="B4" s="312" t="s">
        <v>47</v>
      </c>
      <c r="C4" s="312"/>
      <c r="D4" s="312"/>
      <c r="E4" s="312"/>
      <c r="F4" s="312"/>
      <c r="G4" s="312"/>
      <c r="H4" s="312"/>
      <c r="I4" s="312"/>
      <c r="J4" s="312"/>
      <c r="K4" s="312"/>
      <c r="L4" s="312"/>
      <c r="M4" s="312"/>
      <c r="N4" s="312"/>
      <c r="O4" s="312"/>
      <c r="P4" s="312"/>
    </row>
    <row r="5" spans="1:16" s="68" customFormat="1" ht="39.75" customHeight="1" x14ac:dyDescent="0.4">
      <c r="A5" s="313"/>
      <c r="B5" s="313"/>
      <c r="C5" s="313"/>
      <c r="D5" s="313"/>
      <c r="E5" s="313"/>
      <c r="F5" s="313"/>
      <c r="G5" s="313"/>
      <c r="H5" s="313"/>
      <c r="I5" s="313"/>
      <c r="J5" s="313"/>
      <c r="K5" s="313"/>
      <c r="L5" s="313"/>
    </row>
    <row r="6" spans="1:16" ht="15" thickBot="1" x14ac:dyDescent="0.35"/>
    <row r="7" spans="1:16" ht="21.6" thickBot="1" x14ac:dyDescent="0.35">
      <c r="B7" s="8" t="s">
        <v>4</v>
      </c>
      <c r="C7" s="314" t="s">
        <v>116</v>
      </c>
      <c r="D7" s="314"/>
      <c r="E7" s="314"/>
      <c r="F7" s="314"/>
      <c r="G7" s="314"/>
      <c r="H7" s="314"/>
      <c r="I7" s="314"/>
      <c r="J7" s="314"/>
      <c r="K7" s="314"/>
      <c r="L7" s="314"/>
      <c r="M7" s="314"/>
      <c r="N7" s="315"/>
    </row>
    <row r="8" spans="1:16" ht="16.2" thickBot="1" x14ac:dyDescent="0.35">
      <c r="B8" s="9" t="s">
        <v>5</v>
      </c>
      <c r="C8" s="314"/>
      <c r="D8" s="314"/>
      <c r="E8" s="314"/>
      <c r="F8" s="314"/>
      <c r="G8" s="314"/>
      <c r="H8" s="314"/>
      <c r="I8" s="314"/>
      <c r="J8" s="314"/>
      <c r="K8" s="314"/>
      <c r="L8" s="314"/>
      <c r="M8" s="314"/>
      <c r="N8" s="315"/>
    </row>
    <row r="9" spans="1:16" ht="16.2" thickBot="1" x14ac:dyDescent="0.35">
      <c r="B9" s="9" t="s">
        <v>6</v>
      </c>
      <c r="C9" s="314"/>
      <c r="D9" s="314"/>
      <c r="E9" s="314"/>
      <c r="F9" s="314"/>
      <c r="G9" s="314"/>
      <c r="H9" s="314"/>
      <c r="I9" s="314"/>
      <c r="J9" s="314"/>
      <c r="K9" s="314"/>
      <c r="L9" s="314"/>
      <c r="M9" s="314"/>
      <c r="N9" s="315"/>
    </row>
    <row r="10" spans="1:16" ht="16.2" thickBot="1" x14ac:dyDescent="0.35">
      <c r="B10" s="9" t="s">
        <v>7</v>
      </c>
      <c r="C10" s="314"/>
      <c r="D10" s="314"/>
      <c r="E10" s="314"/>
      <c r="F10" s="314"/>
      <c r="G10" s="314"/>
      <c r="H10" s="314"/>
      <c r="I10" s="314"/>
      <c r="J10" s="314"/>
      <c r="K10" s="314"/>
      <c r="L10" s="314"/>
      <c r="M10" s="314"/>
      <c r="N10" s="315"/>
    </row>
    <row r="11" spans="1:16" ht="16.2" thickBot="1" x14ac:dyDescent="0.35">
      <c r="B11" s="9" t="s">
        <v>8</v>
      </c>
      <c r="C11" s="316">
        <v>69</v>
      </c>
      <c r="D11" s="316"/>
      <c r="E11" s="317"/>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71"/>
      <c r="J13" s="71"/>
      <c r="K13" s="71"/>
      <c r="L13" s="71"/>
      <c r="M13" s="71"/>
      <c r="N13" s="16"/>
    </row>
    <row r="14" spans="1:16" x14ac:dyDescent="0.3">
      <c r="I14" s="71"/>
      <c r="J14" s="71"/>
      <c r="K14" s="71"/>
      <c r="L14" s="71"/>
      <c r="M14" s="71"/>
      <c r="N14" s="72"/>
    </row>
    <row r="15" spans="1:16" ht="45.75" customHeight="1" x14ac:dyDescent="0.3">
      <c r="B15" s="318" t="s">
        <v>63</v>
      </c>
      <c r="C15" s="318"/>
      <c r="D15" s="109" t="s">
        <v>12</v>
      </c>
      <c r="E15" s="109" t="s">
        <v>13</v>
      </c>
      <c r="F15" s="109" t="s">
        <v>28</v>
      </c>
      <c r="G15" s="54"/>
      <c r="I15" s="27"/>
      <c r="J15" s="27"/>
      <c r="K15" s="27"/>
      <c r="L15" s="27"/>
      <c r="M15" s="27"/>
      <c r="N15" s="72"/>
    </row>
    <row r="16" spans="1:16" x14ac:dyDescent="0.3">
      <c r="B16" s="318"/>
      <c r="C16" s="318"/>
      <c r="D16" s="109">
        <v>69</v>
      </c>
      <c r="E16" s="91">
        <v>1025345971</v>
      </c>
      <c r="F16" s="91">
        <v>491</v>
      </c>
      <c r="G16" s="55"/>
      <c r="I16" s="28"/>
      <c r="J16" s="28"/>
      <c r="K16" s="28"/>
      <c r="L16" s="28"/>
      <c r="M16" s="28"/>
      <c r="N16" s="72"/>
    </row>
    <row r="17" spans="1:14" x14ac:dyDescent="0.3">
      <c r="B17" s="318"/>
      <c r="C17" s="318"/>
      <c r="D17" s="109"/>
      <c r="E17" s="91"/>
      <c r="F17" s="91"/>
      <c r="G17" s="55"/>
      <c r="I17" s="28"/>
      <c r="J17" s="28"/>
      <c r="K17" s="28"/>
      <c r="L17" s="28"/>
      <c r="M17" s="28"/>
      <c r="N17" s="72"/>
    </row>
    <row r="18" spans="1:14" x14ac:dyDescent="0.3">
      <c r="B18" s="318"/>
      <c r="C18" s="318"/>
      <c r="D18" s="109"/>
      <c r="E18" s="91"/>
      <c r="F18" s="91"/>
      <c r="G18" s="55"/>
      <c r="I18" s="28"/>
      <c r="J18" s="28"/>
      <c r="K18" s="28"/>
      <c r="L18" s="28"/>
      <c r="M18" s="28"/>
      <c r="N18" s="72"/>
    </row>
    <row r="19" spans="1:14" x14ac:dyDescent="0.3">
      <c r="B19" s="318"/>
      <c r="C19" s="318"/>
      <c r="D19" s="109"/>
      <c r="E19" s="92"/>
      <c r="F19" s="91"/>
      <c r="G19" s="55"/>
      <c r="H19" s="18"/>
      <c r="I19" s="28"/>
      <c r="J19" s="28"/>
      <c r="K19" s="28"/>
      <c r="L19" s="28"/>
      <c r="M19" s="28"/>
      <c r="N19" s="17"/>
    </row>
    <row r="20" spans="1:14" x14ac:dyDescent="0.3">
      <c r="B20" s="318"/>
      <c r="C20" s="318"/>
      <c r="D20" s="109"/>
      <c r="E20" s="92"/>
      <c r="F20" s="91"/>
      <c r="G20" s="55"/>
      <c r="H20" s="18"/>
      <c r="I20" s="30"/>
      <c r="J20" s="30"/>
      <c r="K20" s="30"/>
      <c r="L20" s="30"/>
      <c r="M20" s="30"/>
      <c r="N20" s="17"/>
    </row>
    <row r="21" spans="1:14" x14ac:dyDescent="0.3">
      <c r="B21" s="318"/>
      <c r="C21" s="318"/>
      <c r="D21" s="109"/>
      <c r="E21" s="92"/>
      <c r="F21" s="91"/>
      <c r="G21" s="55"/>
      <c r="H21" s="18"/>
      <c r="I21" s="71"/>
      <c r="J21" s="71"/>
      <c r="K21" s="71"/>
      <c r="L21" s="71"/>
      <c r="M21" s="71"/>
      <c r="N21" s="17"/>
    </row>
    <row r="22" spans="1:14" x14ac:dyDescent="0.3">
      <c r="B22" s="318"/>
      <c r="C22" s="318"/>
      <c r="D22" s="109"/>
      <c r="E22" s="92"/>
      <c r="F22" s="91"/>
      <c r="G22" s="55"/>
      <c r="H22" s="18"/>
      <c r="I22" s="71"/>
      <c r="J22" s="71"/>
      <c r="K22" s="71"/>
      <c r="L22" s="71"/>
      <c r="M22" s="71"/>
      <c r="N22" s="17"/>
    </row>
    <row r="23" spans="1:14" ht="15" thickBot="1" x14ac:dyDescent="0.35">
      <c r="B23" s="319" t="s">
        <v>14</v>
      </c>
      <c r="C23" s="320"/>
      <c r="D23" s="109"/>
      <c r="E23" s="93">
        <f>SUM(E16:E22)</f>
        <v>1025345971</v>
      </c>
      <c r="F23" s="91">
        <f>SUM(F16:F22)</f>
        <v>491</v>
      </c>
      <c r="G23" s="55"/>
      <c r="H23" s="18"/>
      <c r="I23" s="71"/>
      <c r="J23" s="71"/>
      <c r="K23" s="71"/>
      <c r="L23" s="71"/>
      <c r="M23" s="71"/>
      <c r="N23" s="17"/>
    </row>
    <row r="24" spans="1:14" ht="29.4" thickBot="1" x14ac:dyDescent="0.35">
      <c r="A24" s="32"/>
      <c r="B24" s="38" t="s">
        <v>15</v>
      </c>
      <c r="C24" s="38" t="s">
        <v>64</v>
      </c>
      <c r="E24" s="27"/>
      <c r="F24" s="27"/>
      <c r="G24" s="27"/>
      <c r="H24" s="27"/>
      <c r="I24" s="7"/>
      <c r="J24" s="7"/>
      <c r="K24" s="7"/>
      <c r="L24" s="7"/>
      <c r="M24" s="7"/>
    </row>
    <row r="25" spans="1:14" ht="15" thickBot="1" x14ac:dyDescent="0.35">
      <c r="A25" s="33">
        <v>1</v>
      </c>
      <c r="C25" s="35">
        <f>+F23*80%</f>
        <v>392.8</v>
      </c>
      <c r="D25" s="31"/>
      <c r="E25" s="34">
        <f>E23</f>
        <v>1025345971</v>
      </c>
      <c r="F25" s="29"/>
      <c r="G25" s="29"/>
      <c r="H25" s="29"/>
      <c r="I25" s="19"/>
      <c r="J25" s="19"/>
      <c r="K25" s="19"/>
      <c r="L25" s="19"/>
      <c r="M25" s="19"/>
    </row>
    <row r="26" spans="1:14" x14ac:dyDescent="0.3">
      <c r="A26" s="63"/>
      <c r="C26" s="64"/>
      <c r="D26" s="28"/>
      <c r="E26" s="65"/>
      <c r="F26" s="29"/>
      <c r="G26" s="29"/>
      <c r="H26" s="29"/>
      <c r="I26" s="19"/>
      <c r="J26" s="19"/>
      <c r="K26" s="19"/>
      <c r="L26" s="19"/>
      <c r="M26" s="19"/>
    </row>
    <row r="27" spans="1:14" x14ac:dyDescent="0.3">
      <c r="A27" s="63"/>
      <c r="C27" s="64"/>
      <c r="D27" s="28"/>
      <c r="E27" s="65"/>
      <c r="F27" s="29"/>
      <c r="G27" s="29"/>
      <c r="H27" s="29"/>
      <c r="I27" s="19"/>
      <c r="J27" s="19"/>
      <c r="K27" s="19"/>
      <c r="L27" s="19"/>
      <c r="M27" s="19"/>
    </row>
    <row r="28" spans="1:14" x14ac:dyDescent="0.3">
      <c r="A28" s="63"/>
      <c r="B28" s="84" t="s">
        <v>95</v>
      </c>
      <c r="C28" s="68"/>
      <c r="D28" s="68"/>
      <c r="E28" s="68"/>
      <c r="F28" s="68"/>
      <c r="G28" s="68"/>
      <c r="H28" s="68"/>
      <c r="I28" s="71"/>
      <c r="J28" s="71"/>
      <c r="K28" s="71"/>
      <c r="L28" s="71"/>
      <c r="M28" s="71"/>
      <c r="N28" s="72"/>
    </row>
    <row r="29" spans="1:14" x14ac:dyDescent="0.3">
      <c r="A29" s="63"/>
      <c r="B29" s="68"/>
      <c r="C29" s="68"/>
      <c r="D29" s="68"/>
      <c r="E29" s="68"/>
      <c r="F29" s="68"/>
      <c r="G29" s="68"/>
      <c r="H29" s="68"/>
      <c r="I29" s="71"/>
      <c r="J29" s="71"/>
      <c r="K29" s="71"/>
      <c r="L29" s="71"/>
      <c r="M29" s="71"/>
      <c r="N29" s="72"/>
    </row>
    <row r="30" spans="1:14" x14ac:dyDescent="0.3">
      <c r="A30" s="63"/>
      <c r="B30" s="86" t="s">
        <v>32</v>
      </c>
      <c r="C30" s="86" t="s">
        <v>96</v>
      </c>
      <c r="D30" s="86" t="s">
        <v>97</v>
      </c>
      <c r="E30" s="68"/>
      <c r="F30" s="68"/>
      <c r="G30" s="68"/>
      <c r="H30" s="68"/>
      <c r="I30" s="71"/>
      <c r="J30" s="71"/>
      <c r="K30" s="71"/>
      <c r="L30" s="71"/>
      <c r="M30" s="71"/>
      <c r="N30" s="72"/>
    </row>
    <row r="31" spans="1:14" x14ac:dyDescent="0.3">
      <c r="A31" s="63"/>
      <c r="B31" s="83" t="s">
        <v>98</v>
      </c>
      <c r="C31" s="83"/>
      <c r="D31" s="83" t="s">
        <v>315</v>
      </c>
      <c r="E31" s="68"/>
      <c r="F31" s="68"/>
      <c r="G31" s="68"/>
      <c r="H31" s="68"/>
      <c r="I31" s="71"/>
      <c r="J31" s="71"/>
      <c r="K31" s="71"/>
      <c r="L31" s="71"/>
      <c r="M31" s="71"/>
      <c r="N31" s="72"/>
    </row>
    <row r="32" spans="1:14" x14ac:dyDescent="0.3">
      <c r="A32" s="63"/>
      <c r="B32" s="83" t="s">
        <v>99</v>
      </c>
      <c r="C32" s="83" t="s">
        <v>315</v>
      </c>
      <c r="D32" s="83"/>
      <c r="E32" s="68"/>
      <c r="F32" s="68"/>
      <c r="G32" s="68"/>
      <c r="H32" s="68"/>
      <c r="I32" s="71"/>
      <c r="J32" s="71"/>
      <c r="K32" s="71"/>
      <c r="L32" s="71"/>
      <c r="M32" s="71"/>
      <c r="N32" s="72"/>
    </row>
    <row r="33" spans="1:14" x14ac:dyDescent="0.3">
      <c r="A33" s="63"/>
      <c r="B33" s="83" t="s">
        <v>100</v>
      </c>
      <c r="C33" s="83" t="s">
        <v>315</v>
      </c>
      <c r="D33" s="83"/>
      <c r="E33" s="68"/>
      <c r="F33" s="68"/>
      <c r="G33" s="68"/>
      <c r="H33" s="68"/>
      <c r="I33" s="71"/>
      <c r="J33" s="71"/>
      <c r="K33" s="71"/>
      <c r="L33" s="71"/>
      <c r="M33" s="71"/>
      <c r="N33" s="72"/>
    </row>
    <row r="34" spans="1:14" x14ac:dyDescent="0.3">
      <c r="A34" s="63"/>
      <c r="B34" s="83" t="s">
        <v>101</v>
      </c>
      <c r="C34" s="83" t="s">
        <v>315</v>
      </c>
      <c r="D34" s="83"/>
      <c r="E34" s="68"/>
      <c r="F34" s="68"/>
      <c r="G34" s="68"/>
      <c r="H34" s="68"/>
      <c r="I34" s="71"/>
      <c r="J34" s="71"/>
      <c r="K34" s="71"/>
      <c r="L34" s="71"/>
      <c r="M34" s="71"/>
      <c r="N34" s="72"/>
    </row>
    <row r="35" spans="1:14" x14ac:dyDescent="0.3">
      <c r="A35" s="63"/>
      <c r="B35" s="68"/>
      <c r="C35" s="68"/>
      <c r="D35" s="68"/>
      <c r="E35" s="68"/>
      <c r="F35" s="68"/>
      <c r="G35" s="68"/>
      <c r="H35" s="68"/>
      <c r="I35" s="71"/>
      <c r="J35" s="71"/>
      <c r="K35" s="71"/>
      <c r="L35" s="71"/>
      <c r="M35" s="71"/>
      <c r="N35" s="72"/>
    </row>
    <row r="36" spans="1:14" x14ac:dyDescent="0.3">
      <c r="A36" s="63"/>
      <c r="B36" s="68"/>
      <c r="C36" s="68"/>
      <c r="D36" s="68"/>
      <c r="E36" s="68"/>
      <c r="F36" s="68"/>
      <c r="G36" s="68"/>
      <c r="H36" s="68"/>
      <c r="I36" s="71"/>
      <c r="J36" s="71"/>
      <c r="K36" s="71"/>
      <c r="L36" s="71"/>
      <c r="M36" s="71"/>
      <c r="N36" s="72"/>
    </row>
    <row r="37" spans="1:14" x14ac:dyDescent="0.3">
      <c r="A37" s="63"/>
      <c r="B37" s="84" t="s">
        <v>102</v>
      </c>
      <c r="C37" s="68"/>
      <c r="D37" s="68"/>
      <c r="E37" s="68"/>
      <c r="F37" s="68"/>
      <c r="G37" s="68"/>
      <c r="H37" s="68"/>
      <c r="I37" s="71"/>
      <c r="J37" s="71"/>
      <c r="K37" s="71"/>
      <c r="L37" s="71"/>
      <c r="M37" s="71"/>
      <c r="N37" s="72"/>
    </row>
    <row r="38" spans="1:14" x14ac:dyDescent="0.3">
      <c r="A38" s="63"/>
      <c r="B38" s="68"/>
      <c r="C38" s="68"/>
      <c r="D38" s="68"/>
      <c r="E38" s="68"/>
      <c r="F38" s="68"/>
      <c r="G38" s="68"/>
      <c r="H38" s="68"/>
      <c r="I38" s="71"/>
      <c r="J38" s="71"/>
      <c r="K38" s="71"/>
      <c r="L38" s="71"/>
      <c r="M38" s="71"/>
      <c r="N38" s="72"/>
    </row>
    <row r="39" spans="1:14" x14ac:dyDescent="0.3">
      <c r="A39" s="63"/>
      <c r="B39" s="68"/>
      <c r="C39" s="68"/>
      <c r="D39" s="68"/>
      <c r="E39" s="68"/>
      <c r="F39" s="68"/>
      <c r="G39" s="68"/>
      <c r="H39" s="68"/>
      <c r="I39" s="71"/>
      <c r="J39" s="71"/>
      <c r="K39" s="71"/>
      <c r="L39" s="71"/>
      <c r="M39" s="71"/>
      <c r="N39" s="72"/>
    </row>
    <row r="40" spans="1:14" x14ac:dyDescent="0.3">
      <c r="A40" s="63"/>
      <c r="B40" s="86" t="s">
        <v>32</v>
      </c>
      <c r="C40" s="86" t="s">
        <v>57</v>
      </c>
      <c r="D40" s="85" t="s">
        <v>50</v>
      </c>
      <c r="E40" s="85" t="s">
        <v>16</v>
      </c>
      <c r="F40" s="68"/>
      <c r="G40" s="68"/>
      <c r="H40" s="68"/>
      <c r="I40" s="71"/>
      <c r="J40" s="71"/>
      <c r="K40" s="71"/>
      <c r="L40" s="71"/>
      <c r="M40" s="71"/>
      <c r="N40" s="72"/>
    </row>
    <row r="41" spans="1:14" ht="27.6" x14ac:dyDescent="0.3">
      <c r="A41" s="63"/>
      <c r="B41" s="69" t="s">
        <v>103</v>
      </c>
      <c r="C41" s="70">
        <v>40</v>
      </c>
      <c r="D41" s="106">
        <v>0</v>
      </c>
      <c r="E41" s="270">
        <f>+D41+D42</f>
        <v>60</v>
      </c>
      <c r="F41" s="68"/>
      <c r="G41" s="68"/>
      <c r="H41" s="68"/>
      <c r="I41" s="71"/>
      <c r="J41" s="71"/>
      <c r="K41" s="71"/>
      <c r="L41" s="71"/>
      <c r="M41" s="71"/>
      <c r="N41" s="72"/>
    </row>
    <row r="42" spans="1:14" ht="55.2" x14ac:dyDescent="0.3">
      <c r="A42" s="63"/>
      <c r="B42" s="69" t="s">
        <v>104</v>
      </c>
      <c r="C42" s="70">
        <v>60</v>
      </c>
      <c r="D42" s="106">
        <v>60</v>
      </c>
      <c r="E42" s="271"/>
      <c r="F42" s="68"/>
      <c r="G42" s="68"/>
      <c r="H42" s="68"/>
      <c r="I42" s="71"/>
      <c r="J42" s="71"/>
      <c r="K42" s="71"/>
      <c r="L42" s="71"/>
      <c r="M42" s="71"/>
      <c r="N42" s="72"/>
    </row>
    <row r="43" spans="1:14" x14ac:dyDescent="0.3">
      <c r="A43" s="63"/>
      <c r="C43" s="64"/>
      <c r="D43" s="28"/>
      <c r="E43" s="65"/>
      <c r="F43" s="29"/>
      <c r="G43" s="29"/>
      <c r="H43" s="29"/>
      <c r="I43" s="19"/>
      <c r="J43" s="19"/>
      <c r="K43" s="19"/>
      <c r="L43" s="19"/>
      <c r="M43" s="19"/>
    </row>
    <row r="44" spans="1:14" x14ac:dyDescent="0.3">
      <c r="A44" s="63"/>
      <c r="C44" s="64"/>
      <c r="D44" s="28"/>
      <c r="E44" s="65"/>
      <c r="F44" s="29"/>
      <c r="G44" s="29"/>
      <c r="H44" s="29"/>
      <c r="I44" s="19"/>
      <c r="J44" s="19"/>
      <c r="K44" s="19"/>
      <c r="L44" s="19"/>
      <c r="M44" s="19"/>
    </row>
    <row r="45" spans="1:14" x14ac:dyDescent="0.3">
      <c r="A45" s="63"/>
      <c r="C45" s="64"/>
      <c r="D45" s="28"/>
      <c r="E45" s="65"/>
      <c r="F45" s="29"/>
      <c r="G45" s="29"/>
      <c r="H45" s="29"/>
      <c r="I45" s="19"/>
      <c r="J45" s="19"/>
      <c r="K45" s="19"/>
      <c r="L45" s="19"/>
      <c r="M45" s="19"/>
    </row>
    <row r="46" spans="1:14" ht="15" thickBot="1" x14ac:dyDescent="0.35">
      <c r="M46" s="311" t="s">
        <v>34</v>
      </c>
      <c r="N46" s="311"/>
    </row>
    <row r="47" spans="1:14" x14ac:dyDescent="0.3">
      <c r="B47" s="94" t="s">
        <v>29</v>
      </c>
      <c r="M47" s="44"/>
      <c r="N47" s="44"/>
    </row>
    <row r="48" spans="1:14" ht="15" thickBot="1" x14ac:dyDescent="0.35">
      <c r="M48" s="44"/>
      <c r="N48" s="44"/>
    </row>
    <row r="49" spans="1:26" s="71" customFormat="1" ht="109.5" customHeight="1" x14ac:dyDescent="0.3">
      <c r="B49" s="82" t="s">
        <v>105</v>
      </c>
      <c r="C49" s="82" t="s">
        <v>106</v>
      </c>
      <c r="D49" s="82" t="s">
        <v>107</v>
      </c>
      <c r="E49" s="82" t="s">
        <v>44</v>
      </c>
      <c r="F49" s="82" t="s">
        <v>22</v>
      </c>
      <c r="G49" s="82" t="s">
        <v>65</v>
      </c>
      <c r="H49" s="82" t="s">
        <v>17</v>
      </c>
      <c r="I49" s="82" t="s">
        <v>10</v>
      </c>
      <c r="J49" s="82" t="s">
        <v>30</v>
      </c>
      <c r="K49" s="82" t="s">
        <v>60</v>
      </c>
      <c r="L49" s="82" t="s">
        <v>20</v>
      </c>
      <c r="M49" s="67" t="s">
        <v>26</v>
      </c>
      <c r="N49" s="82" t="s">
        <v>119</v>
      </c>
      <c r="O49" s="82" t="s">
        <v>108</v>
      </c>
      <c r="P49" s="82" t="s">
        <v>35</v>
      </c>
      <c r="Q49" s="108" t="s">
        <v>11</v>
      </c>
      <c r="R49" s="108" t="s">
        <v>19</v>
      </c>
    </row>
    <row r="50" spans="1:26" s="77" customFormat="1" ht="100.8" customHeight="1" x14ac:dyDescent="0.3">
      <c r="A50" s="36">
        <v>1</v>
      </c>
      <c r="B50" s="78" t="s">
        <v>116</v>
      </c>
      <c r="C50" s="79" t="s">
        <v>116</v>
      </c>
      <c r="D50" s="78" t="s">
        <v>117</v>
      </c>
      <c r="E50" s="78" t="s">
        <v>118</v>
      </c>
      <c r="F50" s="113" t="s">
        <v>96</v>
      </c>
      <c r="G50" s="117" t="s">
        <v>123</v>
      </c>
      <c r="H50" s="97">
        <v>41246</v>
      </c>
      <c r="I50" s="97">
        <v>41912</v>
      </c>
      <c r="J50" s="75" t="s">
        <v>97</v>
      </c>
      <c r="K50" s="114">
        <v>0</v>
      </c>
      <c r="L50" s="99">
        <v>21</v>
      </c>
      <c r="M50" s="99">
        <v>2889</v>
      </c>
      <c r="N50" s="99">
        <v>0</v>
      </c>
      <c r="O50" s="66" t="s">
        <v>123</v>
      </c>
      <c r="P50" s="20">
        <v>9638413666</v>
      </c>
      <c r="Q50" s="89" t="s">
        <v>120</v>
      </c>
      <c r="R50" s="89" t="s">
        <v>127</v>
      </c>
      <c r="S50" s="76"/>
      <c r="T50" s="76"/>
      <c r="U50" s="76"/>
      <c r="V50" s="76"/>
      <c r="W50" s="76"/>
      <c r="X50" s="76"/>
      <c r="Y50" s="76"/>
      <c r="Z50" s="76"/>
    </row>
    <row r="51" spans="1:26" s="77" customFormat="1" ht="60" x14ac:dyDescent="0.3">
      <c r="A51" s="36">
        <f>+A50+1</f>
        <v>2</v>
      </c>
      <c r="B51" s="78" t="s">
        <v>116</v>
      </c>
      <c r="C51" s="78" t="s">
        <v>300</v>
      </c>
      <c r="D51" s="78" t="s">
        <v>116</v>
      </c>
      <c r="E51" s="78" t="s">
        <v>123</v>
      </c>
      <c r="F51" s="73" t="s">
        <v>123</v>
      </c>
      <c r="G51" s="73" t="s">
        <v>123</v>
      </c>
      <c r="H51" s="73" t="s">
        <v>123</v>
      </c>
      <c r="I51" s="73" t="s">
        <v>123</v>
      </c>
      <c r="J51" s="73" t="s">
        <v>123</v>
      </c>
      <c r="K51" s="73" t="s">
        <v>123</v>
      </c>
      <c r="L51" s="99" t="s">
        <v>123</v>
      </c>
      <c r="M51" s="73" t="s">
        <v>123</v>
      </c>
      <c r="N51" s="73" t="s">
        <v>123</v>
      </c>
      <c r="O51" s="73" t="s">
        <v>123</v>
      </c>
      <c r="P51" s="73" t="s">
        <v>123</v>
      </c>
      <c r="Q51" s="73" t="s">
        <v>123</v>
      </c>
      <c r="R51" s="73" t="s">
        <v>426</v>
      </c>
      <c r="S51" s="76"/>
      <c r="T51" s="76"/>
      <c r="U51" s="76"/>
      <c r="V51" s="76"/>
      <c r="W51" s="76"/>
      <c r="X51" s="76"/>
      <c r="Y51" s="76"/>
      <c r="Z51" s="76"/>
    </row>
    <row r="52" spans="1:26" s="77" customFormat="1" ht="28.8" x14ac:dyDescent="0.3">
      <c r="A52" s="36">
        <f t="shared" ref="A52:A57" si="0">+A51+1</f>
        <v>3</v>
      </c>
      <c r="B52" s="78" t="s">
        <v>116</v>
      </c>
      <c r="C52" s="79" t="s">
        <v>116</v>
      </c>
      <c r="D52" s="78" t="s">
        <v>117</v>
      </c>
      <c r="E52" s="78" t="s">
        <v>293</v>
      </c>
      <c r="F52" s="74" t="s">
        <v>96</v>
      </c>
      <c r="G52" s="73" t="s">
        <v>123</v>
      </c>
      <c r="H52" s="97">
        <v>41199</v>
      </c>
      <c r="I52" s="97">
        <v>41274</v>
      </c>
      <c r="J52" s="75" t="s">
        <v>97</v>
      </c>
      <c r="K52" s="66">
        <f>+(I52-H52)/30</f>
        <v>2.5</v>
      </c>
      <c r="L52" s="99"/>
      <c r="M52" s="99">
        <v>2869</v>
      </c>
      <c r="N52" s="66">
        <v>491</v>
      </c>
      <c r="O52" s="73" t="s">
        <v>123</v>
      </c>
      <c r="P52" s="20">
        <v>1251168031</v>
      </c>
      <c r="Q52" s="73"/>
      <c r="R52" s="89"/>
      <c r="S52" s="76"/>
      <c r="T52" s="76"/>
      <c r="U52" s="76"/>
      <c r="V52" s="76"/>
      <c r="W52" s="76"/>
      <c r="X52" s="76"/>
      <c r="Y52" s="76"/>
      <c r="Z52" s="76"/>
    </row>
    <row r="53" spans="1:26" s="77" customFormat="1" x14ac:dyDescent="0.3">
      <c r="A53" s="36">
        <f t="shared" si="0"/>
        <v>4</v>
      </c>
      <c r="B53" s="78"/>
      <c r="C53" s="79"/>
      <c r="D53" s="78"/>
      <c r="E53" s="78"/>
      <c r="F53" s="74"/>
      <c r="G53" s="74"/>
      <c r="H53" s="97"/>
      <c r="I53" s="97"/>
      <c r="J53" s="75"/>
      <c r="K53" s="99"/>
      <c r="L53" s="99"/>
      <c r="M53" s="66"/>
      <c r="N53" s="66"/>
      <c r="O53" s="20"/>
      <c r="P53" s="20"/>
      <c r="Q53" s="89"/>
      <c r="R53" s="89"/>
      <c r="S53" s="76"/>
      <c r="T53" s="76"/>
      <c r="U53" s="76"/>
      <c r="V53" s="76"/>
      <c r="W53" s="76"/>
      <c r="X53" s="76"/>
      <c r="Y53" s="76"/>
      <c r="Z53" s="76"/>
    </row>
    <row r="54" spans="1:26" s="77" customFormat="1" x14ac:dyDescent="0.3">
      <c r="A54" s="36">
        <f t="shared" si="0"/>
        <v>5</v>
      </c>
      <c r="B54" s="78"/>
      <c r="C54" s="79"/>
      <c r="D54" s="78"/>
      <c r="E54" s="78"/>
      <c r="F54" s="74"/>
      <c r="G54" s="74"/>
      <c r="H54" s="97"/>
      <c r="I54" s="97"/>
      <c r="J54" s="75"/>
      <c r="K54" s="99"/>
      <c r="L54" s="99"/>
      <c r="M54" s="66"/>
      <c r="N54" s="66"/>
      <c r="O54" s="20"/>
      <c r="P54" s="20"/>
      <c r="Q54" s="89"/>
      <c r="R54" s="89"/>
      <c r="S54" s="76"/>
      <c r="T54" s="76"/>
      <c r="U54" s="76"/>
      <c r="V54" s="76"/>
      <c r="W54" s="76"/>
      <c r="X54" s="76"/>
      <c r="Y54" s="76"/>
      <c r="Z54" s="76"/>
    </row>
    <row r="55" spans="1:26" s="77" customFormat="1" x14ac:dyDescent="0.3">
      <c r="A55" s="36">
        <f t="shared" si="0"/>
        <v>6</v>
      </c>
      <c r="B55" s="78"/>
      <c r="C55" s="79"/>
      <c r="D55" s="78"/>
      <c r="E55" s="78"/>
      <c r="F55" s="74"/>
      <c r="G55" s="74"/>
      <c r="H55" s="97"/>
      <c r="I55" s="97"/>
      <c r="J55" s="75"/>
      <c r="K55" s="99"/>
      <c r="L55" s="99"/>
      <c r="M55" s="66"/>
      <c r="N55" s="66"/>
      <c r="O55" s="20"/>
      <c r="P55" s="20"/>
      <c r="Q55" s="89"/>
      <c r="R55" s="89"/>
      <c r="S55" s="76"/>
      <c r="T55" s="76"/>
      <c r="U55" s="76"/>
      <c r="V55" s="76"/>
      <c r="W55" s="76"/>
      <c r="X55" s="76"/>
      <c r="Y55" s="76"/>
      <c r="Z55" s="76"/>
    </row>
    <row r="56" spans="1:26" s="77" customFormat="1" x14ac:dyDescent="0.3">
      <c r="A56" s="36">
        <f t="shared" si="0"/>
        <v>7</v>
      </c>
      <c r="B56" s="78"/>
      <c r="C56" s="79"/>
      <c r="D56" s="78"/>
      <c r="E56" s="78"/>
      <c r="F56" s="74"/>
      <c r="G56" s="74"/>
      <c r="H56" s="97"/>
      <c r="I56" s="97"/>
      <c r="J56" s="75"/>
      <c r="K56" s="99"/>
      <c r="L56" s="99"/>
      <c r="M56" s="66"/>
      <c r="N56" s="66"/>
      <c r="O56" s="20"/>
      <c r="P56" s="20"/>
      <c r="Q56" s="89"/>
      <c r="R56" s="89"/>
      <c r="S56" s="76"/>
      <c r="T56" s="76"/>
      <c r="U56" s="76"/>
      <c r="V56" s="76"/>
      <c r="W56" s="76"/>
      <c r="X56" s="76"/>
      <c r="Y56" s="76"/>
      <c r="Z56" s="76"/>
    </row>
    <row r="57" spans="1:26" s="77" customFormat="1" x14ac:dyDescent="0.3">
      <c r="A57" s="36">
        <f t="shared" si="0"/>
        <v>8</v>
      </c>
      <c r="B57" s="78"/>
      <c r="C57" s="79"/>
      <c r="D57" s="78"/>
      <c r="E57" s="78"/>
      <c r="F57" s="74"/>
      <c r="G57" s="74"/>
      <c r="H57" s="97"/>
      <c r="I57" s="97"/>
      <c r="J57" s="75"/>
      <c r="K57" s="99"/>
      <c r="L57" s="99"/>
      <c r="M57" s="66"/>
      <c r="N57" s="66"/>
      <c r="O57" s="20"/>
      <c r="P57" s="20"/>
      <c r="Q57" s="89"/>
      <c r="R57" s="89"/>
      <c r="S57" s="76"/>
      <c r="T57" s="76"/>
      <c r="U57" s="76"/>
      <c r="V57" s="76"/>
      <c r="W57" s="76"/>
      <c r="X57" s="76"/>
      <c r="Y57" s="76"/>
      <c r="Z57" s="76"/>
    </row>
    <row r="58" spans="1:26" s="77" customFormat="1" x14ac:dyDescent="0.3">
      <c r="A58" s="36"/>
      <c r="B58" s="37" t="s">
        <v>16</v>
      </c>
      <c r="C58" s="79"/>
      <c r="D58" s="78"/>
      <c r="E58" s="78"/>
      <c r="F58" s="74"/>
      <c r="G58" s="74"/>
      <c r="H58" s="74"/>
      <c r="I58" s="75"/>
      <c r="J58" s="75"/>
      <c r="K58" s="66">
        <f>SUM(K52:K57)</f>
        <v>2.5</v>
      </c>
      <c r="L58" s="177">
        <f>+L52</f>
        <v>0</v>
      </c>
      <c r="M58" s="87">
        <f>SUM(M50:M57)</f>
        <v>5758</v>
      </c>
      <c r="N58" s="80">
        <f t="shared" ref="N58" si="1">SUM(N50:N57)</f>
        <v>491</v>
      </c>
      <c r="O58" s="20"/>
      <c r="P58" s="20"/>
      <c r="Q58" s="90"/>
      <c r="R58" s="90"/>
    </row>
    <row r="59" spans="1:26" s="21" customFormat="1" x14ac:dyDescent="0.3">
      <c r="E59" s="78"/>
      <c r="K59" s="98"/>
    </row>
    <row r="60" spans="1:26" s="21" customFormat="1" x14ac:dyDescent="0.3">
      <c r="B60" s="302" t="s">
        <v>27</v>
      </c>
      <c r="C60" s="302" t="s">
        <v>110</v>
      </c>
      <c r="D60" s="304" t="s">
        <v>33</v>
      </c>
      <c r="E60" s="304"/>
    </row>
    <row r="61" spans="1:26" s="21" customFormat="1" x14ac:dyDescent="0.3">
      <c r="B61" s="303"/>
      <c r="C61" s="303"/>
      <c r="D61" s="110" t="s">
        <v>23</v>
      </c>
      <c r="E61" s="43" t="s">
        <v>24</v>
      </c>
    </row>
    <row r="62" spans="1:26" s="21" customFormat="1" ht="30.6" customHeight="1" x14ac:dyDescent="0.3">
      <c r="B62" s="41" t="s">
        <v>21</v>
      </c>
      <c r="C62" s="42" t="s">
        <v>427</v>
      </c>
      <c r="D62" s="40" t="s">
        <v>315</v>
      </c>
      <c r="E62" s="40"/>
      <c r="F62" s="23"/>
      <c r="G62" s="23"/>
      <c r="H62" s="23"/>
      <c r="I62" s="23"/>
      <c r="J62" s="23"/>
      <c r="K62" s="23"/>
      <c r="L62" s="23"/>
      <c r="M62" s="23"/>
    </row>
    <row r="63" spans="1:26" s="21" customFormat="1" ht="30" customHeight="1" x14ac:dyDescent="0.3">
      <c r="B63" s="41" t="s">
        <v>25</v>
      </c>
      <c r="C63" s="42">
        <f>+M58</f>
        <v>5758</v>
      </c>
      <c r="D63" s="40" t="s">
        <v>315</v>
      </c>
      <c r="E63" s="40"/>
    </row>
    <row r="64" spans="1:26" s="21" customFormat="1" x14ac:dyDescent="0.3">
      <c r="B64" s="24"/>
      <c r="C64" s="305"/>
      <c r="D64" s="305"/>
      <c r="E64" s="305"/>
      <c r="F64" s="305"/>
      <c r="G64" s="305"/>
      <c r="H64" s="305"/>
      <c r="I64" s="305"/>
      <c r="J64" s="305"/>
      <c r="K64" s="305"/>
      <c r="L64" s="305"/>
      <c r="M64" s="305"/>
      <c r="N64" s="305"/>
    </row>
    <row r="65" spans="2:18" ht="28.2" customHeight="1" thickBot="1" x14ac:dyDescent="0.35"/>
    <row r="66" spans="2:18" ht="26.4" thickBot="1" x14ac:dyDescent="0.35">
      <c r="B66" s="306" t="s">
        <v>66</v>
      </c>
      <c r="C66" s="306"/>
      <c r="D66" s="306"/>
      <c r="E66" s="306"/>
      <c r="F66" s="306"/>
      <c r="G66" s="306"/>
      <c r="H66" s="306"/>
      <c r="I66" s="306"/>
      <c r="J66" s="306"/>
      <c r="K66" s="306"/>
      <c r="L66" s="306"/>
      <c r="M66" s="306"/>
      <c r="N66" s="306"/>
    </row>
    <row r="69" spans="2:18" ht="109.5" customHeight="1" x14ac:dyDescent="0.3">
      <c r="B69" s="107" t="s">
        <v>109</v>
      </c>
      <c r="C69" s="46" t="s">
        <v>2</v>
      </c>
      <c r="D69" s="46" t="s">
        <v>68</v>
      </c>
      <c r="E69" s="46" t="s">
        <v>67</v>
      </c>
      <c r="F69" s="46" t="s">
        <v>69</v>
      </c>
      <c r="G69" s="46" t="s">
        <v>70</v>
      </c>
      <c r="H69" s="46" t="s">
        <v>71</v>
      </c>
      <c r="I69" s="107" t="s">
        <v>111</v>
      </c>
      <c r="J69" s="46" t="s">
        <v>72</v>
      </c>
      <c r="K69" s="46" t="s">
        <v>73</v>
      </c>
      <c r="L69" s="46" t="s">
        <v>74</v>
      </c>
      <c r="M69" s="46" t="s">
        <v>75</v>
      </c>
      <c r="N69" s="58" t="s">
        <v>76</v>
      </c>
      <c r="O69" s="58" t="s">
        <v>77</v>
      </c>
      <c r="P69" s="272" t="s">
        <v>3</v>
      </c>
      <c r="Q69" s="274"/>
      <c r="R69" s="46" t="s">
        <v>18</v>
      </c>
    </row>
    <row r="70" spans="2:18" ht="150" customHeight="1" x14ac:dyDescent="0.3">
      <c r="B70" s="115" t="s">
        <v>121</v>
      </c>
      <c r="C70" s="116" t="s">
        <v>121</v>
      </c>
      <c r="D70" s="155" t="s">
        <v>290</v>
      </c>
      <c r="E70" s="155" t="s">
        <v>290</v>
      </c>
      <c r="F70" s="155" t="s">
        <v>290</v>
      </c>
      <c r="G70" s="155" t="s">
        <v>290</v>
      </c>
      <c r="H70" s="155" t="s">
        <v>290</v>
      </c>
      <c r="I70" s="155" t="s">
        <v>290</v>
      </c>
      <c r="J70" s="36" t="s">
        <v>96</v>
      </c>
      <c r="K70" s="155" t="s">
        <v>123</v>
      </c>
      <c r="L70" s="155" t="s">
        <v>123</v>
      </c>
      <c r="M70" s="155" t="s">
        <v>123</v>
      </c>
      <c r="N70" s="155" t="s">
        <v>123</v>
      </c>
      <c r="O70" s="155" t="s">
        <v>123</v>
      </c>
      <c r="P70" s="323"/>
      <c r="Q70" s="324"/>
      <c r="R70" s="89" t="s">
        <v>96</v>
      </c>
    </row>
    <row r="71" spans="2:18" x14ac:dyDescent="0.3">
      <c r="B71" s="2"/>
      <c r="C71" s="2"/>
      <c r="D71" s="4"/>
      <c r="E71" s="4"/>
      <c r="F71" s="3"/>
      <c r="G71" s="100"/>
      <c r="H71" s="3"/>
      <c r="I71" s="83"/>
      <c r="J71" s="59"/>
      <c r="K71" s="59"/>
      <c r="L71" s="83"/>
      <c r="M71" s="83"/>
      <c r="N71" s="83"/>
      <c r="O71" s="83"/>
      <c r="P71" s="299"/>
      <c r="Q71" s="300"/>
      <c r="R71" s="83"/>
    </row>
    <row r="72" spans="2:18" x14ac:dyDescent="0.3">
      <c r="B72" s="2"/>
      <c r="C72" s="2"/>
      <c r="D72" s="4"/>
      <c r="E72" s="4"/>
      <c r="F72" s="3"/>
      <c r="G72" s="100"/>
      <c r="H72" s="3"/>
      <c r="I72" s="83"/>
      <c r="J72" s="59"/>
      <c r="K72" s="59"/>
      <c r="L72" s="83"/>
      <c r="M72" s="83"/>
      <c r="N72" s="83"/>
      <c r="O72" s="83"/>
      <c r="P72" s="299"/>
      <c r="Q72" s="300"/>
      <c r="R72" s="83"/>
    </row>
    <row r="73" spans="2:18" x14ac:dyDescent="0.3">
      <c r="B73" s="2"/>
      <c r="C73" s="2"/>
      <c r="D73" s="4"/>
      <c r="E73" s="4"/>
      <c r="F73" s="3"/>
      <c r="G73" s="100"/>
      <c r="H73" s="3"/>
      <c r="I73" s="83"/>
      <c r="J73" s="59"/>
      <c r="K73" s="59"/>
      <c r="L73" s="83"/>
      <c r="M73" s="83"/>
      <c r="N73" s="83"/>
      <c r="O73" s="83"/>
      <c r="P73" s="299"/>
      <c r="Q73" s="300"/>
      <c r="R73" s="83"/>
    </row>
    <row r="74" spans="2:18" x14ac:dyDescent="0.3">
      <c r="B74" s="2"/>
      <c r="C74" s="2"/>
      <c r="D74" s="4"/>
      <c r="E74" s="4"/>
      <c r="F74" s="3"/>
      <c r="G74" s="100"/>
      <c r="H74" s="3"/>
      <c r="I74" s="83"/>
      <c r="J74" s="59"/>
      <c r="K74" s="59"/>
      <c r="L74" s="83"/>
      <c r="M74" s="83"/>
      <c r="N74" s="83"/>
      <c r="O74" s="83"/>
      <c r="P74" s="299"/>
      <c r="Q74" s="300"/>
      <c r="R74" s="83"/>
    </row>
    <row r="75" spans="2:18" x14ac:dyDescent="0.3">
      <c r="B75" s="2"/>
      <c r="C75" s="2"/>
      <c r="D75" s="4"/>
      <c r="E75" s="4"/>
      <c r="F75" s="3"/>
      <c r="G75" s="100"/>
      <c r="H75" s="3"/>
      <c r="I75" s="83"/>
      <c r="J75" s="59"/>
      <c r="K75" s="59"/>
      <c r="L75" s="83"/>
      <c r="M75" s="83"/>
      <c r="N75" s="83"/>
      <c r="O75" s="83"/>
      <c r="P75" s="299"/>
      <c r="Q75" s="300"/>
      <c r="R75" s="83"/>
    </row>
    <row r="76" spans="2:18" x14ac:dyDescent="0.3">
      <c r="B76" s="83"/>
      <c r="C76" s="83"/>
      <c r="D76" s="83"/>
      <c r="E76" s="83"/>
      <c r="F76" s="83"/>
      <c r="G76" s="101"/>
      <c r="H76" s="83"/>
      <c r="I76" s="83"/>
      <c r="J76" s="83"/>
      <c r="K76" s="83"/>
      <c r="L76" s="83"/>
      <c r="M76" s="83"/>
      <c r="N76" s="83"/>
      <c r="O76" s="83"/>
      <c r="P76" s="299"/>
      <c r="Q76" s="300"/>
      <c r="R76" s="83"/>
    </row>
    <row r="77" spans="2:18" x14ac:dyDescent="0.3">
      <c r="B77" s="6" t="s">
        <v>1</v>
      </c>
      <c r="H77" s="83"/>
      <c r="I77" s="83"/>
    </row>
    <row r="78" spans="2:18" x14ac:dyDescent="0.3">
      <c r="B78" s="6" t="s">
        <v>36</v>
      </c>
    </row>
    <row r="79" spans="2:18" x14ac:dyDescent="0.3">
      <c r="B79" s="6" t="s">
        <v>112</v>
      </c>
    </row>
    <row r="81" spans="2:17" ht="15" thickBot="1" x14ac:dyDescent="0.35"/>
    <row r="82" spans="2:17" ht="26.4" thickBot="1" x14ac:dyDescent="0.35">
      <c r="B82" s="284" t="s">
        <v>37</v>
      </c>
      <c r="C82" s="285"/>
      <c r="D82" s="285"/>
      <c r="E82" s="285"/>
      <c r="F82" s="285"/>
      <c r="G82" s="285"/>
      <c r="H82" s="285"/>
      <c r="I82" s="285"/>
      <c r="J82" s="285"/>
      <c r="K82" s="285"/>
      <c r="L82" s="285"/>
      <c r="M82" s="285"/>
      <c r="N82" s="286"/>
    </row>
    <row r="87" spans="2:17" ht="43.5" customHeight="1" x14ac:dyDescent="0.3">
      <c r="B87" s="275" t="s">
        <v>0</v>
      </c>
      <c r="C87" s="301" t="s">
        <v>38</v>
      </c>
      <c r="D87" s="301" t="s">
        <v>39</v>
      </c>
      <c r="E87" s="301" t="s">
        <v>78</v>
      </c>
      <c r="F87" s="301" t="s">
        <v>80</v>
      </c>
      <c r="G87" s="301" t="s">
        <v>81</v>
      </c>
      <c r="H87" s="301" t="s">
        <v>82</v>
      </c>
      <c r="I87" s="301" t="s">
        <v>79</v>
      </c>
      <c r="J87" s="301" t="s">
        <v>83</v>
      </c>
      <c r="K87" s="301"/>
      <c r="L87" s="301"/>
      <c r="M87" s="301" t="s">
        <v>87</v>
      </c>
      <c r="N87" s="301" t="s">
        <v>40</v>
      </c>
      <c r="O87" s="301" t="s">
        <v>41</v>
      </c>
      <c r="P87" s="301" t="s">
        <v>3</v>
      </c>
      <c r="Q87" s="301"/>
    </row>
    <row r="88" spans="2:17" ht="31.5" customHeight="1" x14ac:dyDescent="0.3">
      <c r="B88" s="276"/>
      <c r="C88" s="301"/>
      <c r="D88" s="301"/>
      <c r="E88" s="301"/>
      <c r="F88" s="301"/>
      <c r="G88" s="301"/>
      <c r="H88" s="301"/>
      <c r="I88" s="301"/>
      <c r="J88" s="102" t="s">
        <v>84</v>
      </c>
      <c r="K88" s="103" t="s">
        <v>85</v>
      </c>
      <c r="L88" s="104" t="s">
        <v>86</v>
      </c>
      <c r="M88" s="301"/>
      <c r="N88" s="301"/>
      <c r="O88" s="301"/>
      <c r="P88" s="301"/>
      <c r="Q88" s="301"/>
    </row>
    <row r="89" spans="2:17" ht="60.75" customHeight="1" x14ac:dyDescent="0.3">
      <c r="B89" s="105" t="s">
        <v>42</v>
      </c>
      <c r="C89" s="116">
        <v>245.5</v>
      </c>
      <c r="D89" s="116" t="s">
        <v>149</v>
      </c>
      <c r="E89" s="116">
        <v>60450358</v>
      </c>
      <c r="F89" s="6" t="s">
        <v>228</v>
      </c>
      <c r="G89" s="116" t="s">
        <v>227</v>
      </c>
      <c r="H89" s="161">
        <v>41012</v>
      </c>
      <c r="I89" s="155" t="s">
        <v>123</v>
      </c>
      <c r="J89" s="116" t="s">
        <v>116</v>
      </c>
      <c r="K89" s="116" t="s">
        <v>229</v>
      </c>
      <c r="L89" s="116" t="s">
        <v>230</v>
      </c>
      <c r="M89" s="116" t="s">
        <v>96</v>
      </c>
      <c r="N89" s="116" t="s">
        <v>96</v>
      </c>
      <c r="O89" s="116" t="s">
        <v>96</v>
      </c>
      <c r="P89" s="287"/>
      <c r="Q89" s="287"/>
    </row>
    <row r="90" spans="2:17" ht="60.75" customHeight="1" x14ac:dyDescent="0.3">
      <c r="B90" s="111" t="s">
        <v>42</v>
      </c>
      <c r="C90" s="116">
        <v>245.5</v>
      </c>
      <c r="D90" s="116" t="s">
        <v>150</v>
      </c>
      <c r="E90" s="116">
        <v>38642133</v>
      </c>
      <c r="F90" s="116" t="s">
        <v>195</v>
      </c>
      <c r="G90" s="116" t="s">
        <v>231</v>
      </c>
      <c r="H90" s="161">
        <v>39429</v>
      </c>
      <c r="I90" s="155" t="s">
        <v>123</v>
      </c>
      <c r="J90" s="116" t="s">
        <v>232</v>
      </c>
      <c r="K90" s="116" t="s">
        <v>233</v>
      </c>
      <c r="L90" s="116" t="s">
        <v>234</v>
      </c>
      <c r="M90" s="116" t="s">
        <v>96</v>
      </c>
      <c r="N90" s="116" t="s">
        <v>96</v>
      </c>
      <c r="O90" s="116" t="s">
        <v>96</v>
      </c>
      <c r="P90" s="112"/>
      <c r="Q90" s="112"/>
    </row>
    <row r="91" spans="2:17" ht="60.75" customHeight="1" x14ac:dyDescent="0.3">
      <c r="B91" s="111" t="s">
        <v>43</v>
      </c>
      <c r="C91" s="116">
        <v>163.66666666666666</v>
      </c>
      <c r="D91" s="116" t="s">
        <v>151</v>
      </c>
      <c r="E91" s="116">
        <v>65632816</v>
      </c>
      <c r="F91" s="116" t="s">
        <v>195</v>
      </c>
      <c r="G91" s="116" t="s">
        <v>170</v>
      </c>
      <c r="H91" s="161">
        <v>41083</v>
      </c>
      <c r="I91" s="155" t="s">
        <v>123</v>
      </c>
      <c r="J91" s="116" t="s">
        <v>235</v>
      </c>
      <c r="K91" s="116" t="s">
        <v>236</v>
      </c>
      <c r="L91" s="116" t="s">
        <v>195</v>
      </c>
      <c r="M91" s="116" t="s">
        <v>96</v>
      </c>
      <c r="N91" s="116" t="s">
        <v>96</v>
      </c>
      <c r="O91" s="116" t="s">
        <v>96</v>
      </c>
      <c r="P91" s="112"/>
      <c r="Q91" s="112"/>
    </row>
    <row r="92" spans="2:17" ht="60.75" customHeight="1" x14ac:dyDescent="0.3">
      <c r="B92" s="111" t="s">
        <v>43</v>
      </c>
      <c r="C92" s="116">
        <v>163.66666666666666</v>
      </c>
      <c r="D92" s="116" t="s">
        <v>152</v>
      </c>
      <c r="E92" s="116">
        <v>38143447</v>
      </c>
      <c r="F92" s="116" t="s">
        <v>195</v>
      </c>
      <c r="G92" s="116" t="s">
        <v>170</v>
      </c>
      <c r="H92" s="161">
        <v>39255</v>
      </c>
      <c r="I92" s="155" t="s">
        <v>123</v>
      </c>
      <c r="J92" s="116" t="s">
        <v>116</v>
      </c>
      <c r="K92" s="116" t="s">
        <v>237</v>
      </c>
      <c r="L92" s="116" t="s">
        <v>195</v>
      </c>
      <c r="M92" s="116" t="s">
        <v>96</v>
      </c>
      <c r="N92" s="116" t="s">
        <v>96</v>
      </c>
      <c r="O92" s="116" t="s">
        <v>96</v>
      </c>
      <c r="P92" s="112"/>
      <c r="Q92" s="112"/>
    </row>
    <row r="93" spans="2:17" ht="33.6" customHeight="1" x14ac:dyDescent="0.3">
      <c r="B93" s="105" t="s">
        <v>43</v>
      </c>
      <c r="C93" s="116">
        <v>163.66666666666666</v>
      </c>
      <c r="D93" s="144" t="s">
        <v>153</v>
      </c>
      <c r="E93" s="144">
        <v>1097397834</v>
      </c>
      <c r="F93" s="116" t="s">
        <v>195</v>
      </c>
      <c r="G93" s="144" t="s">
        <v>174</v>
      </c>
      <c r="H93" s="164">
        <v>41481</v>
      </c>
      <c r="I93" s="155" t="s">
        <v>123</v>
      </c>
      <c r="J93" s="165" t="s">
        <v>238</v>
      </c>
      <c r="K93" s="166" t="s">
        <v>239</v>
      </c>
      <c r="L93" s="166" t="s">
        <v>240</v>
      </c>
      <c r="M93" s="115" t="s">
        <v>96</v>
      </c>
      <c r="N93" s="115" t="s">
        <v>133</v>
      </c>
      <c r="O93" s="115" t="s">
        <v>96</v>
      </c>
      <c r="P93" s="290" t="s">
        <v>241</v>
      </c>
      <c r="Q93" s="290"/>
    </row>
    <row r="94" spans="2:17" x14ac:dyDescent="0.3">
      <c r="B94" s="145" t="s">
        <v>43</v>
      </c>
      <c r="C94" s="116">
        <v>163.66666666666666</v>
      </c>
      <c r="D94" s="144" t="s">
        <v>296</v>
      </c>
      <c r="E94" s="144">
        <v>1110473336</v>
      </c>
      <c r="F94" s="116" t="s">
        <v>195</v>
      </c>
      <c r="G94" s="144" t="s">
        <v>255</v>
      </c>
      <c r="H94" s="164">
        <v>41152</v>
      </c>
      <c r="I94" s="155" t="s">
        <v>123</v>
      </c>
      <c r="J94" s="165" t="s">
        <v>297</v>
      </c>
      <c r="K94" s="166" t="s">
        <v>298</v>
      </c>
      <c r="L94" s="166" t="s">
        <v>299</v>
      </c>
      <c r="M94" s="115" t="s">
        <v>96</v>
      </c>
      <c r="N94" s="115" t="s">
        <v>96</v>
      </c>
      <c r="O94" s="115" t="s">
        <v>96</v>
      </c>
      <c r="P94" s="290"/>
      <c r="Q94" s="290"/>
    </row>
    <row r="95" spans="2:17" ht="15" thickBot="1" x14ac:dyDescent="0.35"/>
    <row r="96" spans="2:17" ht="26.4" thickBot="1" x14ac:dyDescent="0.35">
      <c r="B96" s="284" t="s">
        <v>45</v>
      </c>
      <c r="C96" s="285"/>
      <c r="D96" s="285"/>
      <c r="E96" s="285"/>
      <c r="F96" s="285"/>
      <c r="G96" s="285"/>
      <c r="H96" s="285"/>
      <c r="I96" s="285"/>
      <c r="J96" s="285"/>
      <c r="K96" s="285"/>
      <c r="L96" s="285"/>
      <c r="M96" s="285"/>
      <c r="N96" s="286"/>
    </row>
    <row r="99" spans="1:26" ht="46.2" customHeight="1" x14ac:dyDescent="0.3">
      <c r="B99" s="46" t="s">
        <v>32</v>
      </c>
      <c r="C99" s="46" t="s">
        <v>46</v>
      </c>
      <c r="D99" s="272" t="s">
        <v>3</v>
      </c>
      <c r="E99" s="274"/>
    </row>
    <row r="100" spans="1:26" ht="46.95" customHeight="1" x14ac:dyDescent="0.3">
      <c r="B100" s="47" t="s">
        <v>88</v>
      </c>
      <c r="C100" s="83" t="s">
        <v>96</v>
      </c>
      <c r="D100" s="290"/>
      <c r="E100" s="290"/>
    </row>
    <row r="103" spans="1:26" ht="25.8" x14ac:dyDescent="0.3">
      <c r="B103" s="291" t="s">
        <v>62</v>
      </c>
      <c r="C103" s="292"/>
      <c r="D103" s="292"/>
      <c r="E103" s="292"/>
      <c r="F103" s="292"/>
      <c r="G103" s="292"/>
      <c r="H103" s="292"/>
      <c r="I103" s="292"/>
      <c r="J103" s="292"/>
      <c r="K103" s="292"/>
      <c r="L103" s="292"/>
      <c r="M103" s="292"/>
      <c r="N103" s="292"/>
      <c r="O103" s="292"/>
      <c r="P103" s="292"/>
    </row>
    <row r="105" spans="1:26" ht="15" thickBot="1" x14ac:dyDescent="0.35"/>
    <row r="106" spans="1:26" ht="26.4" thickBot="1" x14ac:dyDescent="0.35">
      <c r="B106" s="284" t="s">
        <v>53</v>
      </c>
      <c r="C106" s="285"/>
      <c r="D106" s="285"/>
      <c r="E106" s="285"/>
      <c r="F106" s="285"/>
      <c r="G106" s="285"/>
      <c r="H106" s="285"/>
      <c r="I106" s="285"/>
      <c r="J106" s="285"/>
      <c r="K106" s="285"/>
      <c r="L106" s="285"/>
      <c r="M106" s="285"/>
      <c r="N106" s="286"/>
    </row>
    <row r="108" spans="1:26" ht="15" thickBot="1" x14ac:dyDescent="0.35">
      <c r="M108" s="44"/>
      <c r="N108" s="44"/>
    </row>
    <row r="109" spans="1:26" s="71" customFormat="1" ht="109.5" customHeight="1" x14ac:dyDescent="0.3">
      <c r="B109" s="82" t="s">
        <v>105</v>
      </c>
      <c r="C109" s="82" t="s">
        <v>106</v>
      </c>
      <c r="D109" s="82" t="s">
        <v>107</v>
      </c>
      <c r="E109" s="82" t="s">
        <v>44</v>
      </c>
      <c r="F109" s="82" t="s">
        <v>22</v>
      </c>
      <c r="G109" s="82" t="s">
        <v>65</v>
      </c>
      <c r="H109" s="82" t="s">
        <v>17</v>
      </c>
      <c r="I109" s="82" t="s">
        <v>10</v>
      </c>
      <c r="J109" s="82" t="s">
        <v>30</v>
      </c>
      <c r="K109" s="82" t="s">
        <v>60</v>
      </c>
      <c r="L109" s="82" t="s">
        <v>20</v>
      </c>
      <c r="M109" s="67" t="s">
        <v>26</v>
      </c>
      <c r="N109" s="82" t="s">
        <v>108</v>
      </c>
      <c r="O109" s="82" t="s">
        <v>35</v>
      </c>
      <c r="P109" s="108" t="s">
        <v>11</v>
      </c>
      <c r="Q109" s="108" t="s">
        <v>19</v>
      </c>
    </row>
    <row r="110" spans="1:26" s="77" customFormat="1" ht="86.4" x14ac:dyDescent="0.3">
      <c r="A110" s="36">
        <v>1</v>
      </c>
      <c r="B110" s="78" t="s">
        <v>116</v>
      </c>
      <c r="C110" s="79" t="s">
        <v>116</v>
      </c>
      <c r="D110" s="78" t="s">
        <v>117</v>
      </c>
      <c r="E110" s="73" t="s">
        <v>118</v>
      </c>
      <c r="F110" s="74" t="s">
        <v>96</v>
      </c>
      <c r="G110" s="88" t="s">
        <v>123</v>
      </c>
      <c r="H110" s="81">
        <v>41246</v>
      </c>
      <c r="I110" s="81">
        <v>41912</v>
      </c>
      <c r="J110" s="75" t="s">
        <v>97</v>
      </c>
      <c r="K110" s="66">
        <v>0</v>
      </c>
      <c r="L110" s="66">
        <v>21</v>
      </c>
      <c r="M110" s="66">
        <v>2889</v>
      </c>
      <c r="N110" s="66"/>
      <c r="O110" s="20">
        <v>9638413666</v>
      </c>
      <c r="P110" s="20" t="s">
        <v>291</v>
      </c>
      <c r="Q110" s="89" t="s">
        <v>321</v>
      </c>
      <c r="R110" s="76"/>
      <c r="S110" s="76"/>
      <c r="T110" s="76"/>
      <c r="U110" s="76"/>
      <c r="V110" s="76"/>
      <c r="W110" s="76"/>
      <c r="X110" s="76"/>
      <c r="Y110" s="76"/>
      <c r="Z110" s="76"/>
    </row>
    <row r="111" spans="1:26" s="77" customFormat="1" ht="72" x14ac:dyDescent="0.3">
      <c r="A111" s="36">
        <f>+A110+1</f>
        <v>2</v>
      </c>
      <c r="B111" s="78" t="s">
        <v>116</v>
      </c>
      <c r="C111" s="79" t="s">
        <v>116</v>
      </c>
      <c r="D111" s="78" t="s">
        <v>117</v>
      </c>
      <c r="E111" s="188">
        <v>549</v>
      </c>
      <c r="F111" s="74" t="s">
        <v>96</v>
      </c>
      <c r="G111" s="74" t="s">
        <v>123</v>
      </c>
      <c r="H111" s="81">
        <v>41199</v>
      </c>
      <c r="I111" s="81">
        <v>41274</v>
      </c>
      <c r="J111" s="75" t="s">
        <v>97</v>
      </c>
      <c r="K111" s="122"/>
      <c r="L111" s="66">
        <f>+(I111-H111)/30</f>
        <v>2.5</v>
      </c>
      <c r="M111" s="66" t="s">
        <v>138</v>
      </c>
      <c r="N111" s="66" t="s">
        <v>123</v>
      </c>
      <c r="O111" s="20">
        <v>1251168031</v>
      </c>
      <c r="P111" s="20">
        <v>144</v>
      </c>
      <c r="Q111" s="89" t="s">
        <v>320</v>
      </c>
      <c r="R111" s="76"/>
      <c r="S111" s="76"/>
      <c r="T111" s="76"/>
      <c r="U111" s="76"/>
      <c r="V111" s="76"/>
      <c r="W111" s="76"/>
      <c r="X111" s="76"/>
      <c r="Y111" s="76"/>
      <c r="Z111" s="76"/>
    </row>
    <row r="112" spans="1:26" s="77" customFormat="1" x14ac:dyDescent="0.3">
      <c r="A112" s="36">
        <f t="shared" ref="A112:A117" si="2">+A111+1</f>
        <v>3</v>
      </c>
      <c r="B112" s="78"/>
      <c r="C112" s="79"/>
      <c r="D112" s="78"/>
      <c r="E112" s="73"/>
      <c r="F112" s="74"/>
      <c r="G112" s="74"/>
      <c r="H112" s="74"/>
      <c r="I112" s="75"/>
      <c r="J112" s="75"/>
      <c r="K112" s="75"/>
      <c r="L112" s="75"/>
      <c r="M112" s="66"/>
      <c r="N112" s="66"/>
      <c r="O112" s="20"/>
      <c r="P112" s="20"/>
      <c r="Q112" s="89"/>
      <c r="R112" s="76"/>
      <c r="S112" s="76"/>
      <c r="T112" s="76"/>
      <c r="U112" s="76"/>
      <c r="V112" s="76"/>
      <c r="W112" s="76"/>
      <c r="X112" s="76"/>
      <c r="Y112" s="76"/>
      <c r="Z112" s="76"/>
    </row>
    <row r="113" spans="1:26" s="77" customFormat="1" x14ac:dyDescent="0.3">
      <c r="A113" s="36">
        <f t="shared" si="2"/>
        <v>4</v>
      </c>
      <c r="B113" s="78"/>
      <c r="C113" s="79"/>
      <c r="D113" s="78"/>
      <c r="E113" s="73"/>
      <c r="F113" s="74"/>
      <c r="G113" s="74"/>
      <c r="H113" s="74"/>
      <c r="I113" s="75"/>
      <c r="J113" s="75"/>
      <c r="K113" s="75"/>
      <c r="L113" s="75"/>
      <c r="M113" s="66"/>
      <c r="N113" s="66"/>
      <c r="O113" s="20"/>
      <c r="P113" s="20"/>
      <c r="Q113" s="89"/>
      <c r="R113" s="76"/>
      <c r="S113" s="76"/>
      <c r="T113" s="76"/>
      <c r="U113" s="76"/>
      <c r="V113" s="76"/>
      <c r="W113" s="76"/>
      <c r="X113" s="76"/>
      <c r="Y113" s="76"/>
      <c r="Z113" s="76"/>
    </row>
    <row r="114" spans="1:26" s="77" customFormat="1" x14ac:dyDescent="0.3">
      <c r="A114" s="36">
        <f t="shared" si="2"/>
        <v>5</v>
      </c>
      <c r="B114" s="78"/>
      <c r="C114" s="79"/>
      <c r="D114" s="78"/>
      <c r="E114" s="73"/>
      <c r="F114" s="74"/>
      <c r="G114" s="74"/>
      <c r="H114" s="74"/>
      <c r="I114" s="75"/>
      <c r="J114" s="75"/>
      <c r="K114" s="75"/>
      <c r="L114" s="75"/>
      <c r="M114" s="66"/>
      <c r="N114" s="66"/>
      <c r="O114" s="20"/>
      <c r="P114" s="20"/>
      <c r="Q114" s="89"/>
      <c r="R114" s="76"/>
      <c r="S114" s="76"/>
      <c r="T114" s="76"/>
      <c r="U114" s="76"/>
      <c r="V114" s="76"/>
      <c r="W114" s="76"/>
      <c r="X114" s="76"/>
      <c r="Y114" s="76"/>
      <c r="Z114" s="76"/>
    </row>
    <row r="115" spans="1:26" s="77" customFormat="1" x14ac:dyDescent="0.3">
      <c r="A115" s="36">
        <f t="shared" si="2"/>
        <v>6</v>
      </c>
      <c r="B115" s="78"/>
      <c r="C115" s="79"/>
      <c r="D115" s="78"/>
      <c r="E115" s="73"/>
      <c r="F115" s="74"/>
      <c r="G115" s="74"/>
      <c r="H115" s="74"/>
      <c r="I115" s="75"/>
      <c r="J115" s="75"/>
      <c r="K115" s="75"/>
      <c r="L115" s="75"/>
      <c r="M115" s="66"/>
      <c r="N115" s="66"/>
      <c r="O115" s="20"/>
      <c r="P115" s="20"/>
      <c r="Q115" s="89"/>
      <c r="R115" s="76"/>
      <c r="S115" s="76"/>
      <c r="T115" s="76"/>
      <c r="U115" s="76"/>
      <c r="V115" s="76"/>
      <c r="W115" s="76"/>
      <c r="X115" s="76"/>
      <c r="Y115" s="76"/>
      <c r="Z115" s="76"/>
    </row>
    <row r="116" spans="1:26" s="77" customFormat="1" x14ac:dyDescent="0.3">
      <c r="A116" s="36">
        <f t="shared" si="2"/>
        <v>7</v>
      </c>
      <c r="B116" s="78"/>
      <c r="C116" s="79"/>
      <c r="D116" s="78"/>
      <c r="E116" s="73"/>
      <c r="F116" s="74"/>
      <c r="G116" s="74"/>
      <c r="H116" s="74"/>
      <c r="I116" s="75"/>
      <c r="J116" s="75"/>
      <c r="K116" s="75"/>
      <c r="L116" s="75"/>
      <c r="M116" s="66"/>
      <c r="N116" s="66"/>
      <c r="O116" s="20"/>
      <c r="P116" s="20"/>
      <c r="Q116" s="89"/>
      <c r="R116" s="76"/>
      <c r="S116" s="76"/>
      <c r="T116" s="76"/>
      <c r="U116" s="76"/>
      <c r="V116" s="76"/>
      <c r="W116" s="76"/>
      <c r="X116" s="76"/>
      <c r="Y116" s="76"/>
      <c r="Z116" s="76"/>
    </row>
    <row r="117" spans="1:26" s="77" customFormat="1" x14ac:dyDescent="0.3">
      <c r="A117" s="36">
        <f t="shared" si="2"/>
        <v>8</v>
      </c>
      <c r="B117" s="78"/>
      <c r="C117" s="79"/>
      <c r="D117" s="78"/>
      <c r="E117" s="73"/>
      <c r="F117" s="74"/>
      <c r="G117" s="74"/>
      <c r="H117" s="74"/>
      <c r="I117" s="75"/>
      <c r="J117" s="75"/>
      <c r="K117" s="75"/>
      <c r="L117" s="75"/>
      <c r="M117" s="66"/>
      <c r="N117" s="66"/>
      <c r="O117" s="20"/>
      <c r="P117" s="20"/>
      <c r="Q117" s="89"/>
      <c r="R117" s="76"/>
      <c r="S117" s="76"/>
      <c r="T117" s="76"/>
      <c r="U117" s="76"/>
      <c r="V117" s="76"/>
      <c r="W117" s="76"/>
      <c r="X117" s="76"/>
      <c r="Y117" s="76"/>
      <c r="Z117" s="76"/>
    </row>
    <row r="118" spans="1:26" s="77" customFormat="1" x14ac:dyDescent="0.3">
      <c r="A118" s="36"/>
      <c r="B118" s="37" t="s">
        <v>16</v>
      </c>
      <c r="C118" s="79"/>
      <c r="D118" s="78"/>
      <c r="E118" s="73"/>
      <c r="F118" s="74"/>
      <c r="G118" s="74"/>
      <c r="H118" s="74"/>
      <c r="I118" s="75"/>
      <c r="J118" s="75"/>
      <c r="K118" s="80">
        <f t="shared" ref="K118:N118" si="3">SUM(K110:K117)</f>
        <v>0</v>
      </c>
      <c r="L118" s="194">
        <v>23.5</v>
      </c>
      <c r="M118" s="87">
        <f t="shared" si="3"/>
        <v>2889</v>
      </c>
      <c r="N118" s="80">
        <f t="shared" si="3"/>
        <v>0</v>
      </c>
      <c r="O118" s="20"/>
      <c r="P118" s="20"/>
      <c r="Q118" s="90"/>
    </row>
    <row r="119" spans="1:26" x14ac:dyDescent="0.3">
      <c r="B119" s="21"/>
      <c r="C119" s="21"/>
      <c r="D119" s="21"/>
      <c r="E119" s="22"/>
      <c r="F119" s="21"/>
      <c r="G119" s="21"/>
      <c r="H119" s="21"/>
      <c r="I119" s="21"/>
      <c r="J119" s="21"/>
      <c r="K119" s="21"/>
      <c r="L119" s="194"/>
      <c r="M119" s="21"/>
      <c r="N119" s="21"/>
      <c r="O119" s="21"/>
      <c r="P119" s="21"/>
    </row>
    <row r="120" spans="1:26" ht="18" x14ac:dyDescent="0.3">
      <c r="B120" s="41" t="s">
        <v>31</v>
      </c>
      <c r="C120" s="50">
        <f>+K118</f>
        <v>0</v>
      </c>
      <c r="H120" s="23"/>
      <c r="I120" s="23"/>
      <c r="J120" s="23"/>
      <c r="K120" s="23"/>
      <c r="L120" s="23"/>
      <c r="M120" s="23"/>
      <c r="N120" s="21"/>
      <c r="O120" s="21"/>
      <c r="P120" s="21"/>
    </row>
    <row r="122" spans="1:26" ht="15" thickBot="1" x14ac:dyDescent="0.35"/>
    <row r="123" spans="1:26" ht="37.200000000000003" customHeight="1" thickBot="1" x14ac:dyDescent="0.35">
      <c r="B123" s="52" t="s">
        <v>48</v>
      </c>
      <c r="C123" s="53" t="s">
        <v>49</v>
      </c>
      <c r="D123" s="52" t="s">
        <v>50</v>
      </c>
      <c r="E123" s="53" t="s">
        <v>54</v>
      </c>
    </row>
    <row r="124" spans="1:26" ht="41.4" customHeight="1" x14ac:dyDescent="0.3">
      <c r="B124" s="45" t="s">
        <v>89</v>
      </c>
      <c r="C124" s="48">
        <v>20</v>
      </c>
      <c r="D124" s="48">
        <v>0</v>
      </c>
      <c r="E124" s="281">
        <f>+D124+D125+D126</f>
        <v>0</v>
      </c>
    </row>
    <row r="125" spans="1:26" x14ac:dyDescent="0.3">
      <c r="B125" s="45" t="s">
        <v>90</v>
      </c>
      <c r="C125" s="39">
        <v>30</v>
      </c>
      <c r="D125" s="106">
        <v>0</v>
      </c>
      <c r="E125" s="282"/>
    </row>
    <row r="126" spans="1:26" ht="15" thickBot="1" x14ac:dyDescent="0.35">
      <c r="B126" s="45" t="s">
        <v>91</v>
      </c>
      <c r="C126" s="49">
        <v>40</v>
      </c>
      <c r="D126" s="49">
        <v>0</v>
      </c>
      <c r="E126" s="283"/>
    </row>
    <row r="128" spans="1:26" ht="15" thickBot="1" x14ac:dyDescent="0.35"/>
    <row r="129" spans="2:17" ht="26.4" thickBot="1" x14ac:dyDescent="0.35">
      <c r="B129" s="284" t="s">
        <v>51</v>
      </c>
      <c r="C129" s="285"/>
      <c r="D129" s="285"/>
      <c r="E129" s="285"/>
      <c r="F129" s="285"/>
      <c r="G129" s="285"/>
      <c r="H129" s="285"/>
      <c r="I129" s="285"/>
      <c r="J129" s="285"/>
      <c r="K129" s="285"/>
      <c r="L129" s="285"/>
      <c r="M129" s="285"/>
      <c r="N129" s="286"/>
    </row>
    <row r="131" spans="2:17" ht="33" customHeight="1" x14ac:dyDescent="0.3">
      <c r="B131" s="275" t="s">
        <v>0</v>
      </c>
      <c r="C131" s="275" t="s">
        <v>38</v>
      </c>
      <c r="D131" s="275" t="s">
        <v>39</v>
      </c>
      <c r="E131" s="275" t="s">
        <v>78</v>
      </c>
      <c r="F131" s="275" t="s">
        <v>80</v>
      </c>
      <c r="G131" s="275" t="s">
        <v>81</v>
      </c>
      <c r="H131" s="275" t="s">
        <v>82</v>
      </c>
      <c r="I131" s="275" t="s">
        <v>79</v>
      </c>
      <c r="J131" s="272" t="s">
        <v>83</v>
      </c>
      <c r="K131" s="273"/>
      <c r="L131" s="274"/>
      <c r="M131" s="275" t="s">
        <v>87</v>
      </c>
      <c r="N131" s="275" t="s">
        <v>40</v>
      </c>
      <c r="O131" s="275" t="s">
        <v>41</v>
      </c>
      <c r="P131" s="293" t="s">
        <v>3</v>
      </c>
      <c r="Q131" s="294"/>
    </row>
    <row r="132" spans="2:17" ht="72" customHeight="1" x14ac:dyDescent="0.3">
      <c r="B132" s="276"/>
      <c r="C132" s="276"/>
      <c r="D132" s="276"/>
      <c r="E132" s="276"/>
      <c r="F132" s="276"/>
      <c r="G132" s="276"/>
      <c r="H132" s="276"/>
      <c r="I132" s="276"/>
      <c r="J132" s="107" t="s">
        <v>84</v>
      </c>
      <c r="K132" s="107" t="s">
        <v>85</v>
      </c>
      <c r="L132" s="107" t="s">
        <v>86</v>
      </c>
      <c r="M132" s="276"/>
      <c r="N132" s="276"/>
      <c r="O132" s="276"/>
      <c r="P132" s="295"/>
      <c r="Q132" s="296"/>
    </row>
    <row r="133" spans="2:17" ht="60.75" customHeight="1" x14ac:dyDescent="0.3">
      <c r="B133" s="105" t="s">
        <v>114</v>
      </c>
      <c r="C133" s="105">
        <v>491</v>
      </c>
      <c r="D133" s="116" t="s">
        <v>161</v>
      </c>
      <c r="E133" s="116">
        <v>65733109</v>
      </c>
      <c r="F133" s="116" t="s">
        <v>275</v>
      </c>
      <c r="G133" s="116" t="s">
        <v>170</v>
      </c>
      <c r="H133" s="161">
        <v>36875</v>
      </c>
      <c r="I133" s="155" t="s">
        <v>123</v>
      </c>
      <c r="J133" s="47" t="s">
        <v>277</v>
      </c>
      <c r="K133" s="154" t="s">
        <v>278</v>
      </c>
      <c r="L133" s="83" t="s">
        <v>276</v>
      </c>
      <c r="M133" s="83" t="s">
        <v>96</v>
      </c>
      <c r="N133" s="83" t="s">
        <v>96</v>
      </c>
      <c r="O133" s="83" t="s">
        <v>96</v>
      </c>
      <c r="P133" s="61"/>
      <c r="Q133" s="62"/>
    </row>
    <row r="134" spans="2:17" ht="60.75" customHeight="1" x14ac:dyDescent="0.3">
      <c r="B134" s="105" t="s">
        <v>113</v>
      </c>
      <c r="C134" s="153">
        <v>491</v>
      </c>
      <c r="D134" s="145" t="s">
        <v>162</v>
      </c>
      <c r="E134" s="144">
        <v>1110477642</v>
      </c>
      <c r="F134" s="2" t="s">
        <v>279</v>
      </c>
      <c r="G134" s="2" t="s">
        <v>164</v>
      </c>
      <c r="H134" s="2">
        <v>41075</v>
      </c>
      <c r="I134" s="4" t="s">
        <v>123</v>
      </c>
      <c r="J134" s="1" t="s">
        <v>280</v>
      </c>
      <c r="K134" s="60" t="s">
        <v>281</v>
      </c>
      <c r="L134" s="59" t="s">
        <v>173</v>
      </c>
      <c r="M134" s="83" t="s">
        <v>96</v>
      </c>
      <c r="N134" s="83" t="s">
        <v>96</v>
      </c>
      <c r="O134" s="83" t="s">
        <v>96</v>
      </c>
      <c r="P134" s="61"/>
      <c r="Q134" s="62"/>
    </row>
    <row r="135" spans="2:17" ht="33.6" customHeight="1" x14ac:dyDescent="0.3">
      <c r="B135" s="105" t="s">
        <v>115</v>
      </c>
      <c r="C135" s="105">
        <v>491</v>
      </c>
      <c r="D135" s="145" t="s">
        <v>156</v>
      </c>
      <c r="E135" s="144">
        <v>38253496</v>
      </c>
      <c r="F135" s="2" t="s">
        <v>209</v>
      </c>
      <c r="G135" s="2" t="s">
        <v>174</v>
      </c>
      <c r="H135" s="152">
        <v>35510</v>
      </c>
      <c r="I135" s="4" t="s">
        <v>96</v>
      </c>
      <c r="J135" s="83" t="s">
        <v>211</v>
      </c>
      <c r="K135" s="1" t="s">
        <v>210</v>
      </c>
      <c r="L135" s="59" t="s">
        <v>212</v>
      </c>
      <c r="M135" s="83" t="s">
        <v>96</v>
      </c>
      <c r="N135" s="83" t="s">
        <v>96</v>
      </c>
      <c r="O135" s="83" t="s">
        <v>96</v>
      </c>
      <c r="P135" s="61"/>
      <c r="Q135" s="62"/>
    </row>
    <row r="138" spans="2:17" ht="15" thickBot="1" x14ac:dyDescent="0.35"/>
    <row r="139" spans="2:17" ht="54" customHeight="1" x14ac:dyDescent="0.3">
      <c r="B139" s="85" t="s">
        <v>32</v>
      </c>
      <c r="C139" s="85" t="s">
        <v>48</v>
      </c>
      <c r="D139" s="107" t="s">
        <v>49</v>
      </c>
      <c r="E139" s="85" t="s">
        <v>50</v>
      </c>
      <c r="F139" s="53" t="s">
        <v>55</v>
      </c>
      <c r="G139" s="56"/>
    </row>
    <row r="140" spans="2:17" ht="120.75" customHeight="1" x14ac:dyDescent="0.2">
      <c r="B140" s="277" t="s">
        <v>52</v>
      </c>
      <c r="C140" s="5" t="s">
        <v>92</v>
      </c>
      <c r="D140" s="106">
        <v>25</v>
      </c>
      <c r="E140" s="106">
        <v>25</v>
      </c>
      <c r="F140" s="278">
        <f>+E140+E141+E142</f>
        <v>60</v>
      </c>
      <c r="G140" s="57"/>
    </row>
    <row r="141" spans="2:17" ht="76.2" customHeight="1" x14ac:dyDescent="0.2">
      <c r="B141" s="277"/>
      <c r="C141" s="5" t="s">
        <v>93</v>
      </c>
      <c r="D141" s="51">
        <v>25</v>
      </c>
      <c r="E141" s="106">
        <v>25</v>
      </c>
      <c r="F141" s="279"/>
      <c r="G141" s="57"/>
    </row>
    <row r="142" spans="2:17" ht="69" customHeight="1" x14ac:dyDescent="0.2">
      <c r="B142" s="277"/>
      <c r="C142" s="5" t="s">
        <v>94</v>
      </c>
      <c r="D142" s="106">
        <v>10</v>
      </c>
      <c r="E142" s="106">
        <v>10</v>
      </c>
      <c r="F142" s="280"/>
      <c r="G142" s="57"/>
    </row>
    <row r="143" spans="2:17" x14ac:dyDescent="0.3">
      <c r="C143" s="68"/>
    </row>
    <row r="146" spans="2:5" x14ac:dyDescent="0.3">
      <c r="B146" s="84" t="s">
        <v>56</v>
      </c>
    </row>
    <row r="149" spans="2:5" x14ac:dyDescent="0.3">
      <c r="B149" s="86" t="s">
        <v>32</v>
      </c>
      <c r="C149" s="86" t="s">
        <v>57</v>
      </c>
      <c r="D149" s="85" t="s">
        <v>50</v>
      </c>
      <c r="E149" s="85" t="s">
        <v>16</v>
      </c>
    </row>
    <row r="150" spans="2:5" ht="53.25" customHeight="1" x14ac:dyDescent="0.3">
      <c r="B150" s="69" t="s">
        <v>58</v>
      </c>
      <c r="C150" s="70">
        <v>40</v>
      </c>
      <c r="D150" s="106">
        <f>+E124</f>
        <v>0</v>
      </c>
      <c r="E150" s="270">
        <f>+D150+D151</f>
        <v>60</v>
      </c>
    </row>
    <row r="151" spans="2:5" ht="65.25" customHeight="1" x14ac:dyDescent="0.3">
      <c r="B151" s="69" t="s">
        <v>59</v>
      </c>
      <c r="C151" s="70">
        <v>60</v>
      </c>
      <c r="D151" s="106">
        <f>+F140</f>
        <v>60</v>
      </c>
      <c r="E151" s="271"/>
    </row>
  </sheetData>
  <mergeCells count="65">
    <mergeCell ref="M46:N46"/>
    <mergeCell ref="B2:P2"/>
    <mergeCell ref="B4:P4"/>
    <mergeCell ref="A5:L5"/>
    <mergeCell ref="C7:N7"/>
    <mergeCell ref="C8:N8"/>
    <mergeCell ref="C9:N9"/>
    <mergeCell ref="C10:N10"/>
    <mergeCell ref="C11:E11"/>
    <mergeCell ref="B15:C22"/>
    <mergeCell ref="B23:C23"/>
    <mergeCell ref="E41:E42"/>
    <mergeCell ref="P75:Q75"/>
    <mergeCell ref="B60:B61"/>
    <mergeCell ref="C60:C61"/>
    <mergeCell ref="D60:E60"/>
    <mergeCell ref="C64:N64"/>
    <mergeCell ref="B66:N66"/>
    <mergeCell ref="P69:Q69"/>
    <mergeCell ref="P70:Q70"/>
    <mergeCell ref="P71:Q71"/>
    <mergeCell ref="P72:Q72"/>
    <mergeCell ref="P73:Q73"/>
    <mergeCell ref="P74:Q74"/>
    <mergeCell ref="P87:Q88"/>
    <mergeCell ref="P89:Q89"/>
    <mergeCell ref="P76:Q76"/>
    <mergeCell ref="B82:N82"/>
    <mergeCell ref="B87:B88"/>
    <mergeCell ref="C87:C88"/>
    <mergeCell ref="D87:D88"/>
    <mergeCell ref="E87:E88"/>
    <mergeCell ref="F87:F88"/>
    <mergeCell ref="G87:G88"/>
    <mergeCell ref="H87:H88"/>
    <mergeCell ref="I87:I88"/>
    <mergeCell ref="B106:N106"/>
    <mergeCell ref="J87:L87"/>
    <mergeCell ref="M87:M88"/>
    <mergeCell ref="N87:N88"/>
    <mergeCell ref="O87:O88"/>
    <mergeCell ref="P93:Q93"/>
    <mergeCell ref="B96:N96"/>
    <mergeCell ref="D99:E99"/>
    <mergeCell ref="D100:E100"/>
    <mergeCell ref="B103:P103"/>
    <mergeCell ref="P94:Q94"/>
    <mergeCell ref="P131:Q132"/>
    <mergeCell ref="B140:B142"/>
    <mergeCell ref="F140:F142"/>
    <mergeCell ref="E124:E126"/>
    <mergeCell ref="B129:N129"/>
    <mergeCell ref="B131:B132"/>
    <mergeCell ref="C131:C132"/>
    <mergeCell ref="D131:D132"/>
    <mergeCell ref="E131:E132"/>
    <mergeCell ref="F131:F132"/>
    <mergeCell ref="G131:G132"/>
    <mergeCell ref="H131:H132"/>
    <mergeCell ref="I131:I132"/>
    <mergeCell ref="E150:E151"/>
    <mergeCell ref="J131:L131"/>
    <mergeCell ref="M131:M132"/>
    <mergeCell ref="N131:N132"/>
    <mergeCell ref="O131:O132"/>
  </mergeCells>
  <dataValidations count="2">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zoomScale="70" zoomScaleNormal="70" workbookViewId="0">
      <selection activeCell="A5" sqref="A5:L5"/>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6.109375" style="6" customWidth="1"/>
    <col min="18" max="18" width="18.33203125" style="6" customWidth="1"/>
    <col min="19" max="22" width="6.44140625" style="6" customWidth="1"/>
    <col min="23" max="251" width="11.554687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554687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554687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554687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554687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554687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554687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554687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554687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554687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554687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554687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554687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554687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554687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554687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554687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554687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554687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554687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554687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554687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554687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554687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554687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554687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554687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554687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554687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554687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554687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554687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554687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554687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554687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554687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554687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554687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554687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554687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554687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554687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554687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554687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554687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554687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554687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554687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554687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554687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554687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554687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554687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554687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554687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554687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554687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554687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554687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554687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554687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554687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554687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5546875" style="6"/>
    <col min="16372" max="16384" width="11.44140625" style="6" customWidth="1"/>
  </cols>
  <sheetData>
    <row r="2" spans="1:16" ht="25.8" x14ac:dyDescent="0.3">
      <c r="B2" s="291" t="s">
        <v>61</v>
      </c>
      <c r="C2" s="292"/>
      <c r="D2" s="292"/>
      <c r="E2" s="292"/>
      <c r="F2" s="292"/>
      <c r="G2" s="292"/>
      <c r="H2" s="292"/>
      <c r="I2" s="292"/>
      <c r="J2" s="292"/>
      <c r="K2" s="292"/>
      <c r="L2" s="292"/>
      <c r="M2" s="292"/>
      <c r="N2" s="292"/>
      <c r="O2" s="292"/>
      <c r="P2" s="292"/>
    </row>
    <row r="4" spans="1:16" ht="25.8" x14ac:dyDescent="0.3">
      <c r="B4" s="312" t="s">
        <v>47</v>
      </c>
      <c r="C4" s="312"/>
      <c r="D4" s="312"/>
      <c r="E4" s="312"/>
      <c r="F4" s="312"/>
      <c r="G4" s="312"/>
      <c r="H4" s="312"/>
      <c r="I4" s="312"/>
      <c r="J4" s="312"/>
      <c r="K4" s="312"/>
      <c r="L4" s="312"/>
      <c r="M4" s="312"/>
      <c r="N4" s="312"/>
      <c r="O4" s="312"/>
      <c r="P4" s="312"/>
    </row>
    <row r="5" spans="1:16" s="68" customFormat="1" ht="39.75" customHeight="1" x14ac:dyDescent="0.4">
      <c r="A5" s="313"/>
      <c r="B5" s="313"/>
      <c r="C5" s="313"/>
      <c r="D5" s="313"/>
      <c r="E5" s="313"/>
      <c r="F5" s="313"/>
      <c r="G5" s="313"/>
      <c r="H5" s="313"/>
      <c r="I5" s="313"/>
      <c r="J5" s="313"/>
      <c r="K5" s="313"/>
      <c r="L5" s="313"/>
    </row>
    <row r="6" spans="1:16" ht="15" thickBot="1" x14ac:dyDescent="0.35"/>
    <row r="7" spans="1:16" ht="21.6" thickBot="1" x14ac:dyDescent="0.35">
      <c r="B7" s="8" t="s">
        <v>4</v>
      </c>
      <c r="C7" s="314" t="s">
        <v>116</v>
      </c>
      <c r="D7" s="314"/>
      <c r="E7" s="314"/>
      <c r="F7" s="314"/>
      <c r="G7" s="314"/>
      <c r="H7" s="314"/>
      <c r="I7" s="314"/>
      <c r="J7" s="314"/>
      <c r="K7" s="314"/>
      <c r="L7" s="314"/>
      <c r="M7" s="314"/>
      <c r="N7" s="315"/>
    </row>
    <row r="8" spans="1:16" ht="16.2" thickBot="1" x14ac:dyDescent="0.35">
      <c r="B8" s="9" t="s">
        <v>5</v>
      </c>
      <c r="C8" s="314"/>
      <c r="D8" s="314"/>
      <c r="E8" s="314"/>
      <c r="F8" s="314"/>
      <c r="G8" s="314"/>
      <c r="H8" s="314"/>
      <c r="I8" s="314"/>
      <c r="J8" s="314"/>
      <c r="K8" s="314"/>
      <c r="L8" s="314"/>
      <c r="M8" s="314"/>
      <c r="N8" s="315"/>
    </row>
    <row r="9" spans="1:16" ht="16.2" thickBot="1" x14ac:dyDescent="0.35">
      <c r="B9" s="9" t="s">
        <v>6</v>
      </c>
      <c r="C9" s="314"/>
      <c r="D9" s="314"/>
      <c r="E9" s="314"/>
      <c r="F9" s="314"/>
      <c r="G9" s="314"/>
      <c r="H9" s="314"/>
      <c r="I9" s="314"/>
      <c r="J9" s="314"/>
      <c r="K9" s="314"/>
      <c r="L9" s="314"/>
      <c r="M9" s="314"/>
      <c r="N9" s="315"/>
    </row>
    <row r="10" spans="1:16" ht="16.2" thickBot="1" x14ac:dyDescent="0.35">
      <c r="B10" s="9" t="s">
        <v>7</v>
      </c>
      <c r="C10" s="314"/>
      <c r="D10" s="314"/>
      <c r="E10" s="314"/>
      <c r="F10" s="314"/>
      <c r="G10" s="314"/>
      <c r="H10" s="314"/>
      <c r="I10" s="314"/>
      <c r="J10" s="314"/>
      <c r="K10" s="314"/>
      <c r="L10" s="314"/>
      <c r="M10" s="314"/>
      <c r="N10" s="315"/>
    </row>
    <row r="11" spans="1:16" ht="16.2" thickBot="1" x14ac:dyDescent="0.35">
      <c r="B11" s="9" t="s">
        <v>8</v>
      </c>
      <c r="C11" s="316">
        <v>63</v>
      </c>
      <c r="D11" s="316"/>
      <c r="E11" s="317"/>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71"/>
      <c r="J13" s="71"/>
      <c r="K13" s="71"/>
      <c r="L13" s="71"/>
      <c r="M13" s="71"/>
      <c r="N13" s="16"/>
    </row>
    <row r="14" spans="1:16" x14ac:dyDescent="0.3">
      <c r="I14" s="71"/>
      <c r="J14" s="71"/>
      <c r="K14" s="71"/>
      <c r="L14" s="71"/>
      <c r="M14" s="71"/>
      <c r="N14" s="72"/>
    </row>
    <row r="15" spans="1:16" ht="45.75" customHeight="1" x14ac:dyDescent="0.3">
      <c r="B15" s="318" t="s">
        <v>392</v>
      </c>
      <c r="C15" s="318"/>
      <c r="D15" s="211" t="s">
        <v>12</v>
      </c>
      <c r="E15" s="211" t="s">
        <v>13</v>
      </c>
      <c r="F15" s="211" t="s">
        <v>28</v>
      </c>
      <c r="G15" s="54"/>
      <c r="I15" s="27"/>
      <c r="J15" s="27"/>
      <c r="K15" s="27"/>
      <c r="L15" s="27"/>
      <c r="M15" s="27"/>
      <c r="N15" s="72"/>
    </row>
    <row r="16" spans="1:16" x14ac:dyDescent="0.3">
      <c r="B16" s="318"/>
      <c r="C16" s="318"/>
      <c r="D16" s="211">
        <v>63</v>
      </c>
      <c r="E16" s="91">
        <v>818606152</v>
      </c>
      <c r="F16" s="91">
        <v>392</v>
      </c>
      <c r="G16" s="55"/>
      <c r="I16" s="28"/>
      <c r="J16" s="28"/>
      <c r="K16" s="28"/>
      <c r="L16" s="28"/>
      <c r="M16" s="28"/>
      <c r="N16" s="72"/>
    </row>
    <row r="17" spans="1:14" x14ac:dyDescent="0.3">
      <c r="B17" s="318"/>
      <c r="C17" s="318"/>
      <c r="D17" s="211"/>
      <c r="E17" s="91"/>
      <c r="F17" s="91"/>
      <c r="G17" s="55"/>
      <c r="I17" s="28"/>
      <c r="J17" s="28"/>
      <c r="K17" s="28"/>
      <c r="L17" s="28"/>
      <c r="M17" s="28"/>
      <c r="N17" s="72"/>
    </row>
    <row r="18" spans="1:14" x14ac:dyDescent="0.3">
      <c r="B18" s="318"/>
      <c r="C18" s="318"/>
      <c r="D18" s="211"/>
      <c r="E18" s="91"/>
      <c r="F18" s="91"/>
      <c r="G18" s="55"/>
      <c r="I18" s="28"/>
      <c r="J18" s="28"/>
      <c r="K18" s="28"/>
      <c r="L18" s="28"/>
      <c r="M18" s="28"/>
      <c r="N18" s="72"/>
    </row>
    <row r="19" spans="1:14" x14ac:dyDescent="0.3">
      <c r="B19" s="318"/>
      <c r="C19" s="318"/>
      <c r="D19" s="211"/>
      <c r="E19" s="92"/>
      <c r="F19" s="91"/>
      <c r="G19" s="55"/>
      <c r="H19" s="18"/>
      <c r="I19" s="28"/>
      <c r="J19" s="28"/>
      <c r="K19" s="28"/>
      <c r="L19" s="28"/>
      <c r="M19" s="28"/>
      <c r="N19" s="17"/>
    </row>
    <row r="20" spans="1:14" x14ac:dyDescent="0.3">
      <c r="B20" s="318"/>
      <c r="C20" s="318"/>
      <c r="D20" s="211"/>
      <c r="E20" s="92"/>
      <c r="F20" s="91"/>
      <c r="G20" s="55"/>
      <c r="H20" s="18"/>
      <c r="I20" s="30"/>
      <c r="J20" s="30"/>
      <c r="K20" s="30"/>
      <c r="L20" s="30"/>
      <c r="M20" s="30"/>
      <c r="N20" s="17"/>
    </row>
    <row r="21" spans="1:14" x14ac:dyDescent="0.3">
      <c r="B21" s="318"/>
      <c r="C21" s="318"/>
      <c r="D21" s="211"/>
      <c r="E21" s="92"/>
      <c r="F21" s="91"/>
      <c r="G21" s="55"/>
      <c r="H21" s="18"/>
      <c r="I21" s="71"/>
      <c r="J21" s="71"/>
      <c r="K21" s="71"/>
      <c r="L21" s="71"/>
      <c r="M21" s="71"/>
      <c r="N21" s="17"/>
    </row>
    <row r="22" spans="1:14" x14ac:dyDescent="0.3">
      <c r="B22" s="318"/>
      <c r="C22" s="318"/>
      <c r="D22" s="211"/>
      <c r="E22" s="92"/>
      <c r="F22" s="91"/>
      <c r="G22" s="55"/>
      <c r="H22" s="18"/>
      <c r="I22" s="71"/>
      <c r="J22" s="71"/>
      <c r="K22" s="71"/>
      <c r="L22" s="71"/>
      <c r="M22" s="71"/>
      <c r="N22" s="17"/>
    </row>
    <row r="23" spans="1:14" ht="15" thickBot="1" x14ac:dyDescent="0.35">
      <c r="B23" s="319" t="s">
        <v>14</v>
      </c>
      <c r="C23" s="320"/>
      <c r="D23" s="211"/>
      <c r="E23" s="93">
        <f>SUM(E16:E22)</f>
        <v>818606152</v>
      </c>
      <c r="F23" s="91">
        <f>SUM(F16:F22)</f>
        <v>392</v>
      </c>
      <c r="G23" s="55"/>
      <c r="H23" s="18"/>
      <c r="I23" s="71"/>
      <c r="J23" s="71"/>
      <c r="K23" s="71"/>
      <c r="L23" s="71"/>
      <c r="M23" s="71"/>
      <c r="N23" s="17"/>
    </row>
    <row r="24" spans="1:14" ht="29.4" thickBot="1" x14ac:dyDescent="0.35">
      <c r="A24" s="32"/>
      <c r="B24" s="38" t="s">
        <v>15</v>
      </c>
      <c r="C24" s="38" t="s">
        <v>64</v>
      </c>
      <c r="E24" s="27"/>
      <c r="F24" s="27"/>
      <c r="G24" s="27"/>
      <c r="H24" s="27"/>
      <c r="I24" s="7"/>
      <c r="J24" s="7"/>
      <c r="K24" s="7"/>
      <c r="L24" s="7"/>
      <c r="M24" s="7"/>
    </row>
    <row r="25" spans="1:14" ht="15" thickBot="1" x14ac:dyDescent="0.35">
      <c r="A25" s="33">
        <v>1</v>
      </c>
      <c r="C25" s="35">
        <f>+F23*80%</f>
        <v>313.60000000000002</v>
      </c>
      <c r="D25" s="31"/>
      <c r="E25" s="34">
        <f>E23</f>
        <v>818606152</v>
      </c>
      <c r="F25" s="29"/>
      <c r="G25" s="29"/>
      <c r="H25" s="29"/>
      <c r="I25" s="19"/>
      <c r="J25" s="19"/>
      <c r="K25" s="19"/>
      <c r="L25" s="19"/>
      <c r="M25" s="19"/>
    </row>
    <row r="26" spans="1:14" x14ac:dyDescent="0.3">
      <c r="A26" s="63"/>
      <c r="C26" s="64"/>
      <c r="D26" s="28"/>
      <c r="E26" s="65"/>
      <c r="F26" s="29"/>
      <c r="G26" s="29"/>
      <c r="H26" s="29"/>
      <c r="I26" s="19"/>
      <c r="J26" s="19"/>
      <c r="K26" s="19"/>
      <c r="L26" s="19"/>
      <c r="M26" s="19"/>
    </row>
    <row r="27" spans="1:14" x14ac:dyDescent="0.3">
      <c r="A27" s="63"/>
      <c r="C27" s="64"/>
      <c r="D27" s="28"/>
      <c r="E27" s="65"/>
      <c r="F27" s="29"/>
      <c r="G27" s="29"/>
      <c r="H27" s="29"/>
      <c r="I27" s="19"/>
      <c r="J27" s="19"/>
      <c r="K27" s="19"/>
      <c r="L27" s="19"/>
      <c r="M27" s="19"/>
    </row>
    <row r="28" spans="1:14" x14ac:dyDescent="0.3">
      <c r="A28" s="63"/>
      <c r="B28" s="84" t="s">
        <v>95</v>
      </c>
      <c r="C28" s="68"/>
      <c r="D28" s="68"/>
      <c r="E28" s="68"/>
      <c r="F28" s="68"/>
      <c r="G28" s="68"/>
      <c r="H28" s="68"/>
      <c r="I28" s="71"/>
      <c r="J28" s="71"/>
      <c r="K28" s="71"/>
      <c r="L28" s="71"/>
      <c r="M28" s="71"/>
      <c r="N28" s="72"/>
    </row>
    <row r="29" spans="1:14" x14ac:dyDescent="0.3">
      <c r="A29" s="63"/>
      <c r="B29" s="68"/>
      <c r="C29" s="68"/>
      <c r="D29" s="68"/>
      <c r="E29" s="68"/>
      <c r="F29" s="68"/>
      <c r="G29" s="68"/>
      <c r="H29" s="68"/>
      <c r="I29" s="71"/>
      <c r="J29" s="71"/>
      <c r="K29" s="71"/>
      <c r="L29" s="71"/>
      <c r="M29" s="71"/>
      <c r="N29" s="72"/>
    </row>
    <row r="30" spans="1:14" x14ac:dyDescent="0.3">
      <c r="A30" s="63"/>
      <c r="B30" s="86" t="s">
        <v>32</v>
      </c>
      <c r="C30" s="86" t="s">
        <v>96</v>
      </c>
      <c r="D30" s="86" t="s">
        <v>97</v>
      </c>
      <c r="E30" s="68"/>
      <c r="F30" s="68"/>
      <c r="G30" s="68"/>
      <c r="H30" s="68"/>
      <c r="I30" s="71"/>
      <c r="J30" s="71"/>
      <c r="K30" s="71"/>
      <c r="L30" s="71"/>
      <c r="M30" s="71"/>
      <c r="N30" s="72"/>
    </row>
    <row r="31" spans="1:14" x14ac:dyDescent="0.3">
      <c r="A31" s="63"/>
      <c r="B31" s="83" t="s">
        <v>98</v>
      </c>
      <c r="C31" s="213" t="s">
        <v>315</v>
      </c>
      <c r="D31" s="213"/>
      <c r="E31" s="68"/>
      <c r="F31" s="68"/>
      <c r="G31" s="68"/>
      <c r="H31" s="68"/>
      <c r="I31" s="71"/>
      <c r="J31" s="71"/>
      <c r="K31" s="71"/>
      <c r="L31" s="71"/>
      <c r="M31" s="71"/>
      <c r="N31" s="72"/>
    </row>
    <row r="32" spans="1:14" x14ac:dyDescent="0.3">
      <c r="A32" s="63"/>
      <c r="B32" s="83" t="s">
        <v>99</v>
      </c>
      <c r="C32" s="213" t="s">
        <v>315</v>
      </c>
      <c r="D32" s="83"/>
      <c r="E32" s="68"/>
      <c r="F32" s="68"/>
      <c r="G32" s="68"/>
      <c r="H32" s="68"/>
      <c r="I32" s="71"/>
      <c r="J32" s="71"/>
      <c r="K32" s="71"/>
      <c r="L32" s="71"/>
      <c r="M32" s="71"/>
      <c r="N32" s="72"/>
    </row>
    <row r="33" spans="1:14" x14ac:dyDescent="0.3">
      <c r="A33" s="63"/>
      <c r="B33" s="83" t="s">
        <v>100</v>
      </c>
      <c r="C33" s="213" t="s">
        <v>315</v>
      </c>
      <c r="D33" s="40"/>
      <c r="E33" s="253"/>
      <c r="F33" s="68"/>
      <c r="G33" s="68"/>
      <c r="H33" s="68"/>
      <c r="I33" s="71"/>
      <c r="J33" s="71"/>
      <c r="K33" s="71"/>
      <c r="L33" s="71"/>
      <c r="M33" s="71"/>
      <c r="N33" s="72"/>
    </row>
    <row r="34" spans="1:14" x14ac:dyDescent="0.3">
      <c r="A34" s="63"/>
      <c r="B34" s="83" t="s">
        <v>101</v>
      </c>
      <c r="C34" s="213" t="s">
        <v>315</v>
      </c>
      <c r="D34" s="83"/>
      <c r="E34" s="68"/>
      <c r="F34" s="68"/>
      <c r="G34" s="68"/>
      <c r="H34" s="68"/>
      <c r="I34" s="71"/>
      <c r="J34" s="71"/>
      <c r="K34" s="71"/>
      <c r="L34" s="71"/>
      <c r="M34" s="71"/>
      <c r="N34" s="72"/>
    </row>
    <row r="35" spans="1:14" x14ac:dyDescent="0.3">
      <c r="A35" s="63"/>
      <c r="B35" s="68"/>
      <c r="C35" s="68"/>
      <c r="D35" s="68"/>
      <c r="E35" s="68"/>
      <c r="F35" s="68"/>
      <c r="G35" s="68"/>
      <c r="H35" s="68"/>
      <c r="I35" s="71"/>
      <c r="J35" s="71"/>
      <c r="K35" s="71"/>
      <c r="L35" s="71"/>
      <c r="M35" s="71"/>
      <c r="N35" s="72"/>
    </row>
    <row r="36" spans="1:14" x14ac:dyDescent="0.3">
      <c r="A36" s="63"/>
      <c r="B36" s="68"/>
      <c r="C36" s="68"/>
      <c r="D36" s="68"/>
      <c r="E36" s="68"/>
      <c r="F36" s="68"/>
      <c r="G36" s="68"/>
      <c r="H36" s="68"/>
      <c r="I36" s="71"/>
      <c r="J36" s="71"/>
      <c r="K36" s="71"/>
      <c r="L36" s="71"/>
      <c r="M36" s="71"/>
      <c r="N36" s="72"/>
    </row>
    <row r="37" spans="1:14" x14ac:dyDescent="0.3">
      <c r="A37" s="63"/>
      <c r="B37" s="84" t="s">
        <v>102</v>
      </c>
      <c r="C37" s="68"/>
      <c r="D37" s="68"/>
      <c r="E37" s="68"/>
      <c r="F37" s="68"/>
      <c r="G37" s="68"/>
      <c r="H37" s="68"/>
      <c r="I37" s="71"/>
      <c r="J37" s="71"/>
      <c r="K37" s="71"/>
      <c r="L37" s="71"/>
      <c r="M37" s="71"/>
      <c r="N37" s="72"/>
    </row>
    <row r="38" spans="1:14" x14ac:dyDescent="0.3">
      <c r="A38" s="63"/>
      <c r="B38" s="68"/>
      <c r="C38" s="68"/>
      <c r="D38" s="68"/>
      <c r="E38" s="68"/>
      <c r="F38" s="68"/>
      <c r="G38" s="68"/>
      <c r="H38" s="68"/>
      <c r="I38" s="71"/>
      <c r="J38" s="71"/>
      <c r="K38" s="71"/>
      <c r="L38" s="71"/>
      <c r="M38" s="71"/>
      <c r="N38" s="72"/>
    </row>
    <row r="39" spans="1:14" x14ac:dyDescent="0.3">
      <c r="A39" s="63"/>
      <c r="B39" s="68"/>
      <c r="C39" s="68"/>
      <c r="D39" s="68"/>
      <c r="E39" s="68"/>
      <c r="F39" s="68"/>
      <c r="G39" s="68"/>
      <c r="H39" s="68"/>
      <c r="I39" s="71"/>
      <c r="J39" s="71"/>
      <c r="K39" s="71"/>
      <c r="L39" s="71"/>
      <c r="M39" s="71"/>
      <c r="N39" s="72"/>
    </row>
    <row r="40" spans="1:14" x14ac:dyDescent="0.3">
      <c r="A40" s="63"/>
      <c r="B40" s="86" t="s">
        <v>32</v>
      </c>
      <c r="C40" s="86" t="s">
        <v>57</v>
      </c>
      <c r="D40" s="85" t="s">
        <v>50</v>
      </c>
      <c r="E40" s="85" t="s">
        <v>16</v>
      </c>
      <c r="F40" s="68"/>
      <c r="G40" s="68"/>
      <c r="H40" s="68"/>
      <c r="I40" s="71"/>
      <c r="J40" s="71"/>
      <c r="K40" s="71"/>
      <c r="L40" s="71"/>
      <c r="M40" s="71"/>
      <c r="N40" s="72"/>
    </row>
    <row r="41" spans="1:14" ht="27.6" x14ac:dyDescent="0.3">
      <c r="A41" s="63"/>
      <c r="B41" s="69" t="s">
        <v>103</v>
      </c>
      <c r="C41" s="70">
        <v>40</v>
      </c>
      <c r="D41" s="213">
        <v>0</v>
      </c>
      <c r="E41" s="270">
        <f>+D41+D42</f>
        <v>35</v>
      </c>
      <c r="F41" s="68"/>
      <c r="G41" s="68"/>
      <c r="H41" s="68"/>
      <c r="I41" s="71"/>
      <c r="J41" s="71"/>
      <c r="K41" s="71"/>
      <c r="L41" s="71"/>
      <c r="M41" s="71"/>
      <c r="N41" s="72"/>
    </row>
    <row r="42" spans="1:14" ht="55.2" x14ac:dyDescent="0.3">
      <c r="A42" s="63"/>
      <c r="B42" s="69" t="s">
        <v>104</v>
      </c>
      <c r="C42" s="70">
        <v>60</v>
      </c>
      <c r="D42" s="213">
        <v>35</v>
      </c>
      <c r="E42" s="271"/>
      <c r="F42" s="68"/>
      <c r="G42" s="68"/>
      <c r="H42" s="68"/>
      <c r="I42" s="71"/>
      <c r="J42" s="71"/>
      <c r="K42" s="71"/>
      <c r="L42" s="71"/>
      <c r="M42" s="71"/>
      <c r="N42" s="72"/>
    </row>
    <row r="43" spans="1:14" x14ac:dyDescent="0.3">
      <c r="A43" s="63"/>
      <c r="C43" s="64"/>
      <c r="D43" s="28"/>
      <c r="E43" s="65"/>
      <c r="F43" s="29"/>
      <c r="G43" s="29"/>
      <c r="H43" s="29"/>
      <c r="I43" s="19"/>
      <c r="J43" s="19"/>
      <c r="K43" s="19"/>
      <c r="L43" s="19"/>
      <c r="M43" s="19"/>
    </row>
    <row r="44" spans="1:14" x14ac:dyDescent="0.3">
      <c r="A44" s="63"/>
      <c r="C44" s="64"/>
      <c r="D44" s="28"/>
      <c r="E44" s="65"/>
      <c r="F44" s="29"/>
      <c r="G44" s="29"/>
      <c r="H44" s="29"/>
      <c r="I44" s="19"/>
      <c r="J44" s="19"/>
      <c r="K44" s="19"/>
      <c r="L44" s="19"/>
      <c r="M44" s="19"/>
    </row>
    <row r="45" spans="1:14" x14ac:dyDescent="0.3">
      <c r="A45" s="63"/>
      <c r="C45" s="64"/>
      <c r="D45" s="28"/>
      <c r="E45" s="65"/>
      <c r="F45" s="29"/>
      <c r="G45" s="29"/>
      <c r="H45" s="29"/>
      <c r="I45" s="19"/>
      <c r="J45" s="19"/>
      <c r="K45" s="19"/>
      <c r="L45" s="19"/>
      <c r="M45" s="19"/>
    </row>
    <row r="46" spans="1:14" ht="15" thickBot="1" x14ac:dyDescent="0.35">
      <c r="M46" s="311" t="s">
        <v>34</v>
      </c>
      <c r="N46" s="311"/>
    </row>
    <row r="47" spans="1:14" x14ac:dyDescent="0.3">
      <c r="B47" s="94" t="s">
        <v>29</v>
      </c>
      <c r="M47" s="44"/>
      <c r="N47" s="44"/>
    </row>
    <row r="48" spans="1:14" ht="15" thickBot="1" x14ac:dyDescent="0.35">
      <c r="M48" s="44"/>
      <c r="N48" s="44"/>
    </row>
    <row r="49" spans="1:26" s="71" customFormat="1" ht="109.5" customHeight="1" x14ac:dyDescent="0.3">
      <c r="B49" s="82" t="s">
        <v>105</v>
      </c>
      <c r="C49" s="82" t="s">
        <v>106</v>
      </c>
      <c r="D49" s="82" t="s">
        <v>107</v>
      </c>
      <c r="E49" s="82" t="s">
        <v>44</v>
      </c>
      <c r="F49" s="82" t="s">
        <v>22</v>
      </c>
      <c r="G49" s="82" t="s">
        <v>65</v>
      </c>
      <c r="H49" s="82" t="s">
        <v>17</v>
      </c>
      <c r="I49" s="82" t="s">
        <v>10</v>
      </c>
      <c r="J49" s="82" t="s">
        <v>30</v>
      </c>
      <c r="K49" s="82" t="s">
        <v>60</v>
      </c>
      <c r="L49" s="82" t="s">
        <v>20</v>
      </c>
      <c r="M49" s="67" t="s">
        <v>26</v>
      </c>
      <c r="N49" s="82" t="s">
        <v>108</v>
      </c>
      <c r="O49" s="82" t="s">
        <v>35</v>
      </c>
      <c r="P49" s="209" t="s">
        <v>11</v>
      </c>
      <c r="Q49" s="209" t="s">
        <v>19</v>
      </c>
    </row>
    <row r="50" spans="1:26" s="77" customFormat="1" ht="43.2" x14ac:dyDescent="0.3">
      <c r="A50" s="36">
        <v>1</v>
      </c>
      <c r="B50" s="78" t="s">
        <v>116</v>
      </c>
      <c r="C50" s="78" t="s">
        <v>116</v>
      </c>
      <c r="D50" s="78" t="s">
        <v>131</v>
      </c>
      <c r="E50" s="78" t="s">
        <v>391</v>
      </c>
      <c r="F50" s="74" t="s">
        <v>96</v>
      </c>
      <c r="G50" s="88" t="s">
        <v>123</v>
      </c>
      <c r="H50" s="97">
        <v>41246</v>
      </c>
      <c r="I50" s="97">
        <v>42003</v>
      </c>
      <c r="J50" s="75" t="s">
        <v>97</v>
      </c>
      <c r="K50" s="251" t="s">
        <v>383</v>
      </c>
      <c r="L50" s="251" t="s">
        <v>383</v>
      </c>
      <c r="M50" s="99">
        <v>392</v>
      </c>
      <c r="N50" s="66" t="s">
        <v>123</v>
      </c>
      <c r="O50" s="20">
        <v>10142758678</v>
      </c>
      <c r="P50" s="20" t="s">
        <v>291</v>
      </c>
      <c r="Q50" s="180" t="s">
        <v>390</v>
      </c>
      <c r="R50" s="76"/>
      <c r="S50" s="76"/>
      <c r="T50" s="76"/>
      <c r="U50" s="76"/>
      <c r="V50" s="76"/>
      <c r="W50" s="76"/>
      <c r="X50" s="76"/>
      <c r="Y50" s="76"/>
      <c r="Z50" s="76"/>
    </row>
    <row r="51" spans="1:26" s="77" customFormat="1" ht="57.6" x14ac:dyDescent="0.3">
      <c r="A51" s="36">
        <f t="shared" ref="A51:A57" si="0">+A50+1</f>
        <v>2</v>
      </c>
      <c r="B51" s="78" t="s">
        <v>116</v>
      </c>
      <c r="C51" s="78" t="s">
        <v>116</v>
      </c>
      <c r="D51" s="78" t="s">
        <v>389</v>
      </c>
      <c r="E51" s="251" t="s">
        <v>388</v>
      </c>
      <c r="F51" s="74" t="s">
        <v>96</v>
      </c>
      <c r="G51" s="88" t="s">
        <v>123</v>
      </c>
      <c r="H51" s="97">
        <v>36896</v>
      </c>
      <c r="I51" s="97">
        <v>37256</v>
      </c>
      <c r="J51" s="75" t="s">
        <v>97</v>
      </c>
      <c r="K51" s="114">
        <f>+(I51-H51)/30</f>
        <v>12</v>
      </c>
      <c r="L51" s="251" t="s">
        <v>383</v>
      </c>
      <c r="M51" s="99">
        <v>0</v>
      </c>
      <c r="N51" s="66" t="s">
        <v>123</v>
      </c>
      <c r="O51" s="20">
        <v>5280000</v>
      </c>
      <c r="P51" s="20">
        <v>110</v>
      </c>
      <c r="Q51" s="89" t="s">
        <v>387</v>
      </c>
      <c r="R51" s="76"/>
      <c r="S51" s="76"/>
      <c r="T51" s="76"/>
      <c r="U51" s="76"/>
      <c r="V51" s="76"/>
      <c r="W51" s="76"/>
      <c r="X51" s="76"/>
      <c r="Y51" s="76"/>
      <c r="Z51" s="76"/>
    </row>
    <row r="52" spans="1:26" s="77" customFormat="1" x14ac:dyDescent="0.3">
      <c r="A52" s="36">
        <f t="shared" si="0"/>
        <v>3</v>
      </c>
      <c r="B52" s="78" t="s">
        <v>116</v>
      </c>
      <c r="C52" s="79" t="s">
        <v>116</v>
      </c>
      <c r="D52" s="78" t="s">
        <v>131</v>
      </c>
      <c r="E52" s="252" t="s">
        <v>386</v>
      </c>
      <c r="F52" s="74" t="s">
        <v>96</v>
      </c>
      <c r="G52" s="74" t="s">
        <v>123</v>
      </c>
      <c r="H52" s="81">
        <v>41507</v>
      </c>
      <c r="I52" s="81">
        <v>41851</v>
      </c>
      <c r="J52" s="226" t="s">
        <v>97</v>
      </c>
      <c r="K52" s="114">
        <f>+(I52-H52)/30</f>
        <v>11.466666666666667</v>
      </c>
      <c r="L52" s="251" t="s">
        <v>383</v>
      </c>
      <c r="M52" s="66">
        <v>114</v>
      </c>
      <c r="N52" s="66" t="s">
        <v>123</v>
      </c>
      <c r="O52" s="20">
        <v>220670189</v>
      </c>
      <c r="P52" s="20" t="s">
        <v>385</v>
      </c>
      <c r="Q52" s="89"/>
      <c r="R52" s="76"/>
      <c r="S52" s="76"/>
      <c r="T52" s="76"/>
      <c r="U52" s="76"/>
      <c r="V52" s="76"/>
      <c r="W52" s="76"/>
      <c r="X52" s="76"/>
      <c r="Y52" s="76"/>
      <c r="Z52" s="76"/>
    </row>
    <row r="53" spans="1:26" s="77" customFormat="1" x14ac:dyDescent="0.3">
      <c r="A53" s="36">
        <f t="shared" si="0"/>
        <v>4</v>
      </c>
      <c r="B53" s="250" t="s">
        <v>116</v>
      </c>
      <c r="C53" s="79" t="s">
        <v>116</v>
      </c>
      <c r="D53" s="78" t="s">
        <v>131</v>
      </c>
      <c r="E53" s="213" t="s">
        <v>384</v>
      </c>
      <c r="F53" s="74" t="s">
        <v>96</v>
      </c>
      <c r="G53" s="74" t="s">
        <v>123</v>
      </c>
      <c r="H53" s="81">
        <v>41169</v>
      </c>
      <c r="I53" s="81">
        <v>41273</v>
      </c>
      <c r="J53" s="75" t="s">
        <v>97</v>
      </c>
      <c r="K53" s="114">
        <f>+(I53-H53)/30</f>
        <v>3.4666666666666668</v>
      </c>
      <c r="L53" s="213">
        <v>0</v>
      </c>
      <c r="M53" s="66" t="s">
        <v>123</v>
      </c>
      <c r="N53" s="66" t="s">
        <v>123</v>
      </c>
      <c r="O53" s="20">
        <v>199665360</v>
      </c>
      <c r="P53" s="20">
        <v>130</v>
      </c>
      <c r="Q53" s="96"/>
      <c r="R53" s="76"/>
      <c r="S53" s="76"/>
      <c r="T53" s="76"/>
      <c r="U53" s="76"/>
      <c r="V53" s="76"/>
      <c r="W53" s="76"/>
      <c r="X53" s="76"/>
      <c r="Y53" s="76"/>
      <c r="Z53" s="76"/>
    </row>
    <row r="54" spans="1:26" s="77" customFormat="1" x14ac:dyDescent="0.3">
      <c r="A54" s="36">
        <f t="shared" si="0"/>
        <v>5</v>
      </c>
      <c r="B54" s="78"/>
      <c r="C54" s="79"/>
      <c r="D54" s="78"/>
      <c r="E54" s="73"/>
      <c r="F54" s="74"/>
      <c r="G54" s="74"/>
      <c r="H54" s="97"/>
      <c r="I54" s="97"/>
      <c r="J54" s="75"/>
      <c r="K54" s="75"/>
      <c r="L54" s="75"/>
      <c r="M54" s="66"/>
      <c r="N54" s="66"/>
      <c r="O54" s="20"/>
      <c r="P54" s="20"/>
      <c r="Q54" s="89"/>
      <c r="R54" s="76"/>
      <c r="S54" s="76"/>
      <c r="T54" s="76"/>
      <c r="U54" s="76"/>
      <c r="V54" s="76"/>
      <c r="W54" s="76"/>
      <c r="X54" s="76"/>
      <c r="Y54" s="76"/>
      <c r="Z54" s="76"/>
    </row>
    <row r="55" spans="1:26" s="77" customFormat="1" x14ac:dyDescent="0.3">
      <c r="A55" s="36">
        <f t="shared" si="0"/>
        <v>6</v>
      </c>
      <c r="B55" s="78"/>
      <c r="C55" s="79"/>
      <c r="D55" s="78"/>
      <c r="E55" s="73"/>
      <c r="F55" s="74"/>
      <c r="G55" s="74"/>
      <c r="H55" s="97"/>
      <c r="I55" s="97"/>
      <c r="J55" s="75"/>
      <c r="K55" s="75"/>
      <c r="L55" s="75"/>
      <c r="M55" s="66"/>
      <c r="N55" s="66"/>
      <c r="O55" s="20"/>
      <c r="P55" s="20"/>
      <c r="Q55" s="89"/>
      <c r="R55" s="76"/>
      <c r="S55" s="76"/>
      <c r="T55" s="76"/>
      <c r="U55" s="76"/>
      <c r="V55" s="76"/>
      <c r="W55" s="76"/>
      <c r="X55" s="76"/>
      <c r="Y55" s="76"/>
      <c r="Z55" s="76"/>
    </row>
    <row r="56" spans="1:26" s="77" customFormat="1" x14ac:dyDescent="0.3">
      <c r="A56" s="36">
        <f t="shared" si="0"/>
        <v>7</v>
      </c>
      <c r="B56" s="78"/>
      <c r="C56" s="79"/>
      <c r="D56" s="78"/>
      <c r="E56" s="73"/>
      <c r="F56" s="74"/>
      <c r="G56" s="74"/>
      <c r="H56" s="97"/>
      <c r="I56" s="97"/>
      <c r="J56" s="75"/>
      <c r="K56" s="75"/>
      <c r="L56" s="75"/>
      <c r="M56" s="66"/>
      <c r="N56" s="66"/>
      <c r="O56" s="20"/>
      <c r="P56" s="20"/>
      <c r="Q56" s="89"/>
      <c r="R56" s="76"/>
      <c r="S56" s="76"/>
      <c r="T56" s="76"/>
      <c r="U56" s="76"/>
      <c r="V56" s="76"/>
      <c r="W56" s="76"/>
      <c r="X56" s="76"/>
      <c r="Y56" s="76"/>
      <c r="Z56" s="76"/>
    </row>
    <row r="57" spans="1:26" s="77" customFormat="1" x14ac:dyDescent="0.3">
      <c r="A57" s="36">
        <f t="shared" si="0"/>
        <v>8</v>
      </c>
      <c r="B57" s="78"/>
      <c r="C57" s="79"/>
      <c r="D57" s="78"/>
      <c r="E57" s="73"/>
      <c r="F57" s="74"/>
      <c r="G57" s="74"/>
      <c r="H57" s="97"/>
      <c r="I57" s="97"/>
      <c r="J57" s="75"/>
      <c r="K57" s="75"/>
      <c r="L57" s="75"/>
      <c r="M57" s="66"/>
      <c r="N57" s="66"/>
      <c r="O57" s="20"/>
      <c r="P57" s="20"/>
      <c r="Q57" s="89"/>
      <c r="R57" s="76"/>
      <c r="S57" s="76"/>
      <c r="T57" s="76"/>
      <c r="U57" s="76"/>
      <c r="V57" s="76"/>
      <c r="W57" s="76"/>
      <c r="X57" s="76"/>
      <c r="Y57" s="76"/>
      <c r="Z57" s="76"/>
    </row>
    <row r="58" spans="1:26" s="77" customFormat="1" x14ac:dyDescent="0.3">
      <c r="A58" s="36"/>
      <c r="B58" s="37" t="s">
        <v>16</v>
      </c>
      <c r="C58" s="79"/>
      <c r="D58" s="78"/>
      <c r="E58" s="73"/>
      <c r="F58" s="74"/>
      <c r="G58" s="74"/>
      <c r="H58" s="74"/>
      <c r="I58" s="75"/>
      <c r="J58" s="75"/>
      <c r="K58" s="249">
        <f>SUM(K51:K57)</f>
        <v>26.933333333333337</v>
      </c>
      <c r="L58" s="80" t="s">
        <v>383</v>
      </c>
      <c r="M58" s="87">
        <f>SUM(M50:M57)</f>
        <v>506</v>
      </c>
      <c r="N58" s="80">
        <f>SUM(N50:N57)</f>
        <v>0</v>
      </c>
      <c r="O58" s="20"/>
      <c r="P58" s="20"/>
      <c r="Q58" s="90"/>
    </row>
    <row r="59" spans="1:26" s="21" customFormat="1" x14ac:dyDescent="0.3">
      <c r="E59" s="22"/>
      <c r="K59" s="98"/>
    </row>
    <row r="60" spans="1:26" s="21" customFormat="1" x14ac:dyDescent="0.3">
      <c r="B60" s="302" t="s">
        <v>27</v>
      </c>
      <c r="C60" s="302" t="s">
        <v>110</v>
      </c>
      <c r="D60" s="304" t="s">
        <v>33</v>
      </c>
      <c r="E60" s="304"/>
    </row>
    <row r="61" spans="1:26" s="21" customFormat="1" x14ac:dyDescent="0.3">
      <c r="B61" s="303"/>
      <c r="C61" s="303"/>
      <c r="D61" s="212" t="s">
        <v>23</v>
      </c>
      <c r="E61" s="43" t="s">
        <v>24</v>
      </c>
      <c r="J61" s="119"/>
      <c r="K61" s="119"/>
    </row>
    <row r="62" spans="1:26" s="21" customFormat="1" ht="30.6" customHeight="1" x14ac:dyDescent="0.3">
      <c r="B62" s="41" t="s">
        <v>21</v>
      </c>
      <c r="C62" s="248">
        <f>+K58</f>
        <v>26.933333333333337</v>
      </c>
      <c r="D62" s="39" t="s">
        <v>315</v>
      </c>
      <c r="E62" s="39"/>
      <c r="F62" s="23"/>
      <c r="G62" s="23"/>
      <c r="H62" s="23"/>
      <c r="I62" s="23"/>
      <c r="J62" s="23"/>
      <c r="K62" s="247"/>
      <c r="L62" s="23"/>
      <c r="M62" s="23"/>
    </row>
    <row r="63" spans="1:26" s="21" customFormat="1" ht="30" customHeight="1" x14ac:dyDescent="0.3">
      <c r="B63" s="41" t="s">
        <v>25</v>
      </c>
      <c r="C63" s="42">
        <f>+M58</f>
        <v>506</v>
      </c>
      <c r="D63" s="39" t="s">
        <v>315</v>
      </c>
      <c r="E63" s="39"/>
    </row>
    <row r="64" spans="1:26" s="21" customFormat="1" x14ac:dyDescent="0.3">
      <c r="B64" s="24"/>
      <c r="C64" s="305"/>
      <c r="D64" s="305"/>
      <c r="E64" s="305"/>
      <c r="F64" s="305"/>
      <c r="G64" s="305"/>
      <c r="H64" s="305"/>
      <c r="I64" s="305"/>
      <c r="J64" s="305"/>
      <c r="K64" s="305"/>
      <c r="L64" s="305"/>
      <c r="M64" s="305"/>
      <c r="N64" s="305"/>
    </row>
    <row r="65" spans="2:18" ht="28.2" customHeight="1" thickBot="1" x14ac:dyDescent="0.35"/>
    <row r="66" spans="2:18" ht="26.4" thickBot="1" x14ac:dyDescent="0.35">
      <c r="B66" s="306" t="s">
        <v>66</v>
      </c>
      <c r="C66" s="306"/>
      <c r="D66" s="306"/>
      <c r="E66" s="306"/>
      <c r="F66" s="306"/>
      <c r="G66" s="306"/>
      <c r="H66" s="306"/>
      <c r="I66" s="306"/>
      <c r="J66" s="306"/>
      <c r="K66" s="306"/>
      <c r="L66" s="306"/>
      <c r="M66" s="306"/>
      <c r="N66" s="306"/>
    </row>
    <row r="69" spans="2:18" ht="109.5" customHeight="1" x14ac:dyDescent="0.3">
      <c r="B69" s="210" t="s">
        <v>109</v>
      </c>
      <c r="C69" s="46" t="s">
        <v>2</v>
      </c>
      <c r="D69" s="46" t="s">
        <v>68</v>
      </c>
      <c r="E69" s="46" t="s">
        <v>67</v>
      </c>
      <c r="F69" s="46" t="s">
        <v>69</v>
      </c>
      <c r="G69" s="46" t="s">
        <v>70</v>
      </c>
      <c r="H69" s="46" t="s">
        <v>71</v>
      </c>
      <c r="I69" s="210" t="s">
        <v>111</v>
      </c>
      <c r="J69" s="46" t="s">
        <v>72</v>
      </c>
      <c r="K69" s="46" t="s">
        <v>73</v>
      </c>
      <c r="L69" s="46" t="s">
        <v>74</v>
      </c>
      <c r="M69" s="46" t="s">
        <v>75</v>
      </c>
      <c r="N69" s="58" t="s">
        <v>76</v>
      </c>
      <c r="O69" s="58" t="s">
        <v>77</v>
      </c>
      <c r="P69" s="272" t="s">
        <v>3</v>
      </c>
      <c r="Q69" s="274"/>
      <c r="R69" s="46" t="s">
        <v>18</v>
      </c>
    </row>
    <row r="70" spans="2:18" ht="150" customHeight="1" x14ac:dyDescent="0.3">
      <c r="B70" s="115" t="s">
        <v>381</v>
      </c>
      <c r="C70" s="115" t="s">
        <v>381</v>
      </c>
      <c r="D70" s="246" t="s">
        <v>382</v>
      </c>
      <c r="E70" s="36">
        <v>42</v>
      </c>
      <c r="F70" s="36" t="s">
        <v>123</v>
      </c>
      <c r="G70" s="36" t="s">
        <v>123</v>
      </c>
      <c r="H70" s="36" t="s">
        <v>123</v>
      </c>
      <c r="I70" s="36" t="s">
        <v>123</v>
      </c>
      <c r="J70" s="36" t="s">
        <v>96</v>
      </c>
      <c r="K70" s="36" t="s">
        <v>123</v>
      </c>
      <c r="L70" s="36" t="s">
        <v>123</v>
      </c>
      <c r="M70" s="36" t="s">
        <v>123</v>
      </c>
      <c r="N70" s="36" t="s">
        <v>123</v>
      </c>
      <c r="O70" s="36" t="s">
        <v>123</v>
      </c>
      <c r="P70" s="307"/>
      <c r="Q70" s="308"/>
      <c r="R70" s="36" t="s">
        <v>96</v>
      </c>
    </row>
    <row r="71" spans="2:18" ht="55.5" customHeight="1" x14ac:dyDescent="0.3">
      <c r="B71" s="115" t="s">
        <v>381</v>
      </c>
      <c r="C71" s="115" t="s">
        <v>381</v>
      </c>
      <c r="D71" s="245" t="s">
        <v>380</v>
      </c>
      <c r="E71" s="244">
        <v>350</v>
      </c>
      <c r="F71" s="36" t="s">
        <v>123</v>
      </c>
      <c r="G71" s="36" t="s">
        <v>123</v>
      </c>
      <c r="H71" s="36" t="s">
        <v>123</v>
      </c>
      <c r="I71" s="36" t="s">
        <v>123</v>
      </c>
      <c r="J71" s="36" t="s">
        <v>96</v>
      </c>
      <c r="K71" s="36" t="s">
        <v>123</v>
      </c>
      <c r="L71" s="36" t="s">
        <v>123</v>
      </c>
      <c r="M71" s="36" t="s">
        <v>123</v>
      </c>
      <c r="N71" s="36" t="s">
        <v>123</v>
      </c>
      <c r="O71" s="36" t="s">
        <v>123</v>
      </c>
      <c r="P71" s="307"/>
      <c r="Q71" s="308"/>
      <c r="R71" s="36" t="s">
        <v>96</v>
      </c>
    </row>
    <row r="72" spans="2:18" x14ac:dyDescent="0.3">
      <c r="B72" s="158"/>
      <c r="C72" s="158"/>
      <c r="D72" s="242"/>
      <c r="E72" s="4"/>
      <c r="F72" s="3"/>
      <c r="G72" s="100"/>
      <c r="H72" s="3"/>
      <c r="I72" s="39"/>
      <c r="J72" s="3"/>
      <c r="K72" s="3"/>
      <c r="L72" s="39"/>
      <c r="M72" s="39"/>
      <c r="N72" s="39"/>
      <c r="O72" s="40"/>
      <c r="P72" s="309"/>
      <c r="Q72" s="310"/>
      <c r="R72" s="83"/>
    </row>
    <row r="73" spans="2:18" x14ac:dyDescent="0.3">
      <c r="B73" s="158"/>
      <c r="C73" s="158"/>
      <c r="D73" s="242"/>
      <c r="E73" s="4"/>
      <c r="F73" s="3"/>
      <c r="G73" s="100"/>
      <c r="H73" s="3"/>
      <c r="I73" s="39"/>
      <c r="J73" s="3"/>
      <c r="K73" s="3"/>
      <c r="L73" s="39"/>
      <c r="M73" s="39"/>
      <c r="N73" s="39"/>
      <c r="O73" s="40"/>
      <c r="P73" s="309"/>
      <c r="Q73" s="310"/>
      <c r="R73" s="83"/>
    </row>
    <row r="74" spans="2:18" x14ac:dyDescent="0.3">
      <c r="B74" s="158"/>
      <c r="C74" s="158"/>
      <c r="D74" s="242"/>
      <c r="E74" s="4"/>
      <c r="F74" s="3"/>
      <c r="G74" s="100"/>
      <c r="H74" s="3"/>
      <c r="I74" s="39"/>
      <c r="J74" s="3"/>
      <c r="K74" s="3"/>
      <c r="L74" s="39"/>
      <c r="M74" s="39"/>
      <c r="N74" s="39"/>
      <c r="O74" s="40"/>
      <c r="P74" s="309"/>
      <c r="Q74" s="310"/>
      <c r="R74" s="83"/>
    </row>
    <row r="75" spans="2:18" x14ac:dyDescent="0.3">
      <c r="B75" s="2"/>
      <c r="C75" s="2"/>
      <c r="D75" s="4"/>
      <c r="E75" s="4"/>
      <c r="F75" s="3"/>
      <c r="G75" s="100"/>
      <c r="H75" s="3"/>
      <c r="I75" s="40"/>
      <c r="J75" s="59"/>
      <c r="K75" s="59"/>
      <c r="L75" s="40"/>
      <c r="M75" s="40"/>
      <c r="N75" s="40"/>
      <c r="O75" s="40"/>
      <c r="P75" s="309"/>
      <c r="Q75" s="310"/>
      <c r="R75" s="83"/>
    </row>
    <row r="76" spans="2:18" x14ac:dyDescent="0.3">
      <c r="B76" s="83"/>
      <c r="C76" s="83"/>
      <c r="D76" s="83"/>
      <c r="E76" s="83"/>
      <c r="F76" s="83"/>
      <c r="G76" s="101"/>
      <c r="H76" s="83"/>
      <c r="I76" s="83"/>
      <c r="J76" s="83"/>
      <c r="K76" s="83"/>
      <c r="L76" s="83"/>
      <c r="M76" s="83"/>
      <c r="N76" s="83"/>
      <c r="O76" s="83"/>
      <c r="P76" s="299"/>
      <c r="Q76" s="300"/>
      <c r="R76" s="83"/>
    </row>
    <row r="77" spans="2:18" x14ac:dyDescent="0.3">
      <c r="B77" s="6" t="s">
        <v>1</v>
      </c>
      <c r="H77" s="83"/>
      <c r="I77" s="83"/>
    </row>
    <row r="78" spans="2:18" x14ac:dyDescent="0.3">
      <c r="B78" s="6" t="s">
        <v>36</v>
      </c>
    </row>
    <row r="79" spans="2:18" x14ac:dyDescent="0.3">
      <c r="B79" s="6" t="s">
        <v>112</v>
      </c>
    </row>
    <row r="81" spans="2:17" ht="15" thickBot="1" x14ac:dyDescent="0.35"/>
    <row r="82" spans="2:17" ht="26.4" thickBot="1" x14ac:dyDescent="0.35">
      <c r="B82" s="284" t="s">
        <v>37</v>
      </c>
      <c r="C82" s="285"/>
      <c r="D82" s="285"/>
      <c r="E82" s="285"/>
      <c r="F82" s="285"/>
      <c r="G82" s="285"/>
      <c r="H82" s="285"/>
      <c r="I82" s="285"/>
      <c r="J82" s="285"/>
      <c r="K82" s="285"/>
      <c r="L82" s="285"/>
      <c r="M82" s="285"/>
      <c r="N82" s="286"/>
    </row>
    <row r="87" spans="2:17" ht="43.5" customHeight="1" x14ac:dyDescent="0.3">
      <c r="B87" s="275" t="s">
        <v>0</v>
      </c>
      <c r="C87" s="301" t="s">
        <v>38</v>
      </c>
      <c r="D87" s="301" t="s">
        <v>39</v>
      </c>
      <c r="E87" s="301" t="s">
        <v>78</v>
      </c>
      <c r="F87" s="301" t="s">
        <v>80</v>
      </c>
      <c r="G87" s="301" t="s">
        <v>81</v>
      </c>
      <c r="H87" s="301" t="s">
        <v>82</v>
      </c>
      <c r="I87" s="301" t="s">
        <v>79</v>
      </c>
      <c r="J87" s="301" t="s">
        <v>83</v>
      </c>
      <c r="K87" s="301"/>
      <c r="L87" s="301"/>
      <c r="M87" s="301" t="s">
        <v>87</v>
      </c>
      <c r="N87" s="301" t="s">
        <v>40</v>
      </c>
      <c r="O87" s="301" t="s">
        <v>41</v>
      </c>
      <c r="P87" s="301" t="s">
        <v>3</v>
      </c>
      <c r="Q87" s="301"/>
    </row>
    <row r="88" spans="2:17" ht="31.5" customHeight="1" x14ac:dyDescent="0.3">
      <c r="B88" s="276"/>
      <c r="C88" s="301"/>
      <c r="D88" s="301"/>
      <c r="E88" s="301"/>
      <c r="F88" s="301"/>
      <c r="G88" s="301"/>
      <c r="H88" s="301"/>
      <c r="I88" s="301"/>
      <c r="J88" s="102" t="s">
        <v>84</v>
      </c>
      <c r="K88" s="103" t="s">
        <v>85</v>
      </c>
      <c r="L88" s="104" t="s">
        <v>86</v>
      </c>
      <c r="M88" s="301"/>
      <c r="N88" s="301"/>
      <c r="O88" s="301"/>
      <c r="P88" s="301"/>
      <c r="Q88" s="301"/>
    </row>
    <row r="89" spans="2:17" ht="60.75" customHeight="1" x14ac:dyDescent="0.3">
      <c r="B89" s="145" t="s">
        <v>42</v>
      </c>
      <c r="C89" s="214">
        <v>392</v>
      </c>
      <c r="D89" s="116" t="s">
        <v>379</v>
      </c>
      <c r="E89" s="116">
        <v>93154029</v>
      </c>
      <c r="F89" s="116" t="s">
        <v>209</v>
      </c>
      <c r="G89" s="116" t="s">
        <v>378</v>
      </c>
      <c r="H89" s="161">
        <v>38924</v>
      </c>
      <c r="I89" s="155" t="s">
        <v>123</v>
      </c>
      <c r="J89" s="116" t="s">
        <v>116</v>
      </c>
      <c r="K89" s="116" t="s">
        <v>377</v>
      </c>
      <c r="L89" s="116" t="s">
        <v>376</v>
      </c>
      <c r="M89" s="214" t="s">
        <v>96</v>
      </c>
      <c r="N89" s="214" t="s">
        <v>96</v>
      </c>
      <c r="O89" s="214" t="s">
        <v>96</v>
      </c>
      <c r="P89" s="287"/>
      <c r="Q89" s="287"/>
    </row>
    <row r="90" spans="2:17" ht="33.6" customHeight="1" x14ac:dyDescent="0.3">
      <c r="B90" s="145" t="s">
        <v>43</v>
      </c>
      <c r="C90" s="241">
        <v>131</v>
      </c>
      <c r="D90" s="144" t="s">
        <v>375</v>
      </c>
      <c r="E90" s="144">
        <v>38362707</v>
      </c>
      <c r="F90" s="144" t="s">
        <v>250</v>
      </c>
      <c r="G90" s="145" t="s">
        <v>374</v>
      </c>
      <c r="H90" s="164">
        <v>40863</v>
      </c>
      <c r="I90" s="238" t="s">
        <v>123</v>
      </c>
      <c r="J90" s="116" t="s">
        <v>116</v>
      </c>
      <c r="K90" s="116" t="s">
        <v>373</v>
      </c>
      <c r="L90" s="240" t="s">
        <v>184</v>
      </c>
      <c r="M90" s="214" t="s">
        <v>96</v>
      </c>
      <c r="N90" s="214" t="s">
        <v>96</v>
      </c>
      <c r="O90" s="214" t="s">
        <v>96</v>
      </c>
      <c r="P90" s="290"/>
      <c r="Q90" s="290"/>
    </row>
    <row r="91" spans="2:17" ht="43.2" x14ac:dyDescent="0.3">
      <c r="B91" s="174" t="s">
        <v>43</v>
      </c>
      <c r="C91" s="239">
        <v>131</v>
      </c>
      <c r="D91" s="2" t="s">
        <v>372</v>
      </c>
      <c r="E91" s="2">
        <v>65780114</v>
      </c>
      <c r="F91" s="2" t="s">
        <v>195</v>
      </c>
      <c r="G91" s="174" t="s">
        <v>371</v>
      </c>
      <c r="H91" s="152">
        <v>36980</v>
      </c>
      <c r="I91" s="4" t="s">
        <v>123</v>
      </c>
      <c r="J91" s="116" t="s">
        <v>370</v>
      </c>
      <c r="K91" s="116" t="s">
        <v>369</v>
      </c>
      <c r="L91" s="240" t="s">
        <v>195</v>
      </c>
      <c r="M91" s="214" t="s">
        <v>96</v>
      </c>
      <c r="N91" s="214" t="s">
        <v>96</v>
      </c>
      <c r="O91" s="214" t="s">
        <v>96</v>
      </c>
      <c r="P91" s="290"/>
      <c r="Q91" s="290"/>
    </row>
    <row r="92" spans="2:17" ht="28.8" x14ac:dyDescent="0.3">
      <c r="B92" s="174" t="s">
        <v>43</v>
      </c>
      <c r="C92" s="239">
        <v>130</v>
      </c>
      <c r="D92" s="2" t="s">
        <v>368</v>
      </c>
      <c r="E92" s="2">
        <v>1110505091</v>
      </c>
      <c r="F92" s="2" t="s">
        <v>195</v>
      </c>
      <c r="G92" s="174" t="s">
        <v>367</v>
      </c>
      <c r="H92" s="152">
        <v>41529</v>
      </c>
      <c r="I92" s="238" t="s">
        <v>123</v>
      </c>
      <c r="J92" s="155" t="s">
        <v>116</v>
      </c>
      <c r="K92" s="155" t="s">
        <v>366</v>
      </c>
      <c r="L92" s="237" t="s">
        <v>365</v>
      </c>
      <c r="M92" s="36" t="s">
        <v>96</v>
      </c>
      <c r="N92" s="36" t="s">
        <v>96</v>
      </c>
      <c r="O92" s="36" t="s">
        <v>96</v>
      </c>
      <c r="P92" s="332"/>
      <c r="Q92" s="332"/>
    </row>
    <row r="93" spans="2:17" x14ac:dyDescent="0.3">
      <c r="B93" s="236"/>
      <c r="C93" s="236"/>
      <c r="D93" s="235"/>
      <c r="E93" s="235"/>
      <c r="F93" s="235"/>
      <c r="G93" s="235"/>
      <c r="H93" s="234"/>
      <c r="I93" s="233"/>
      <c r="J93" s="230"/>
      <c r="K93" s="230"/>
      <c r="L93" s="232"/>
      <c r="M93" s="231"/>
      <c r="N93" s="231"/>
      <c r="O93" s="230"/>
      <c r="P93" s="229"/>
      <c r="Q93" s="229"/>
    </row>
    <row r="94" spans="2:17" ht="15" thickBot="1" x14ac:dyDescent="0.35"/>
    <row r="95" spans="2:17" ht="26.4" thickBot="1" x14ac:dyDescent="0.35">
      <c r="B95" s="284" t="s">
        <v>45</v>
      </c>
      <c r="C95" s="285"/>
      <c r="D95" s="285"/>
      <c r="E95" s="285"/>
      <c r="F95" s="285"/>
      <c r="G95" s="285"/>
      <c r="H95" s="285"/>
      <c r="I95" s="285"/>
      <c r="J95" s="285"/>
      <c r="K95" s="285"/>
      <c r="L95" s="285"/>
      <c r="M95" s="285"/>
      <c r="N95" s="286"/>
    </row>
    <row r="98" spans="1:26" ht="46.2" customHeight="1" x14ac:dyDescent="0.3">
      <c r="B98" s="46" t="s">
        <v>32</v>
      </c>
      <c r="C98" s="46" t="s">
        <v>46</v>
      </c>
      <c r="D98" s="272" t="s">
        <v>3</v>
      </c>
      <c r="E98" s="274"/>
    </row>
    <row r="99" spans="1:26" ht="46.95" customHeight="1" x14ac:dyDescent="0.3">
      <c r="B99" s="47" t="s">
        <v>88</v>
      </c>
      <c r="C99" s="213" t="s">
        <v>96</v>
      </c>
      <c r="D99" s="290"/>
      <c r="E99" s="290"/>
    </row>
    <row r="102" spans="1:26" ht="25.8" x14ac:dyDescent="0.3">
      <c r="B102" s="291" t="s">
        <v>62</v>
      </c>
      <c r="C102" s="292"/>
      <c r="D102" s="292"/>
      <c r="E102" s="292"/>
      <c r="F102" s="292"/>
      <c r="G102" s="292"/>
      <c r="H102" s="292"/>
      <c r="I102" s="292"/>
      <c r="J102" s="292"/>
      <c r="K102" s="292"/>
      <c r="L102" s="292"/>
      <c r="M102" s="292"/>
      <c r="N102" s="292"/>
      <c r="O102" s="292"/>
      <c r="P102" s="292"/>
    </row>
    <row r="104" spans="1:26" ht="15" thickBot="1" x14ac:dyDescent="0.35"/>
    <row r="105" spans="1:26" ht="26.4" thickBot="1" x14ac:dyDescent="0.35">
      <c r="B105" s="284" t="s">
        <v>53</v>
      </c>
      <c r="C105" s="285"/>
      <c r="D105" s="285"/>
      <c r="E105" s="285"/>
      <c r="F105" s="285"/>
      <c r="G105" s="285"/>
      <c r="H105" s="285"/>
      <c r="I105" s="285"/>
      <c r="J105" s="285"/>
      <c r="K105" s="285"/>
      <c r="L105" s="285"/>
      <c r="M105" s="285"/>
      <c r="N105" s="286"/>
    </row>
    <row r="107" spans="1:26" ht="15" thickBot="1" x14ac:dyDescent="0.35">
      <c r="M107" s="44"/>
      <c r="N107" s="44"/>
    </row>
    <row r="108" spans="1:26" s="71" customFormat="1" ht="109.5" customHeight="1" x14ac:dyDescent="0.3">
      <c r="B108" s="82" t="s">
        <v>105</v>
      </c>
      <c r="C108" s="82" t="s">
        <v>106</v>
      </c>
      <c r="D108" s="82" t="s">
        <v>107</v>
      </c>
      <c r="E108" s="82" t="s">
        <v>44</v>
      </c>
      <c r="F108" s="82" t="s">
        <v>22</v>
      </c>
      <c r="G108" s="82" t="s">
        <v>65</v>
      </c>
      <c r="H108" s="82" t="s">
        <v>17</v>
      </c>
      <c r="I108" s="82" t="s">
        <v>10</v>
      </c>
      <c r="J108" s="82" t="s">
        <v>30</v>
      </c>
      <c r="K108" s="82" t="s">
        <v>60</v>
      </c>
      <c r="L108" s="82" t="s">
        <v>20</v>
      </c>
      <c r="M108" s="67" t="s">
        <v>26</v>
      </c>
      <c r="N108" s="82" t="s">
        <v>108</v>
      </c>
      <c r="O108" s="82" t="s">
        <v>35</v>
      </c>
      <c r="P108" s="209" t="s">
        <v>11</v>
      </c>
      <c r="Q108" s="209" t="s">
        <v>19</v>
      </c>
    </row>
    <row r="109" spans="1:26" s="77" customFormat="1" ht="115.2" x14ac:dyDescent="0.3">
      <c r="A109" s="36">
        <v>1</v>
      </c>
      <c r="B109" s="78" t="s">
        <v>116</v>
      </c>
      <c r="C109" s="79" t="s">
        <v>116</v>
      </c>
      <c r="D109" s="78" t="s">
        <v>364</v>
      </c>
      <c r="E109" s="73" t="s">
        <v>363</v>
      </c>
      <c r="F109" s="74" t="s">
        <v>96</v>
      </c>
      <c r="G109" s="88" t="s">
        <v>123</v>
      </c>
      <c r="H109" s="81">
        <v>40548</v>
      </c>
      <c r="I109" s="81">
        <v>40908</v>
      </c>
      <c r="J109" s="75" t="s">
        <v>123</v>
      </c>
      <c r="K109" s="75"/>
      <c r="L109" s="75" t="s">
        <v>123</v>
      </c>
      <c r="M109" s="66">
        <v>0</v>
      </c>
      <c r="N109" s="75" t="s">
        <v>123</v>
      </c>
      <c r="O109" s="20" t="s">
        <v>123</v>
      </c>
      <c r="P109" s="20">
        <v>124</v>
      </c>
      <c r="Q109" s="89" t="s">
        <v>362</v>
      </c>
      <c r="R109" s="76"/>
      <c r="S109" s="76"/>
      <c r="T109" s="76"/>
      <c r="U109" s="76"/>
      <c r="V109" s="76"/>
      <c r="W109" s="76"/>
      <c r="X109" s="76"/>
      <c r="Y109" s="76"/>
      <c r="Z109" s="76"/>
    </row>
    <row r="110" spans="1:26" s="77" customFormat="1" x14ac:dyDescent="0.3">
      <c r="A110" s="36">
        <f t="shared" ref="A110:A116" si="1">+A109+1</f>
        <v>2</v>
      </c>
      <c r="B110" s="78"/>
      <c r="C110" s="79"/>
      <c r="D110" s="78"/>
      <c r="E110" s="225"/>
      <c r="F110" s="74"/>
      <c r="G110" s="74"/>
      <c r="H110" s="81"/>
      <c r="I110" s="81"/>
      <c r="J110" s="75"/>
      <c r="K110" s="228"/>
      <c r="L110" s="1"/>
      <c r="M110" s="66"/>
      <c r="N110" s="66"/>
      <c r="O110" s="20"/>
      <c r="P110" s="20"/>
      <c r="Q110" s="89"/>
      <c r="R110" s="76"/>
      <c r="S110" s="76"/>
      <c r="T110" s="76"/>
      <c r="U110" s="76"/>
      <c r="V110" s="76"/>
      <c r="W110" s="76"/>
      <c r="X110" s="76"/>
      <c r="Y110" s="76"/>
      <c r="Z110" s="76"/>
    </row>
    <row r="111" spans="1:26" s="77" customFormat="1" x14ac:dyDescent="0.3">
      <c r="A111" s="36">
        <f t="shared" si="1"/>
        <v>3</v>
      </c>
      <c r="B111" s="78"/>
      <c r="C111" s="79"/>
      <c r="D111" s="78"/>
      <c r="E111" s="225"/>
      <c r="F111" s="74"/>
      <c r="G111" s="74"/>
      <c r="H111" s="81"/>
      <c r="I111" s="81"/>
      <c r="J111" s="226"/>
      <c r="K111" s="227"/>
      <c r="L111" s="226"/>
      <c r="M111" s="66"/>
      <c r="N111" s="66"/>
      <c r="O111" s="20"/>
      <c r="P111" s="20"/>
      <c r="Q111" s="89"/>
      <c r="R111" s="76"/>
      <c r="S111" s="76"/>
      <c r="T111" s="76"/>
      <c r="U111" s="76"/>
      <c r="V111" s="76"/>
      <c r="W111" s="76"/>
      <c r="X111" s="76"/>
      <c r="Y111" s="76"/>
      <c r="Z111" s="76"/>
    </row>
    <row r="112" spans="1:26" s="77" customFormat="1" x14ac:dyDescent="0.3">
      <c r="A112" s="36">
        <f t="shared" si="1"/>
        <v>4</v>
      </c>
      <c r="B112" s="78"/>
      <c r="C112" s="79"/>
      <c r="D112" s="78"/>
      <c r="E112" s="225"/>
      <c r="F112" s="74"/>
      <c r="G112" s="74"/>
      <c r="H112" s="74"/>
      <c r="I112" s="81"/>
      <c r="J112" s="75"/>
      <c r="K112" s="75"/>
      <c r="L112" s="75"/>
      <c r="M112" s="66"/>
      <c r="N112" s="66"/>
      <c r="O112" s="20"/>
      <c r="P112" s="20"/>
      <c r="Q112" s="89"/>
      <c r="R112" s="76"/>
      <c r="S112" s="76"/>
      <c r="T112" s="76"/>
      <c r="U112" s="76"/>
      <c r="V112" s="76"/>
      <c r="W112" s="76"/>
      <c r="X112" s="76"/>
      <c r="Y112" s="76"/>
      <c r="Z112" s="76"/>
    </row>
    <row r="113" spans="1:26" s="77" customFormat="1" x14ac:dyDescent="0.3">
      <c r="A113" s="36">
        <f t="shared" si="1"/>
        <v>5</v>
      </c>
      <c r="B113" s="78"/>
      <c r="C113" s="79"/>
      <c r="D113" s="78"/>
      <c r="E113" s="225"/>
      <c r="F113" s="74"/>
      <c r="G113" s="74"/>
      <c r="H113" s="74"/>
      <c r="I113" s="81"/>
      <c r="J113" s="75"/>
      <c r="K113" s="75"/>
      <c r="L113" s="75"/>
      <c r="M113" s="66"/>
      <c r="N113" s="66"/>
      <c r="O113" s="20"/>
      <c r="P113" s="20"/>
      <c r="Q113" s="89"/>
      <c r="R113" s="76"/>
      <c r="S113" s="76"/>
      <c r="T113" s="76"/>
      <c r="U113" s="76"/>
      <c r="V113" s="76"/>
      <c r="W113" s="76"/>
      <c r="X113" s="76"/>
      <c r="Y113" s="76"/>
      <c r="Z113" s="76"/>
    </row>
    <row r="114" spans="1:26" s="77" customFormat="1" x14ac:dyDescent="0.3">
      <c r="A114" s="36">
        <f t="shared" si="1"/>
        <v>6</v>
      </c>
      <c r="B114" s="78"/>
      <c r="C114" s="79"/>
      <c r="D114" s="78"/>
      <c r="E114" s="225"/>
      <c r="F114" s="74"/>
      <c r="G114" s="74"/>
      <c r="H114" s="74"/>
      <c r="I114" s="81"/>
      <c r="J114" s="75"/>
      <c r="L114" s="75"/>
      <c r="M114" s="66"/>
      <c r="N114" s="66"/>
      <c r="O114" s="20"/>
      <c r="P114" s="20"/>
      <c r="Q114" s="89"/>
      <c r="R114" s="76"/>
      <c r="S114" s="76"/>
      <c r="T114" s="76"/>
      <c r="U114" s="76"/>
      <c r="V114" s="76"/>
      <c r="W114" s="76"/>
      <c r="X114" s="76"/>
      <c r="Y114" s="76"/>
      <c r="Z114" s="76"/>
    </row>
    <row r="115" spans="1:26" s="77" customFormat="1" x14ac:dyDescent="0.3">
      <c r="A115" s="36">
        <f t="shared" si="1"/>
        <v>7</v>
      </c>
      <c r="B115" s="78"/>
      <c r="C115" s="79"/>
      <c r="D115" s="78"/>
      <c r="E115" s="225"/>
      <c r="F115" s="74"/>
      <c r="G115" s="74"/>
      <c r="H115" s="74"/>
      <c r="I115" s="81"/>
      <c r="J115" s="75"/>
      <c r="K115" s="75"/>
      <c r="L115" s="75"/>
      <c r="M115" s="66"/>
      <c r="N115" s="66"/>
      <c r="O115" s="20"/>
      <c r="P115" s="20"/>
      <c r="Q115" s="89"/>
      <c r="R115" s="76"/>
      <c r="S115" s="76"/>
      <c r="T115" s="76"/>
      <c r="U115" s="76"/>
      <c r="V115" s="76"/>
      <c r="W115" s="76"/>
      <c r="X115" s="76"/>
      <c r="Y115" s="76"/>
      <c r="Z115" s="76"/>
    </row>
    <row r="116" spans="1:26" s="77" customFormat="1" x14ac:dyDescent="0.3">
      <c r="A116" s="36">
        <f t="shared" si="1"/>
        <v>8</v>
      </c>
      <c r="B116" s="78"/>
      <c r="C116" s="79"/>
      <c r="D116" s="78"/>
      <c r="E116" s="225"/>
      <c r="F116" s="74"/>
      <c r="G116" s="74"/>
      <c r="H116" s="74"/>
      <c r="I116" s="81"/>
      <c r="J116" s="75"/>
      <c r="K116" s="75"/>
      <c r="L116" s="75"/>
      <c r="M116" s="66"/>
      <c r="N116" s="66"/>
      <c r="O116" s="20"/>
      <c r="P116" s="20"/>
      <c r="Q116" s="89"/>
      <c r="R116" s="76"/>
      <c r="S116" s="76"/>
      <c r="T116" s="76"/>
      <c r="U116" s="76"/>
      <c r="V116" s="76"/>
      <c r="W116" s="76"/>
      <c r="X116" s="76"/>
      <c r="Y116" s="76"/>
      <c r="Z116" s="76"/>
    </row>
    <row r="117" spans="1:26" s="77" customFormat="1" x14ac:dyDescent="0.3">
      <c r="A117" s="36"/>
      <c r="B117" s="37" t="s">
        <v>16</v>
      </c>
      <c r="C117" s="79"/>
      <c r="D117" s="78"/>
      <c r="E117" s="225"/>
      <c r="F117" s="74"/>
      <c r="G117" s="74"/>
      <c r="H117" s="74"/>
      <c r="I117" s="81"/>
      <c r="J117" s="75"/>
      <c r="K117" s="80">
        <f>SUM(K109:K116)</f>
        <v>0</v>
      </c>
      <c r="L117" s="80">
        <f>SUM(L109:L116)</f>
        <v>0</v>
      </c>
      <c r="M117" s="87">
        <f>SUM(M109:M116)</f>
        <v>0</v>
      </c>
      <c r="N117" s="80">
        <f>SUM(N109:N116)</f>
        <v>0</v>
      </c>
      <c r="O117" s="20"/>
      <c r="P117" s="20"/>
      <c r="Q117" s="90"/>
    </row>
    <row r="118" spans="1:26" x14ac:dyDescent="0.3">
      <c r="B118" s="21"/>
      <c r="C118" s="21"/>
      <c r="D118" s="21"/>
      <c r="E118" s="22"/>
      <c r="F118" s="21"/>
      <c r="G118" s="21"/>
      <c r="H118" s="21"/>
      <c r="I118" s="21"/>
      <c r="J118" s="21"/>
      <c r="K118" s="21"/>
      <c r="L118" s="21"/>
      <c r="M118" s="21"/>
      <c r="N118" s="21"/>
      <c r="O118" s="21"/>
      <c r="P118" s="21"/>
    </row>
    <row r="119" spans="1:26" ht="18" x14ac:dyDescent="0.3">
      <c r="B119" s="41" t="s">
        <v>31</v>
      </c>
      <c r="C119" s="50">
        <f>+K117</f>
        <v>0</v>
      </c>
      <c r="H119" s="23"/>
      <c r="I119" s="23"/>
      <c r="J119" s="23"/>
      <c r="K119" s="23"/>
      <c r="L119" s="23"/>
      <c r="M119" s="23"/>
      <c r="N119" s="21"/>
      <c r="O119" s="21"/>
      <c r="P119" s="21"/>
    </row>
    <row r="121" spans="1:26" ht="15" thickBot="1" x14ac:dyDescent="0.35"/>
    <row r="122" spans="1:26" ht="37.200000000000003" customHeight="1" thickBot="1" x14ac:dyDescent="0.35">
      <c r="B122" s="52" t="s">
        <v>48</v>
      </c>
      <c r="C122" s="53" t="s">
        <v>49</v>
      </c>
      <c r="D122" s="52" t="s">
        <v>50</v>
      </c>
      <c r="E122" s="53" t="s">
        <v>54</v>
      </c>
    </row>
    <row r="123" spans="1:26" ht="41.4" customHeight="1" x14ac:dyDescent="0.3">
      <c r="B123" s="45" t="s">
        <v>89</v>
      </c>
      <c r="C123" s="48">
        <v>20</v>
      </c>
      <c r="D123" s="48">
        <v>0</v>
      </c>
      <c r="E123" s="281">
        <f>+D123+D124+D125</f>
        <v>0</v>
      </c>
    </row>
    <row r="124" spans="1:26" x14ac:dyDescent="0.3">
      <c r="B124" s="45" t="s">
        <v>90</v>
      </c>
      <c r="C124" s="39">
        <v>30</v>
      </c>
      <c r="D124" s="213">
        <v>0</v>
      </c>
      <c r="E124" s="282"/>
    </row>
    <row r="125" spans="1:26" ht="15" thickBot="1" x14ac:dyDescent="0.35">
      <c r="B125" s="45" t="s">
        <v>91</v>
      </c>
      <c r="C125" s="49">
        <v>40</v>
      </c>
      <c r="D125" s="49">
        <v>0</v>
      </c>
      <c r="E125" s="283"/>
    </row>
    <row r="127" spans="1:26" ht="15" thickBot="1" x14ac:dyDescent="0.35"/>
    <row r="128" spans="1:26" ht="26.4" thickBot="1" x14ac:dyDescent="0.35">
      <c r="B128" s="284" t="s">
        <v>51</v>
      </c>
      <c r="C128" s="285"/>
      <c r="D128" s="285"/>
      <c r="E128" s="285"/>
      <c r="F128" s="285"/>
      <c r="G128" s="285"/>
      <c r="H128" s="285"/>
      <c r="I128" s="285"/>
      <c r="J128" s="285"/>
      <c r="K128" s="285"/>
      <c r="L128" s="285"/>
      <c r="M128" s="285"/>
      <c r="N128" s="286"/>
    </row>
    <row r="130" spans="1:17" ht="33" customHeight="1" x14ac:dyDescent="0.3">
      <c r="B130" s="275" t="s">
        <v>0</v>
      </c>
      <c r="C130" s="275" t="s">
        <v>38</v>
      </c>
      <c r="D130" s="275" t="s">
        <v>39</v>
      </c>
      <c r="E130" s="275" t="s">
        <v>78</v>
      </c>
      <c r="F130" s="275" t="s">
        <v>80</v>
      </c>
      <c r="G130" s="275" t="s">
        <v>81</v>
      </c>
      <c r="H130" s="275" t="s">
        <v>82</v>
      </c>
      <c r="I130" s="275" t="s">
        <v>79</v>
      </c>
      <c r="J130" s="272" t="s">
        <v>83</v>
      </c>
      <c r="K130" s="273"/>
      <c r="L130" s="274"/>
      <c r="M130" s="275" t="s">
        <v>87</v>
      </c>
      <c r="N130" s="275" t="s">
        <v>40</v>
      </c>
      <c r="O130" s="275" t="s">
        <v>41</v>
      </c>
      <c r="P130" s="293" t="s">
        <v>3</v>
      </c>
      <c r="Q130" s="294"/>
    </row>
    <row r="131" spans="1:17" ht="72" customHeight="1" x14ac:dyDescent="0.3">
      <c r="B131" s="276"/>
      <c r="C131" s="276"/>
      <c r="D131" s="276"/>
      <c r="E131" s="276"/>
      <c r="F131" s="276"/>
      <c r="G131" s="276"/>
      <c r="H131" s="276"/>
      <c r="I131" s="276"/>
      <c r="J131" s="210" t="s">
        <v>84</v>
      </c>
      <c r="K131" s="210" t="s">
        <v>85</v>
      </c>
      <c r="L131" s="210" t="s">
        <v>86</v>
      </c>
      <c r="M131" s="276"/>
      <c r="N131" s="276"/>
      <c r="O131" s="276"/>
      <c r="P131" s="295"/>
      <c r="Q131" s="296"/>
    </row>
    <row r="132" spans="1:17" ht="60.75" customHeight="1" x14ac:dyDescent="0.3">
      <c r="B132" s="174" t="s">
        <v>114</v>
      </c>
      <c r="C132" s="51">
        <v>392</v>
      </c>
      <c r="D132" s="116" t="s">
        <v>157</v>
      </c>
      <c r="E132" s="116">
        <v>65742456</v>
      </c>
      <c r="F132" s="116" t="s">
        <v>361</v>
      </c>
      <c r="G132" s="116" t="s">
        <v>353</v>
      </c>
      <c r="H132" s="224">
        <v>36980</v>
      </c>
      <c r="I132" s="39" t="s">
        <v>123</v>
      </c>
      <c r="J132" s="155" t="s">
        <v>360</v>
      </c>
      <c r="K132" s="223" t="s">
        <v>359</v>
      </c>
      <c r="L132" s="40" t="s">
        <v>358</v>
      </c>
      <c r="M132" s="39" t="s">
        <v>96</v>
      </c>
      <c r="N132" s="213" t="s">
        <v>96</v>
      </c>
      <c r="O132" s="39" t="s">
        <v>96</v>
      </c>
      <c r="P132" s="297"/>
      <c r="Q132" s="298"/>
    </row>
    <row r="133" spans="1:17" ht="60.75" customHeight="1" x14ac:dyDescent="0.3">
      <c r="A133" s="71"/>
      <c r="B133" s="51" t="s">
        <v>113</v>
      </c>
      <c r="C133" s="51">
        <v>392</v>
      </c>
      <c r="D133" s="220" t="s">
        <v>158</v>
      </c>
      <c r="E133" s="213">
        <v>1110475072</v>
      </c>
      <c r="F133" s="220" t="s">
        <v>228</v>
      </c>
      <c r="G133" s="213" t="s">
        <v>164</v>
      </c>
      <c r="H133" s="219">
        <v>40886</v>
      </c>
      <c r="I133" s="39" t="s">
        <v>123</v>
      </c>
      <c r="J133" s="213" t="s">
        <v>116</v>
      </c>
      <c r="K133" s="222" t="s">
        <v>357</v>
      </c>
      <c r="L133" s="39" t="s">
        <v>356</v>
      </c>
      <c r="M133" s="213" t="s">
        <v>96</v>
      </c>
      <c r="N133" s="333" t="s">
        <v>97</v>
      </c>
      <c r="O133" s="213" t="s">
        <v>96</v>
      </c>
      <c r="P133" s="297" t="s">
        <v>355</v>
      </c>
      <c r="Q133" s="298"/>
    </row>
    <row r="134" spans="1:17" ht="47.25" customHeight="1" x14ac:dyDescent="0.3">
      <c r="B134" s="174" t="s">
        <v>115</v>
      </c>
      <c r="C134" s="51">
        <v>392</v>
      </c>
      <c r="D134" s="221" t="s">
        <v>156</v>
      </c>
      <c r="E134" s="221">
        <v>38253496</v>
      </c>
      <c r="F134" s="221" t="s">
        <v>354</v>
      </c>
      <c r="G134" s="220" t="s">
        <v>353</v>
      </c>
      <c r="H134" s="219">
        <v>35694</v>
      </c>
      <c r="I134" s="39" t="s">
        <v>123</v>
      </c>
      <c r="J134" s="51" t="s">
        <v>352</v>
      </c>
      <c r="K134" s="59" t="s">
        <v>351</v>
      </c>
      <c r="L134" s="60" t="s">
        <v>350</v>
      </c>
      <c r="M134" s="213" t="s">
        <v>96</v>
      </c>
      <c r="N134" s="213" t="s">
        <v>96</v>
      </c>
      <c r="O134" s="213" t="s">
        <v>96</v>
      </c>
      <c r="P134" s="288"/>
      <c r="Q134" s="289"/>
    </row>
    <row r="136" spans="1:17" x14ac:dyDescent="0.3">
      <c r="K136" s="217"/>
    </row>
    <row r="137" spans="1:17" ht="15" thickBot="1" x14ac:dyDescent="0.35">
      <c r="K137" s="217"/>
      <c r="L137" s="217"/>
    </row>
    <row r="138" spans="1:17" ht="54" customHeight="1" x14ac:dyDescent="0.3">
      <c r="B138" s="85" t="s">
        <v>32</v>
      </c>
      <c r="C138" s="85" t="s">
        <v>48</v>
      </c>
      <c r="D138" s="210" t="s">
        <v>49</v>
      </c>
      <c r="E138" s="85" t="s">
        <v>50</v>
      </c>
      <c r="F138" s="53" t="s">
        <v>55</v>
      </c>
      <c r="G138" s="218"/>
      <c r="K138" s="217"/>
      <c r="L138" s="68"/>
    </row>
    <row r="139" spans="1:17" ht="120.75" customHeight="1" x14ac:dyDescent="0.2">
      <c r="B139" s="277" t="s">
        <v>52</v>
      </c>
      <c r="C139" s="5" t="s">
        <v>92</v>
      </c>
      <c r="D139" s="213">
        <v>25</v>
      </c>
      <c r="E139" s="213">
        <v>25</v>
      </c>
      <c r="F139" s="278">
        <f>+E139+E140+E141</f>
        <v>35</v>
      </c>
      <c r="G139" s="57"/>
    </row>
    <row r="140" spans="1:17" ht="76.2" customHeight="1" x14ac:dyDescent="0.2">
      <c r="B140" s="277"/>
      <c r="C140" s="5" t="s">
        <v>93</v>
      </c>
      <c r="D140" s="51">
        <v>25</v>
      </c>
      <c r="E140" s="213">
        <v>0</v>
      </c>
      <c r="F140" s="279"/>
      <c r="G140" s="57"/>
    </row>
    <row r="141" spans="1:17" ht="69" customHeight="1" x14ac:dyDescent="0.2">
      <c r="B141" s="277"/>
      <c r="C141" s="5" t="s">
        <v>94</v>
      </c>
      <c r="D141" s="213">
        <v>10</v>
      </c>
      <c r="E141" s="213">
        <v>10</v>
      </c>
      <c r="F141" s="280"/>
      <c r="G141" s="57"/>
    </row>
    <row r="142" spans="1:17" x14ac:dyDescent="0.3">
      <c r="C142" s="68"/>
    </row>
    <row r="145" spans="2:5" x14ac:dyDescent="0.3">
      <c r="B145" s="84" t="s">
        <v>56</v>
      </c>
    </row>
    <row r="148" spans="2:5" x14ac:dyDescent="0.3">
      <c r="B148" s="86" t="s">
        <v>32</v>
      </c>
      <c r="C148" s="86" t="s">
        <v>57</v>
      </c>
      <c r="D148" s="85" t="s">
        <v>50</v>
      </c>
      <c r="E148" s="85" t="s">
        <v>16</v>
      </c>
    </row>
    <row r="149" spans="2:5" ht="53.25" customHeight="1" x14ac:dyDescent="0.3">
      <c r="B149" s="69" t="s">
        <v>58</v>
      </c>
      <c r="C149" s="70">
        <v>40</v>
      </c>
      <c r="D149" s="213">
        <f>+E123</f>
        <v>0</v>
      </c>
      <c r="E149" s="270">
        <f>+D149+D150</f>
        <v>35</v>
      </c>
    </row>
    <row r="150" spans="2:5" ht="65.25" customHeight="1" x14ac:dyDescent="0.3">
      <c r="B150" s="69" t="s">
        <v>59</v>
      </c>
      <c r="C150" s="70">
        <v>60</v>
      </c>
      <c r="D150" s="213">
        <f>+F139</f>
        <v>35</v>
      </c>
      <c r="E150" s="271"/>
    </row>
  </sheetData>
  <mergeCells count="69">
    <mergeCell ref="P134:Q134"/>
    <mergeCell ref="E149:E150"/>
    <mergeCell ref="J130:L130"/>
    <mergeCell ref="M130:M131"/>
    <mergeCell ref="N130:N131"/>
    <mergeCell ref="O130:O131"/>
    <mergeCell ref="E130:E131"/>
    <mergeCell ref="F130:F131"/>
    <mergeCell ref="G130:G131"/>
    <mergeCell ref="H130:H131"/>
    <mergeCell ref="I130:I131"/>
    <mergeCell ref="P133:Q133"/>
    <mergeCell ref="P132:Q132"/>
    <mergeCell ref="B105:N105"/>
    <mergeCell ref="B95:N95"/>
    <mergeCell ref="D98:E98"/>
    <mergeCell ref="D99:E99"/>
    <mergeCell ref="B102:P102"/>
    <mergeCell ref="B139:B141"/>
    <mergeCell ref="F139:F141"/>
    <mergeCell ref="E123:E125"/>
    <mergeCell ref="B128:N128"/>
    <mergeCell ref="B130:B131"/>
    <mergeCell ref="C130:C131"/>
    <mergeCell ref="D130:D131"/>
    <mergeCell ref="P90:Q90"/>
    <mergeCell ref="P89:Q89"/>
    <mergeCell ref="P91:Q91"/>
    <mergeCell ref="P92:Q92"/>
    <mergeCell ref="P130:Q131"/>
    <mergeCell ref="P87:Q88"/>
    <mergeCell ref="P76:Q76"/>
    <mergeCell ref="B82:N82"/>
    <mergeCell ref="B87:B88"/>
    <mergeCell ref="C87:C88"/>
    <mergeCell ref="D87:D88"/>
    <mergeCell ref="E87:E88"/>
    <mergeCell ref="F87:F88"/>
    <mergeCell ref="G87:G88"/>
    <mergeCell ref="H87:H88"/>
    <mergeCell ref="I87:I88"/>
    <mergeCell ref="J87:L87"/>
    <mergeCell ref="M87:M88"/>
    <mergeCell ref="N87:N88"/>
    <mergeCell ref="O87:O88"/>
    <mergeCell ref="B23:C23"/>
    <mergeCell ref="E41:E42"/>
    <mergeCell ref="P75:Q75"/>
    <mergeCell ref="B60:B61"/>
    <mergeCell ref="C60:C61"/>
    <mergeCell ref="D60:E60"/>
    <mergeCell ref="C64:N64"/>
    <mergeCell ref="B66:N66"/>
    <mergeCell ref="P69:Q69"/>
    <mergeCell ref="P70:Q70"/>
    <mergeCell ref="M46:N46"/>
    <mergeCell ref="P71:Q71"/>
    <mergeCell ref="P72:Q72"/>
    <mergeCell ref="P73:Q73"/>
    <mergeCell ref="P74:Q74"/>
    <mergeCell ref="C9:N9"/>
    <mergeCell ref="C10:N10"/>
    <mergeCell ref="C11:E11"/>
    <mergeCell ref="B15:C22"/>
    <mergeCell ref="B2:P2"/>
    <mergeCell ref="B4:P4"/>
    <mergeCell ref="A5:L5"/>
    <mergeCell ref="C7:N7"/>
    <mergeCell ref="C8:N8"/>
  </mergeCells>
  <dataValidations count="2">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GRUPO 68</vt:lpstr>
      <vt:lpstr>GRUPO 71</vt:lpstr>
      <vt:lpstr>GRUPO 62</vt:lpstr>
      <vt:lpstr>GRUPO 67</vt:lpstr>
      <vt:lpstr>GRUPO 66</vt:lpstr>
      <vt:lpstr>GRUPO 69</vt:lpstr>
      <vt:lpstr>GRUPO 63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Oscar Rios Salazar</cp:lastModifiedBy>
  <cp:lastPrinted>2014-12-04T15:32:08Z</cp:lastPrinted>
  <dcterms:created xsi:type="dcterms:W3CDTF">2014-10-22T15:49:24Z</dcterms:created>
  <dcterms:modified xsi:type="dcterms:W3CDTF">2014-12-11T23:10:59Z</dcterms:modified>
</cp:coreProperties>
</file>