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bookViews>
    <workbookView xWindow="120" yWindow="132" windowWidth="12516" windowHeight="6660" tabRatio="598"/>
  </bookViews>
  <sheets>
    <sheet name="GRUPO 61" sheetId="11" r:id="rId1"/>
  </sheets>
  <calcPr calcId="152511"/>
</workbook>
</file>

<file path=xl/calcChain.xml><?xml version="1.0" encoding="utf-8"?>
<calcChain xmlns="http://schemas.openxmlformats.org/spreadsheetml/2006/main">
  <c r="D42" i="11" l="1"/>
  <c r="K64" i="11" l="1"/>
  <c r="K98" i="11" l="1"/>
  <c r="M64" i="11" l="1"/>
  <c r="K51" i="11" l="1"/>
  <c r="A56" i="11" l="1"/>
  <c r="A57" i="11" s="1"/>
  <c r="A58" i="11" s="1"/>
  <c r="L64" i="11"/>
  <c r="F143" i="11" l="1"/>
  <c r="D154" i="11" s="1"/>
  <c r="E127" i="11"/>
  <c r="D153" i="11" s="1"/>
  <c r="N121" i="11"/>
  <c r="M121" i="11"/>
  <c r="L121" i="11"/>
  <c r="K121" i="11"/>
  <c r="C123" i="11" s="1"/>
  <c r="A114" i="11"/>
  <c r="A115" i="11" s="1"/>
  <c r="A116" i="11" s="1"/>
  <c r="A117" i="11" s="1"/>
  <c r="A118" i="11" s="1"/>
  <c r="A119" i="11" s="1"/>
  <c r="A120" i="11" s="1"/>
  <c r="N64" i="11"/>
  <c r="C69" i="11"/>
  <c r="A52" i="11"/>
  <c r="A53" i="11" s="1"/>
  <c r="A54" i="11" s="1"/>
  <c r="A55" i="11" s="1"/>
  <c r="A62" i="11" s="1"/>
  <c r="A63" i="11" s="1"/>
  <c r="A51" i="11"/>
  <c r="E41" i="11"/>
  <c r="F23" i="11"/>
  <c r="C25" i="11" s="1"/>
  <c r="E23" i="11"/>
  <c r="E25" i="11" s="1"/>
  <c r="E153" i="11" l="1"/>
  <c r="C68" i="11"/>
</calcChain>
</file>

<file path=xl/sharedStrings.xml><?xml version="1.0" encoding="utf-8"?>
<sst xmlns="http://schemas.openxmlformats.org/spreadsheetml/2006/main" count="308" uniqueCount="154">
  <si>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</si>
  <si>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</si>
  <si>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</si>
  <si>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</si>
  <si>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</si>
  <si>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</si>
  <si>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</si>
  <si>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</si>
  <si>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</si>
  <si>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</si>
  <si>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</si>
  <si>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</si>
  <si>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</si>
  <si>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</si>
  <si>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</si>
  <si>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</si>
  <si>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</si>
  <si>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</si>
  <si>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</si>
  <si>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</si>
  <si>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</si>
  <si>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</si>
  <si>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</si>
  <si>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</si>
  <si>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</si>
  <si>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</si>
  <si>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</si>
  <si>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</si>
  <si>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</si>
  <si>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</si>
  <si>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</si>
  <si>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</si>
  <si>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</si>
  <si>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</si>
  <si>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</si>
  <si>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</si>
  <si>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</si>
  <si>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</si>
  <si>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</si>
  <si>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</si>
  <si>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</si>
  <si>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</si>
  <si>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</si>
  <si>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</si>
  <si>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</si>
  <si>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</si>
  <si>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</si>
  <si>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</si>
  <si>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</si>
  <si>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</si>
  <si>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</si>
  <si>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</si>
  <si>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</si>
  <si>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</si>
  <si>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</si>
  <si>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</si>
  <si>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</si>
  <si>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</si>
  <si>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</si>
  <si>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</si>
  <si>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</si>
  <si>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</si>
  <si>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</si>
  <si>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</si>
  <si>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</si>
  <si>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</si>
  <si>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</si>
  <si>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</si>
  <si>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</si>
  <si>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</si>
  <si>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</si>
  <si>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</si>
  <si>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</si>
  <si>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</si>
  <si>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</si>
  <si>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</si>
  <si>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</si>
  <si>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</si>
  <si>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</si>
  <si>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</si>
  <si>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</si>
  <si>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</si>
  <si>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</si>
  <si>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</si>
  <si>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</si>
  <si>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</si>
  <si>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</si>
  <si>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</si>
  <si>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</si>
  <si>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</si>
  <si>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</si>
  <si>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</si>
  <si>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</si>
  <si>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</si>
  <si>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</si>
  <si>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</si>
  <si>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</si>
  <si>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</si>
  <si>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</si>
  <si>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</si>
  <si>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</si>
  <si>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</si>
  <si>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</si>
  <si>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</si>
  <si>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</si>
  <si>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</si>
  <si>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</si>
  <si>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</si>
  <si>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</si>
  <si>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</si>
  <si>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</si>
  <si>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</si>
  <si>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</si>
  <si>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</si>
  <si>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</si>
  <si>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</si>
  <si>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ICBF</t>
  </si>
  <si>
    <t>Resumen de Grupos y Presupuesto que esta ofertando (se debe hacer una evaluación independiente para cada grupo al que se presenta)</t>
  </si>
  <si>
    <t>NO APLICA</t>
  </si>
  <si>
    <t>FUNDACION PARA EL DESARROLLO DE PRADO FUNDESPRADO</t>
  </si>
  <si>
    <t>249/2012</t>
  </si>
  <si>
    <t>149/2012</t>
  </si>
  <si>
    <t>355/2012</t>
  </si>
  <si>
    <t>511/2012</t>
  </si>
  <si>
    <t>135/2013</t>
  </si>
  <si>
    <t>651/2012</t>
  </si>
  <si>
    <t>014/2013</t>
  </si>
  <si>
    <t>ALCALDÍA DE PRADO</t>
  </si>
  <si>
    <t>151/2014</t>
  </si>
  <si>
    <t>13 - 15</t>
  </si>
  <si>
    <t>X</t>
  </si>
  <si>
    <t xml:space="preserve">ANDREA FERNANDA PEÑA LIS </t>
  </si>
  <si>
    <t>LICENCIADO EN EDUCACION BASICA EN CIENCIAS NATURALES Y EDUCACION AMBIENTAL</t>
  </si>
  <si>
    <t>UNIVERSIDAD DEL TOLIMA</t>
  </si>
  <si>
    <t>FUNDESPRADO</t>
  </si>
  <si>
    <t>16/01/2014-31/10/2014 Y 01/04/2013 - 13/12/2013</t>
  </si>
  <si>
    <t>COORDINADORA</t>
  </si>
  <si>
    <t>DERLY MARCELA RODRÍGUEZ BERNAL</t>
  </si>
  <si>
    <t>PSICOLOGA</t>
  </si>
  <si>
    <t>CORPORACION UNIVERSITARIA DE IBAGUE</t>
  </si>
  <si>
    <t>COMISARIA DE FAMILIA DE PRADO TOLIMA</t>
  </si>
  <si>
    <t>01/02/2006-01/11/2007</t>
  </si>
  <si>
    <t>JOSE VIDAL TIQUE SANCHEZ</t>
  </si>
  <si>
    <t>NO ANEXAN SOPORTES DE ESTUDIOS</t>
  </si>
  <si>
    <t>NO CUMPLE. CERTIFICACION DE PAE</t>
  </si>
  <si>
    <t>NO CUMPLE. CERTIFICACION DE DISCAPACIDAD CON REDES FAMILIARES</t>
  </si>
  <si>
    <t>CDI - INSTITUCIONAL SIN ARRIENDO</t>
  </si>
  <si>
    <t>CONTIGUO A BILBIOTECA MUNICIPAL</t>
  </si>
  <si>
    <t>CALLE 11 CRA 2 ESQUINA BARRIO LAS PALMAS</t>
  </si>
  <si>
    <t>EL OFERENTE PRESENTA LA CARTA DE SOLICITUD QUE HIZO A LAS ALCALDÍAS MUNICIPALES PARA USAR LOS INMUEBLES.</t>
  </si>
  <si>
    <t>NO SE VALIDA LA CERTIFICACIÓN POR CUANTO EL OBJETO NO APLICA PARA ESTA CONVOCATORIA</t>
  </si>
  <si>
    <t>EXPERIENCIA TRASLAPADA CON LA CERTIFICACION DEL CONTRATO 149 DE 2012</t>
  </si>
  <si>
    <t>EXPERIENCIA TRASLAPADA CON LA CERTIFICACION DEL CONTRATO 651 DE 2012</t>
  </si>
  <si>
    <t>CERTIFICACION VALIDA HASTA EL 30 DE SEPTIEMBRE DE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</si>
</sst>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 numFmtId="172" formatCode="0.000"/>
    <numFmt numFmtId="173" formatCode="_-* #,##0_-;\-* #,##0_-;_-* &quot;-&quot;??_-;_-@_-"/>
  </numFmts>
  <fonts count="2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b/>
      <sz val="14"/>
      <color rgb="FFFF0000"/>
      <name val="Calibri"/>
      <family val="2"/>
    </font>
    <font>
      <b/>
      <sz val="14"/>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0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9" fontId="24" fillId="0" borderId="1" xfId="0" applyNumberFormat="1" applyFont="1" applyFill="1" applyBorder="1" applyAlignment="1" applyProtection="1">
      <alignment horizontal="center" vertical="center" wrapText="1"/>
      <protection locked="0"/>
    </xf>
    <xf numFmtId="43" fontId="25" fillId="0" borderId="1" xfId="1" applyNumberFormat="1" applyFont="1" applyFill="1" applyBorder="1" applyAlignment="1" applyProtection="1">
      <alignment horizontal="center" vertical="center" wrapText="1"/>
      <protection locked="0"/>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0" fontId="24" fillId="0" borderId="1" xfId="0" applyFont="1" applyBorder="1" applyAlignment="1">
      <alignment vertical="center"/>
    </xf>
    <xf numFmtId="0" fontId="24" fillId="0" borderId="1" xfId="0" applyFont="1" applyFill="1" applyBorder="1" applyAlignment="1">
      <alignment vertical="center" wrapText="1"/>
    </xf>
    <xf numFmtId="0" fontId="24" fillId="0" borderId="1" xfId="0" applyFont="1" applyBorder="1" applyAlignment="1">
      <alignment vertical="center" wrapText="1"/>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49" fontId="0" fillId="6" borderId="1" xfId="0" applyNumberFormat="1" applyFill="1" applyBorder="1" applyAlignment="1">
      <alignment horizontal="center" vertical="center" wrapText="1"/>
    </xf>
    <xf numFmtId="43" fontId="18"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172" fontId="0" fillId="0" borderId="0" xfId="0" applyNumberFormat="1"/>
    <xf numFmtId="49" fontId="26" fillId="0" borderId="0" xfId="0" applyNumberFormat="1"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center" vertical="center"/>
    </xf>
    <xf numFmtId="14" fontId="0" fillId="0" borderId="0" xfId="0" applyNumberFormat="1" applyAlignment="1">
      <alignment vertical="center"/>
    </xf>
    <xf numFmtId="0" fontId="0" fillId="6" borderId="1"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1" xfId="0" applyFont="1" applyFill="1" applyBorder="1"/>
    <xf numFmtId="49" fontId="0" fillId="0" borderId="1" xfId="0" applyNumberFormat="1" applyFill="1" applyBorder="1" applyAlignment="1">
      <alignment horizontal="center" vertical="center" wrapText="1"/>
    </xf>
    <xf numFmtId="43" fontId="27" fillId="0" borderId="0" xfId="0" applyNumberFormat="1" applyFont="1" applyFill="1" applyBorder="1" applyAlignment="1">
      <alignment horizontal="left" vertical="center"/>
    </xf>
    <xf numFmtId="0" fontId="14" fillId="0" borderId="1" xfId="0" applyFont="1" applyBorder="1" applyAlignment="1">
      <alignment wrapText="1"/>
    </xf>
    <xf numFmtId="14" fontId="14" fillId="0" borderId="1" xfId="0" applyNumberFormat="1" applyFont="1" applyBorder="1" applyAlignment="1">
      <alignment vertical="center" wrapText="1"/>
    </xf>
    <xf numFmtId="0" fontId="14" fillId="0" borderId="0" xfId="0" applyFont="1" applyAlignment="1">
      <alignment vertical="center"/>
    </xf>
    <xf numFmtId="0" fontId="14" fillId="0" borderId="1" xfId="0" applyFont="1" applyBorder="1" applyAlignment="1"/>
    <xf numFmtId="14" fontId="14" fillId="0" borderId="1" xfId="0" applyNumberFormat="1" applyFont="1" applyBorder="1" applyAlignment="1"/>
    <xf numFmtId="0" fontId="14" fillId="0" borderId="1" xfId="0" applyFont="1" applyFill="1" applyBorder="1" applyAlignment="1"/>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4" fillId="0" borderId="1" xfId="0" applyFont="1" applyFill="1" applyBorder="1" applyAlignment="1">
      <alignment horizontal="center" vertical="center"/>
    </xf>
    <xf numFmtId="43" fontId="0" fillId="0" borderId="1" xfId="1" applyFont="1" applyFill="1" applyBorder="1" applyAlignment="1">
      <alignment horizontal="center" vertical="center"/>
    </xf>
    <xf numFmtId="173" fontId="0" fillId="0" borderId="1" xfId="1" applyNumberFormat="1" applyFont="1" applyFill="1" applyBorder="1" applyAlignment="1">
      <alignment horizontal="center" vertical="center"/>
    </xf>
    <xf numFmtId="0" fontId="0" fillId="0" borderId="0" xfId="0" applyFill="1"/>
    <xf numFmtId="43" fontId="13" fillId="0" borderId="1" xfId="1" applyNumberFormat="1" applyFont="1" applyFill="1" applyBorder="1" applyAlignment="1" applyProtection="1">
      <alignment horizontal="center" vertical="center" wrapText="1"/>
      <protection locked="0"/>
    </xf>
    <xf numFmtId="43" fontId="14" fillId="0" borderId="1" xfId="0" applyNumberFormat="1" applyFont="1" applyBorder="1" applyAlignment="1">
      <alignment horizontal="center" vertical="center"/>
    </xf>
    <xf numFmtId="0" fontId="1" fillId="2" borderId="23" xfId="0" applyFont="1" applyFill="1" applyBorder="1" applyAlignment="1">
      <alignment horizontal="center" vertical="center" wrapText="1"/>
    </xf>
    <xf numFmtId="43" fontId="13" fillId="0" borderId="5" xfId="1" applyNumberFormat="1" applyFont="1" applyFill="1" applyBorder="1" applyAlignment="1" applyProtection="1">
      <alignment horizontal="center" vertical="center" wrapText="1"/>
      <protection locked="0"/>
    </xf>
    <xf numFmtId="2" fontId="1" fillId="2" borderId="24" xfId="0" applyNumberFormat="1" applyFont="1" applyFill="1" applyBorder="1" applyAlignment="1">
      <alignment horizontal="center" vertical="center" wrapText="1"/>
    </xf>
    <xf numFmtId="1" fontId="13" fillId="0" borderId="14" xfId="0" applyNumberFormat="1" applyFont="1" applyFill="1" applyBorder="1" applyAlignment="1" applyProtection="1">
      <alignment horizontal="center" vertical="center" wrapText="1"/>
      <protection locked="0"/>
    </xf>
    <xf numFmtId="2" fontId="13" fillId="0" borderId="14" xfId="0" applyNumberFormat="1" applyFont="1" applyFill="1" applyBorder="1" applyAlignment="1" applyProtection="1">
      <alignment horizontal="center" vertical="center" wrapText="1"/>
      <protection locked="0"/>
    </xf>
    <xf numFmtId="0" fontId="13" fillId="6" borderId="1" xfId="0" applyFont="1" applyFill="1" applyBorder="1" applyAlignment="1" applyProtection="1">
      <alignment horizontal="center" vertical="center" wrapText="1"/>
      <protection locked="0"/>
    </xf>
    <xf numFmtId="0" fontId="23" fillId="5" borderId="0" xfId="0" applyFont="1" applyFill="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4" fillId="0" borderId="1" xfId="0" applyFont="1" applyBorder="1" applyAlignment="1">
      <alignment horizontal="center" vertical="center"/>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zoomScale="50" zoomScaleNormal="50" workbookViewId="0">
      <selection activeCell="H26" sqref="H26"/>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3" width="26.33203125" style="6" customWidth="1"/>
    <col min="14" max="14" width="22.109375" style="6" customWidth="1"/>
    <col min="15" max="15" width="26.109375" style="6" customWidth="1"/>
    <col min="16" max="16" width="19.5546875" style="6" bestFit="1" customWidth="1"/>
    <col min="17" max="17" width="21.88671875" style="6" customWidth="1"/>
    <col min="18" max="18" width="18.33203125" style="6" customWidth="1"/>
    <col min="19"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1:16" ht="25.8" x14ac:dyDescent="0.3">
      <c r="B2" s="180" t="s">
        <v>61</v>
      </c>
      <c r="C2" s="181"/>
      <c r="D2" s="181"/>
      <c r="E2" s="181"/>
      <c r="F2" s="181"/>
      <c r="G2" s="181"/>
      <c r="H2" s="181"/>
      <c r="I2" s="181"/>
      <c r="J2" s="181"/>
      <c r="K2" s="181"/>
      <c r="L2" s="181"/>
      <c r="M2" s="181"/>
      <c r="N2" s="181"/>
      <c r="O2" s="181"/>
      <c r="P2" s="181"/>
    </row>
    <row r="4" spans="1:16" ht="25.8" x14ac:dyDescent="0.3">
      <c r="B4" s="196" t="s">
        <v>47</v>
      </c>
      <c r="C4" s="196"/>
      <c r="D4" s="196"/>
      <c r="E4" s="196"/>
      <c r="F4" s="196"/>
      <c r="G4" s="196"/>
      <c r="H4" s="196"/>
      <c r="I4" s="196"/>
      <c r="J4" s="196"/>
      <c r="K4" s="196"/>
      <c r="L4" s="196"/>
      <c r="M4" s="196"/>
      <c r="N4" s="196"/>
      <c r="O4" s="196"/>
      <c r="P4" s="196"/>
    </row>
    <row r="5" spans="1:16" s="65" customFormat="1" ht="39.75" customHeight="1" x14ac:dyDescent="0.4">
      <c r="A5" s="154" t="s">
        <v>115</v>
      </c>
      <c r="B5" s="154"/>
      <c r="C5" s="154"/>
      <c r="D5" s="154"/>
      <c r="E5" s="154"/>
      <c r="F5" s="154"/>
      <c r="G5" s="154"/>
      <c r="H5" s="154"/>
      <c r="I5" s="154"/>
      <c r="J5" s="154"/>
      <c r="K5" s="154"/>
      <c r="L5" s="154"/>
    </row>
    <row r="6" spans="1:16" ht="15" thickBot="1" x14ac:dyDescent="0.35"/>
    <row r="7" spans="1:16" ht="21.6" thickBot="1" x14ac:dyDescent="0.35">
      <c r="B7" s="8" t="s">
        <v>4</v>
      </c>
      <c r="C7" s="197" t="s">
        <v>119</v>
      </c>
      <c r="D7" s="197"/>
      <c r="E7" s="197"/>
      <c r="F7" s="197"/>
      <c r="G7" s="197"/>
      <c r="H7" s="197"/>
      <c r="I7" s="197"/>
      <c r="J7" s="197"/>
      <c r="K7" s="197"/>
      <c r="L7" s="197"/>
      <c r="M7" s="197"/>
      <c r="N7" s="198"/>
    </row>
    <row r="8" spans="1:16" ht="16.2" thickBot="1" x14ac:dyDescent="0.35">
      <c r="B8" s="9" t="s">
        <v>5</v>
      </c>
      <c r="C8" s="197"/>
      <c r="D8" s="197"/>
      <c r="E8" s="197"/>
      <c r="F8" s="197"/>
      <c r="G8" s="197"/>
      <c r="H8" s="197"/>
      <c r="I8" s="197"/>
      <c r="J8" s="197"/>
      <c r="K8" s="197"/>
      <c r="L8" s="197"/>
      <c r="M8" s="197"/>
      <c r="N8" s="198"/>
    </row>
    <row r="9" spans="1:16" ht="16.2" thickBot="1" x14ac:dyDescent="0.35">
      <c r="B9" s="9" t="s">
        <v>6</v>
      </c>
      <c r="C9" s="197"/>
      <c r="D9" s="197"/>
      <c r="E9" s="197"/>
      <c r="F9" s="197"/>
      <c r="G9" s="197"/>
      <c r="H9" s="197"/>
      <c r="I9" s="197"/>
      <c r="J9" s="197"/>
      <c r="K9" s="197"/>
      <c r="L9" s="197"/>
      <c r="M9" s="197"/>
      <c r="N9" s="198"/>
    </row>
    <row r="10" spans="1:16" ht="16.2" thickBot="1" x14ac:dyDescent="0.35">
      <c r="B10" s="9" t="s">
        <v>7</v>
      </c>
      <c r="C10" s="197"/>
      <c r="D10" s="197"/>
      <c r="E10" s="197"/>
      <c r="F10" s="197"/>
      <c r="G10" s="197"/>
      <c r="H10" s="197"/>
      <c r="I10" s="197"/>
      <c r="J10" s="197"/>
      <c r="K10" s="197"/>
      <c r="L10" s="197"/>
      <c r="M10" s="197"/>
      <c r="N10" s="198"/>
    </row>
    <row r="11" spans="1:16" ht="16.2" thickBot="1" x14ac:dyDescent="0.35">
      <c r="B11" s="9" t="s">
        <v>8</v>
      </c>
      <c r="C11" s="199">
        <v>61</v>
      </c>
      <c r="D11" s="199"/>
      <c r="E11" s="200"/>
      <c r="F11" s="25"/>
      <c r="G11" s="25"/>
      <c r="H11" s="25"/>
      <c r="I11" s="25"/>
      <c r="J11" s="25"/>
      <c r="K11" s="25"/>
      <c r="L11" s="25"/>
      <c r="M11" s="25"/>
      <c r="N11" s="26"/>
    </row>
    <row r="12" spans="1:16" ht="16.2" thickBot="1" x14ac:dyDescent="0.35">
      <c r="B12" s="11" t="s">
        <v>9</v>
      </c>
      <c r="C12" s="12">
        <v>41979</v>
      </c>
      <c r="D12" s="13"/>
      <c r="E12" s="13"/>
      <c r="F12" s="13"/>
      <c r="G12" s="13"/>
      <c r="H12" s="13"/>
      <c r="I12" s="13"/>
      <c r="J12" s="13"/>
      <c r="K12" s="13"/>
      <c r="L12" s="13"/>
      <c r="M12" s="13"/>
      <c r="N12" s="14"/>
    </row>
    <row r="13" spans="1:16" ht="15.6" x14ac:dyDescent="0.3">
      <c r="B13" s="10"/>
      <c r="C13" s="15"/>
      <c r="D13" s="16"/>
      <c r="E13" s="16"/>
      <c r="F13" s="16"/>
      <c r="G13" s="16"/>
      <c r="H13" s="16"/>
      <c r="I13" s="68"/>
      <c r="J13" s="68"/>
      <c r="K13" s="68"/>
      <c r="L13" s="68"/>
      <c r="M13" s="68"/>
      <c r="N13" s="16"/>
    </row>
    <row r="14" spans="1:16" x14ac:dyDescent="0.3">
      <c r="I14" s="68"/>
      <c r="J14" s="68"/>
      <c r="K14" s="68"/>
      <c r="L14" s="68"/>
      <c r="M14" s="68"/>
      <c r="N14" s="69"/>
    </row>
    <row r="15" spans="1:16" ht="45.75" customHeight="1" x14ac:dyDescent="0.3">
      <c r="B15" s="201" t="s">
        <v>117</v>
      </c>
      <c r="C15" s="201"/>
      <c r="D15" s="108" t="s">
        <v>12</v>
      </c>
      <c r="E15" s="108" t="s">
        <v>13</v>
      </c>
      <c r="F15" s="108" t="s">
        <v>28</v>
      </c>
      <c r="G15" s="137"/>
      <c r="I15" s="27"/>
      <c r="J15" s="27"/>
      <c r="K15" s="27"/>
      <c r="L15" s="27"/>
      <c r="M15" s="27"/>
      <c r="N15" s="69"/>
    </row>
    <row r="16" spans="1:16" x14ac:dyDescent="0.3">
      <c r="B16" s="201"/>
      <c r="C16" s="201"/>
      <c r="D16" s="108">
        <v>61</v>
      </c>
      <c r="E16" s="88">
        <v>538706124</v>
      </c>
      <c r="F16" s="88">
        <v>198</v>
      </c>
      <c r="G16" s="138"/>
      <c r="I16" s="28"/>
      <c r="J16" s="28"/>
      <c r="K16" s="28"/>
      <c r="L16" s="28"/>
      <c r="M16" s="28"/>
      <c r="N16" s="69"/>
    </row>
    <row r="17" spans="1:14" x14ac:dyDescent="0.3">
      <c r="B17" s="201"/>
      <c r="C17" s="201"/>
      <c r="D17" s="108"/>
      <c r="E17" s="88"/>
      <c r="F17" s="88"/>
      <c r="G17" s="138"/>
      <c r="I17" s="28"/>
      <c r="J17" s="28"/>
      <c r="K17" s="28"/>
      <c r="L17" s="28"/>
      <c r="M17" s="28"/>
      <c r="N17" s="69"/>
    </row>
    <row r="18" spans="1:14" x14ac:dyDescent="0.3">
      <c r="B18" s="201"/>
      <c r="C18" s="201"/>
      <c r="D18" s="108"/>
      <c r="E18" s="88"/>
      <c r="F18" s="88"/>
      <c r="G18" s="138"/>
      <c r="I18" s="28"/>
      <c r="J18" s="28"/>
      <c r="K18" s="28"/>
      <c r="L18" s="28"/>
      <c r="M18" s="28"/>
      <c r="N18" s="69"/>
    </row>
    <row r="19" spans="1:14" x14ac:dyDescent="0.3">
      <c r="B19" s="201"/>
      <c r="C19" s="201"/>
      <c r="D19" s="108"/>
      <c r="E19" s="89"/>
      <c r="F19" s="88"/>
      <c r="G19" s="138"/>
      <c r="H19" s="18"/>
      <c r="I19" s="28"/>
      <c r="J19" s="28"/>
      <c r="K19" s="28"/>
      <c r="L19" s="28"/>
      <c r="M19" s="28"/>
      <c r="N19" s="17"/>
    </row>
    <row r="20" spans="1:14" x14ac:dyDescent="0.3">
      <c r="B20" s="201"/>
      <c r="C20" s="201"/>
      <c r="D20" s="108"/>
      <c r="E20" s="89"/>
      <c r="F20" s="88"/>
      <c r="G20" s="138"/>
      <c r="H20" s="18"/>
      <c r="I20" s="30"/>
      <c r="J20" s="30"/>
      <c r="K20" s="30"/>
      <c r="L20" s="30"/>
      <c r="M20" s="30"/>
      <c r="N20" s="17"/>
    </row>
    <row r="21" spans="1:14" x14ac:dyDescent="0.3">
      <c r="B21" s="201"/>
      <c r="C21" s="201"/>
      <c r="D21" s="108"/>
      <c r="E21" s="89"/>
      <c r="F21" s="88"/>
      <c r="G21" s="138"/>
      <c r="H21" s="18"/>
      <c r="I21" s="68"/>
      <c r="J21" s="68"/>
      <c r="K21" s="68"/>
      <c r="L21" s="68"/>
      <c r="M21" s="68"/>
      <c r="N21" s="17"/>
    </row>
    <row r="22" spans="1:14" x14ac:dyDescent="0.3">
      <c r="B22" s="201"/>
      <c r="C22" s="201"/>
      <c r="D22" s="108"/>
      <c r="E22" s="89"/>
      <c r="F22" s="88"/>
      <c r="G22" s="138"/>
      <c r="H22" s="18"/>
      <c r="I22" s="68"/>
      <c r="J22" s="68"/>
      <c r="K22" s="68"/>
      <c r="L22" s="68"/>
      <c r="M22" s="68"/>
      <c r="N22" s="17"/>
    </row>
    <row r="23" spans="1:14" ht="15" thickBot="1" x14ac:dyDescent="0.35">
      <c r="B23" s="202" t="s">
        <v>14</v>
      </c>
      <c r="C23" s="203"/>
      <c r="D23" s="108"/>
      <c r="E23" s="90">
        <f>SUM(E16:E22)</f>
        <v>538706124</v>
      </c>
      <c r="F23" s="88">
        <f>SUM(F16:F22)</f>
        <v>198</v>
      </c>
      <c r="G23" s="138"/>
      <c r="H23" s="18"/>
      <c r="I23" s="68"/>
      <c r="J23" s="68"/>
      <c r="K23" s="68"/>
      <c r="L23" s="68"/>
      <c r="M23" s="68"/>
      <c r="N23" s="17"/>
    </row>
    <row r="24" spans="1:14" ht="29.4" thickBot="1" x14ac:dyDescent="0.35">
      <c r="A24" s="32"/>
      <c r="B24" s="38" t="s">
        <v>15</v>
      </c>
      <c r="C24" s="38" t="s">
        <v>63</v>
      </c>
      <c r="E24" s="27"/>
      <c r="F24" s="27"/>
      <c r="G24" s="27"/>
      <c r="H24" s="27"/>
      <c r="I24" s="7"/>
      <c r="J24" s="7"/>
      <c r="K24" s="7"/>
      <c r="L24" s="7"/>
      <c r="M24" s="7"/>
    </row>
    <row r="25" spans="1:14" ht="15" thickBot="1" x14ac:dyDescent="0.35">
      <c r="A25" s="33">
        <v>1</v>
      </c>
      <c r="C25" s="35">
        <f>+F23*80%</f>
        <v>158.4</v>
      </c>
      <c r="D25" s="31"/>
      <c r="E25" s="34">
        <f>E23</f>
        <v>538706124</v>
      </c>
      <c r="F25" s="29"/>
      <c r="G25" s="29"/>
      <c r="H25" s="29"/>
      <c r="I25" s="19"/>
      <c r="J25" s="19"/>
      <c r="K25" s="19"/>
      <c r="L25" s="19"/>
      <c r="M25" s="19"/>
    </row>
    <row r="26" spans="1:14" x14ac:dyDescent="0.3">
      <c r="A26" s="60"/>
      <c r="C26" s="61"/>
      <c r="D26" s="28"/>
      <c r="E26" s="62"/>
      <c r="F26" s="29"/>
      <c r="G26" s="29"/>
      <c r="H26" s="29"/>
      <c r="I26" s="19"/>
      <c r="J26" s="19"/>
      <c r="K26" s="19"/>
      <c r="L26" s="19"/>
      <c r="M26" s="19"/>
    </row>
    <row r="27" spans="1:14" x14ac:dyDescent="0.3">
      <c r="A27" s="60"/>
      <c r="C27" s="61"/>
      <c r="D27" s="28"/>
      <c r="E27" s="62"/>
      <c r="F27" s="29"/>
      <c r="G27" s="29"/>
      <c r="H27" s="29"/>
      <c r="I27" s="19"/>
      <c r="J27" s="19"/>
      <c r="K27" s="19"/>
      <c r="L27" s="19"/>
      <c r="M27" s="19"/>
    </row>
    <row r="28" spans="1:14" x14ac:dyDescent="0.3">
      <c r="A28" s="60"/>
      <c r="B28" s="81" t="s">
        <v>94</v>
      </c>
      <c r="C28" s="65"/>
      <c r="D28" s="65"/>
      <c r="E28" s="65"/>
      <c r="F28" s="65"/>
      <c r="G28" s="65"/>
      <c r="H28" s="65"/>
      <c r="I28" s="68"/>
      <c r="J28" s="68"/>
      <c r="K28" s="68"/>
      <c r="L28" s="68"/>
      <c r="M28" s="68"/>
      <c r="N28" s="69"/>
    </row>
    <row r="29" spans="1:14" x14ac:dyDescent="0.3">
      <c r="A29" s="60"/>
      <c r="B29" s="65"/>
      <c r="C29" s="65"/>
      <c r="D29" s="65"/>
      <c r="E29" s="65"/>
      <c r="F29" s="65"/>
      <c r="G29" s="65"/>
      <c r="H29" s="65"/>
      <c r="I29" s="68"/>
      <c r="J29" s="68"/>
      <c r="K29" s="68"/>
      <c r="L29" s="68"/>
      <c r="M29" s="68"/>
      <c r="N29" s="69"/>
    </row>
    <row r="30" spans="1:14" x14ac:dyDescent="0.3">
      <c r="A30" s="60"/>
      <c r="B30" s="83" t="s">
        <v>32</v>
      </c>
      <c r="C30" s="83" t="s">
        <v>95</v>
      </c>
      <c r="D30" s="83" t="s">
        <v>96</v>
      </c>
      <c r="E30" s="65"/>
      <c r="F30" s="65"/>
      <c r="G30" s="65"/>
      <c r="H30" s="65"/>
      <c r="I30" s="68"/>
      <c r="J30" s="68"/>
      <c r="K30" s="68"/>
      <c r="L30" s="68"/>
      <c r="M30" s="68"/>
      <c r="N30" s="69"/>
    </row>
    <row r="31" spans="1:14" x14ac:dyDescent="0.3">
      <c r="A31" s="60"/>
      <c r="B31" s="80" t="s">
        <v>97</v>
      </c>
      <c r="C31" s="120" t="s">
        <v>130</v>
      </c>
      <c r="D31" s="80"/>
      <c r="E31" s="65"/>
      <c r="F31" s="65"/>
      <c r="G31" s="65"/>
      <c r="H31" s="65"/>
      <c r="I31" s="68"/>
      <c r="J31" s="68"/>
      <c r="K31" s="68"/>
      <c r="L31" s="68"/>
      <c r="M31" s="68"/>
      <c r="N31" s="69"/>
    </row>
    <row r="32" spans="1:14" x14ac:dyDescent="0.3">
      <c r="A32" s="60"/>
      <c r="B32" s="80" t="s">
        <v>98</v>
      </c>
      <c r="C32" s="120" t="s">
        <v>130</v>
      </c>
      <c r="D32" s="80"/>
      <c r="E32" s="65"/>
      <c r="F32" s="65"/>
      <c r="G32" s="65"/>
      <c r="H32" s="65"/>
      <c r="I32" s="68"/>
      <c r="J32" s="68"/>
      <c r="K32" s="68"/>
      <c r="L32" s="68"/>
      <c r="M32" s="68"/>
      <c r="N32" s="69"/>
    </row>
    <row r="33" spans="1:14" x14ac:dyDescent="0.3">
      <c r="A33" s="60"/>
      <c r="B33" s="80" t="s">
        <v>99</v>
      </c>
      <c r="C33" s="140" t="s">
        <v>130</v>
      </c>
      <c r="D33" s="80"/>
      <c r="E33" s="145"/>
      <c r="F33" s="65"/>
      <c r="G33" s="65"/>
      <c r="H33" s="65"/>
      <c r="I33" s="68"/>
      <c r="J33" s="68"/>
      <c r="K33" s="68"/>
      <c r="L33" s="68"/>
      <c r="M33" s="68"/>
      <c r="N33" s="69"/>
    </row>
    <row r="34" spans="1:14" x14ac:dyDescent="0.3">
      <c r="A34" s="60"/>
      <c r="B34" s="80" t="s">
        <v>100</v>
      </c>
      <c r="C34" s="121" t="s">
        <v>130</v>
      </c>
      <c r="D34" s="80"/>
      <c r="E34" s="65"/>
      <c r="F34" s="65"/>
      <c r="G34" s="65"/>
      <c r="H34" s="65"/>
      <c r="I34" s="68"/>
      <c r="J34" s="68"/>
      <c r="K34" s="68"/>
      <c r="L34" s="68"/>
      <c r="M34" s="68"/>
      <c r="N34" s="69"/>
    </row>
    <row r="35" spans="1:14" x14ac:dyDescent="0.3">
      <c r="A35" s="60"/>
      <c r="B35" s="65"/>
      <c r="C35" s="65"/>
      <c r="D35" s="65"/>
      <c r="E35" s="65"/>
      <c r="F35" s="65"/>
      <c r="G35" s="65"/>
      <c r="H35" s="65"/>
      <c r="I35" s="68"/>
      <c r="J35" s="68"/>
      <c r="K35" s="68"/>
      <c r="L35" s="68"/>
      <c r="M35" s="68"/>
      <c r="N35" s="69"/>
    </row>
    <row r="36" spans="1:14" x14ac:dyDescent="0.3">
      <c r="A36" s="60"/>
      <c r="B36" s="65"/>
      <c r="C36" s="65"/>
      <c r="D36" s="65"/>
      <c r="E36" s="65"/>
      <c r="F36" s="65"/>
      <c r="G36" s="65"/>
      <c r="H36" s="65"/>
      <c r="I36" s="68"/>
      <c r="J36" s="68"/>
      <c r="K36" s="68"/>
      <c r="L36" s="68"/>
      <c r="M36" s="68"/>
      <c r="N36" s="69"/>
    </row>
    <row r="37" spans="1:14" x14ac:dyDescent="0.3">
      <c r="A37" s="60"/>
      <c r="B37" s="81" t="s">
        <v>101</v>
      </c>
      <c r="C37" s="65"/>
      <c r="D37" s="65"/>
      <c r="E37" s="65"/>
      <c r="F37" s="65"/>
      <c r="G37" s="65"/>
      <c r="H37" s="65"/>
      <c r="I37" s="68"/>
      <c r="J37" s="68"/>
      <c r="K37" s="68"/>
      <c r="L37" s="68"/>
      <c r="M37" s="68"/>
      <c r="N37" s="69"/>
    </row>
    <row r="38" spans="1:14" x14ac:dyDescent="0.3">
      <c r="A38" s="60"/>
      <c r="B38" s="65"/>
      <c r="C38" s="65"/>
      <c r="D38" s="65"/>
      <c r="E38" s="65"/>
      <c r="F38" s="65"/>
      <c r="G38" s="65"/>
      <c r="H38" s="65"/>
      <c r="I38" s="68"/>
      <c r="J38" s="68"/>
      <c r="K38" s="68"/>
      <c r="L38" s="68"/>
      <c r="M38" s="68"/>
      <c r="N38" s="69"/>
    </row>
    <row r="39" spans="1:14" x14ac:dyDescent="0.3">
      <c r="A39" s="60"/>
      <c r="B39" s="65"/>
      <c r="C39" s="65"/>
      <c r="D39" s="65"/>
      <c r="E39" s="65"/>
      <c r="F39" s="65"/>
      <c r="G39" s="65"/>
      <c r="H39" s="65"/>
      <c r="I39" s="68"/>
      <c r="J39" s="68"/>
      <c r="K39" s="68"/>
      <c r="L39" s="68"/>
      <c r="M39" s="68"/>
      <c r="N39" s="69"/>
    </row>
    <row r="40" spans="1:14" x14ac:dyDescent="0.3">
      <c r="A40" s="60"/>
      <c r="B40" s="83" t="s">
        <v>32</v>
      </c>
      <c r="C40" s="83" t="s">
        <v>57</v>
      </c>
      <c r="D40" s="82" t="s">
        <v>50</v>
      </c>
      <c r="E40" s="82" t="s">
        <v>16</v>
      </c>
      <c r="F40" s="65"/>
      <c r="G40" s="65"/>
      <c r="H40" s="65"/>
      <c r="I40" s="68"/>
      <c r="J40" s="68"/>
      <c r="K40" s="68"/>
      <c r="L40" s="68"/>
      <c r="M40" s="68"/>
      <c r="N40" s="69"/>
    </row>
    <row r="41" spans="1:14" ht="27.6" x14ac:dyDescent="0.3">
      <c r="A41" s="60"/>
      <c r="B41" s="66" t="s">
        <v>102</v>
      </c>
      <c r="C41" s="67">
        <v>40</v>
      </c>
      <c r="D41" s="105">
        <v>0</v>
      </c>
      <c r="E41" s="155">
        <f>+D41+D42</f>
        <v>0</v>
      </c>
      <c r="F41" s="65"/>
      <c r="G41" s="65"/>
      <c r="H41" s="65"/>
      <c r="I41" s="68"/>
      <c r="J41" s="68"/>
      <c r="K41" s="68"/>
      <c r="L41" s="68"/>
      <c r="M41" s="68"/>
      <c r="N41" s="69"/>
    </row>
    <row r="42" spans="1:14" ht="55.2" x14ac:dyDescent="0.3">
      <c r="A42" s="60"/>
      <c r="B42" s="66" t="s">
        <v>103</v>
      </c>
      <c r="C42" s="67">
        <v>60</v>
      </c>
      <c r="D42" s="105">
        <f>+F153</f>
        <v>0</v>
      </c>
      <c r="E42" s="156"/>
      <c r="F42" s="65"/>
      <c r="G42" s="65"/>
      <c r="H42" s="65"/>
      <c r="I42" s="68"/>
      <c r="J42" s="68"/>
      <c r="K42" s="68"/>
      <c r="L42" s="68"/>
      <c r="M42" s="68"/>
      <c r="N42" s="69"/>
    </row>
    <row r="43" spans="1:14" x14ac:dyDescent="0.3">
      <c r="A43" s="60"/>
      <c r="C43" s="61"/>
      <c r="D43" s="28"/>
      <c r="E43" s="62"/>
      <c r="F43" s="29"/>
      <c r="G43" s="29"/>
      <c r="H43" s="29"/>
      <c r="I43" s="19"/>
      <c r="J43" s="19"/>
      <c r="K43" s="19"/>
      <c r="L43" s="19"/>
      <c r="M43" s="19"/>
    </row>
    <row r="44" spans="1:14" x14ac:dyDescent="0.3">
      <c r="A44" s="60"/>
      <c r="C44" s="61"/>
      <c r="D44" s="28"/>
      <c r="E44" s="62"/>
      <c r="F44" s="29"/>
      <c r="G44" s="29"/>
      <c r="H44" s="29"/>
      <c r="I44" s="19"/>
      <c r="J44" s="19"/>
      <c r="K44" s="19"/>
      <c r="L44" s="19"/>
      <c r="M44" s="19"/>
    </row>
    <row r="45" spans="1:14" x14ac:dyDescent="0.3">
      <c r="A45" s="60"/>
      <c r="C45" s="61"/>
      <c r="D45" s="28"/>
      <c r="E45" s="62"/>
      <c r="F45" s="29"/>
      <c r="G45" s="29"/>
      <c r="H45" s="29"/>
      <c r="I45" s="19"/>
      <c r="J45" s="19"/>
      <c r="K45" s="19"/>
      <c r="L45" s="19"/>
      <c r="M45" s="19"/>
    </row>
    <row r="46" spans="1:14" ht="15" thickBot="1" x14ac:dyDescent="0.35">
      <c r="M46" s="195" t="s">
        <v>34</v>
      </c>
      <c r="N46" s="195"/>
    </row>
    <row r="47" spans="1:14" x14ac:dyDescent="0.3">
      <c r="B47" s="91" t="s">
        <v>29</v>
      </c>
      <c r="M47" s="43"/>
      <c r="N47" s="43"/>
    </row>
    <row r="48" spans="1:14" ht="15" thickBot="1" x14ac:dyDescent="0.35">
      <c r="M48" s="43"/>
      <c r="N48" s="43"/>
    </row>
    <row r="49" spans="1:26" s="68" customFormat="1" ht="109.5" customHeight="1" x14ac:dyDescent="0.3">
      <c r="B49" s="79" t="s">
        <v>104</v>
      </c>
      <c r="C49" s="79" t="s">
        <v>105</v>
      </c>
      <c r="D49" s="79" t="s">
        <v>106</v>
      </c>
      <c r="E49" s="79" t="s">
        <v>44</v>
      </c>
      <c r="F49" s="79" t="s">
        <v>22</v>
      </c>
      <c r="G49" s="79" t="s">
        <v>64</v>
      </c>
      <c r="H49" s="79" t="s">
        <v>17</v>
      </c>
      <c r="I49" s="79" t="s">
        <v>10</v>
      </c>
      <c r="J49" s="79" t="s">
        <v>30</v>
      </c>
      <c r="K49" s="148" t="s">
        <v>60</v>
      </c>
      <c r="L49" s="141" t="s">
        <v>20</v>
      </c>
      <c r="M49" s="150" t="s">
        <v>26</v>
      </c>
      <c r="N49" s="79" t="s">
        <v>107</v>
      </c>
      <c r="O49" s="79" t="s">
        <v>35</v>
      </c>
      <c r="P49" s="107" t="s">
        <v>11</v>
      </c>
      <c r="Q49" s="107" t="s">
        <v>19</v>
      </c>
    </row>
    <row r="50" spans="1:26" s="74" customFormat="1" ht="92.25" customHeight="1" x14ac:dyDescent="0.3">
      <c r="A50" s="36">
        <v>1</v>
      </c>
      <c r="B50" s="75" t="s">
        <v>119</v>
      </c>
      <c r="C50" s="75" t="s">
        <v>119</v>
      </c>
      <c r="D50" s="75" t="s">
        <v>127</v>
      </c>
      <c r="E50" s="75" t="s">
        <v>120</v>
      </c>
      <c r="F50" s="153" t="s">
        <v>96</v>
      </c>
      <c r="G50" s="85" t="s">
        <v>118</v>
      </c>
      <c r="H50" s="94">
        <v>41066</v>
      </c>
      <c r="I50" s="94">
        <v>41274</v>
      </c>
      <c r="J50" s="72" t="s">
        <v>96</v>
      </c>
      <c r="K50" s="149">
        <v>0</v>
      </c>
      <c r="L50" s="142">
        <v>0</v>
      </c>
      <c r="M50" s="151">
        <v>0</v>
      </c>
      <c r="N50" s="63" t="s">
        <v>118</v>
      </c>
      <c r="O50" s="20">
        <v>0</v>
      </c>
      <c r="P50" s="20">
        <v>26</v>
      </c>
      <c r="Q50" s="86" t="s">
        <v>150</v>
      </c>
      <c r="R50" s="73"/>
      <c r="S50" s="73"/>
      <c r="T50" s="73"/>
      <c r="U50" s="73"/>
      <c r="V50" s="73"/>
      <c r="W50" s="73"/>
      <c r="X50" s="73"/>
      <c r="Y50" s="73"/>
      <c r="Z50" s="73"/>
    </row>
    <row r="51" spans="1:26" s="74" customFormat="1" ht="28.8" x14ac:dyDescent="0.3">
      <c r="A51" s="36">
        <f>+A50+1</f>
        <v>2</v>
      </c>
      <c r="B51" s="75" t="s">
        <v>119</v>
      </c>
      <c r="C51" s="75" t="s">
        <v>119</v>
      </c>
      <c r="D51" s="75" t="s">
        <v>116</v>
      </c>
      <c r="E51" s="110" t="s">
        <v>121</v>
      </c>
      <c r="F51" s="71" t="s">
        <v>95</v>
      </c>
      <c r="G51" s="85" t="s">
        <v>118</v>
      </c>
      <c r="H51" s="94">
        <v>40925</v>
      </c>
      <c r="I51" s="94">
        <v>41274</v>
      </c>
      <c r="J51" s="72" t="s">
        <v>96</v>
      </c>
      <c r="K51" s="149">
        <f>(I51-H51)/30</f>
        <v>11.633333333333333</v>
      </c>
      <c r="L51" s="139">
        <v>0</v>
      </c>
      <c r="M51" s="151">
        <v>123</v>
      </c>
      <c r="N51" s="63" t="s">
        <v>118</v>
      </c>
      <c r="O51" s="20">
        <v>52477167</v>
      </c>
      <c r="P51" s="20"/>
      <c r="Q51" s="86"/>
      <c r="R51" s="73"/>
      <c r="S51" s="73"/>
      <c r="T51" s="73"/>
      <c r="U51" s="73"/>
      <c r="V51" s="73"/>
      <c r="W51" s="73"/>
      <c r="X51" s="73"/>
      <c r="Y51" s="73"/>
      <c r="Z51" s="73"/>
    </row>
    <row r="52" spans="1:26" s="74" customFormat="1" ht="75" customHeight="1" x14ac:dyDescent="0.3">
      <c r="A52" s="36">
        <f t="shared" ref="A52:A63" si="0">+A51+1</f>
        <v>3</v>
      </c>
      <c r="B52" s="75" t="s">
        <v>119</v>
      </c>
      <c r="C52" s="75" t="s">
        <v>119</v>
      </c>
      <c r="D52" s="75" t="s">
        <v>116</v>
      </c>
      <c r="E52" s="110" t="s">
        <v>122</v>
      </c>
      <c r="F52" s="71" t="s">
        <v>95</v>
      </c>
      <c r="G52" s="71" t="s">
        <v>118</v>
      </c>
      <c r="H52" s="94">
        <v>41093</v>
      </c>
      <c r="I52" s="94">
        <v>41274</v>
      </c>
      <c r="J52" s="72" t="s">
        <v>96</v>
      </c>
      <c r="K52" s="149">
        <v>0</v>
      </c>
      <c r="L52" s="146">
        <v>0</v>
      </c>
      <c r="M52" s="152">
        <v>109</v>
      </c>
      <c r="N52" s="63" t="s">
        <v>118</v>
      </c>
      <c r="O52" s="20">
        <v>27443710</v>
      </c>
      <c r="P52" s="20"/>
      <c r="Q52" s="86" t="s">
        <v>151</v>
      </c>
      <c r="R52" s="73"/>
      <c r="S52" s="73"/>
      <c r="T52" s="73"/>
      <c r="U52" s="73"/>
      <c r="V52" s="73"/>
      <c r="W52" s="73"/>
      <c r="X52" s="73"/>
      <c r="Y52" s="73"/>
      <c r="Z52" s="73"/>
    </row>
    <row r="53" spans="1:26" s="74" customFormat="1" ht="74.25" customHeight="1" x14ac:dyDescent="0.3">
      <c r="A53" s="36">
        <f t="shared" si="0"/>
        <v>4</v>
      </c>
      <c r="B53" s="75" t="s">
        <v>119</v>
      </c>
      <c r="C53" s="75" t="s">
        <v>119</v>
      </c>
      <c r="D53" s="75" t="s">
        <v>116</v>
      </c>
      <c r="E53" s="110" t="s">
        <v>123</v>
      </c>
      <c r="F53" s="71" t="s">
        <v>95</v>
      </c>
      <c r="G53" s="71" t="s">
        <v>118</v>
      </c>
      <c r="H53" s="94">
        <v>41169</v>
      </c>
      <c r="I53" s="94">
        <v>41274</v>
      </c>
      <c r="J53" s="72" t="s">
        <v>96</v>
      </c>
      <c r="K53" s="149">
        <v>0</v>
      </c>
      <c r="L53" s="146">
        <v>0</v>
      </c>
      <c r="M53" s="152">
        <v>70</v>
      </c>
      <c r="N53" s="63" t="s">
        <v>118</v>
      </c>
      <c r="O53" s="20">
        <v>55036800</v>
      </c>
      <c r="P53" s="20"/>
      <c r="Q53" s="86" t="s">
        <v>151</v>
      </c>
      <c r="R53" s="73"/>
      <c r="S53" s="73"/>
      <c r="T53" s="73"/>
      <c r="U53" s="73"/>
      <c r="V53" s="73"/>
      <c r="W53" s="73"/>
      <c r="X53" s="73"/>
      <c r="Y53" s="73"/>
      <c r="Z53" s="73"/>
    </row>
    <row r="54" spans="1:26" s="74" customFormat="1" ht="79.5" customHeight="1" x14ac:dyDescent="0.3">
      <c r="A54" s="36">
        <f t="shared" si="0"/>
        <v>5</v>
      </c>
      <c r="B54" s="75" t="s">
        <v>119</v>
      </c>
      <c r="C54" s="75" t="s">
        <v>119</v>
      </c>
      <c r="D54" s="75" t="s">
        <v>116</v>
      </c>
      <c r="E54" s="110" t="s">
        <v>124</v>
      </c>
      <c r="F54" s="71" t="s">
        <v>95</v>
      </c>
      <c r="G54" s="71" t="s">
        <v>118</v>
      </c>
      <c r="H54" s="94">
        <v>41276</v>
      </c>
      <c r="I54" s="94">
        <v>41639</v>
      </c>
      <c r="J54" s="72" t="s">
        <v>96</v>
      </c>
      <c r="K54" s="149">
        <v>0.43</v>
      </c>
      <c r="L54" s="139">
        <v>11.67</v>
      </c>
      <c r="M54" s="152">
        <v>109</v>
      </c>
      <c r="N54" s="63" t="s">
        <v>118</v>
      </c>
      <c r="O54" s="20">
        <v>32309391</v>
      </c>
      <c r="P54" s="20"/>
      <c r="Q54" s="86" t="s">
        <v>152</v>
      </c>
      <c r="R54" s="73"/>
      <c r="S54" s="73"/>
      <c r="T54" s="73"/>
      <c r="U54" s="73"/>
      <c r="V54" s="73"/>
      <c r="W54" s="73"/>
      <c r="X54" s="73"/>
      <c r="Y54" s="73"/>
      <c r="Z54" s="73"/>
    </row>
    <row r="55" spans="1:26" s="74" customFormat="1" ht="59.25" customHeight="1" x14ac:dyDescent="0.3">
      <c r="A55" s="36">
        <f t="shared" si="0"/>
        <v>6</v>
      </c>
      <c r="B55" s="75" t="s">
        <v>119</v>
      </c>
      <c r="C55" s="75" t="s">
        <v>119</v>
      </c>
      <c r="D55" s="75" t="s">
        <v>116</v>
      </c>
      <c r="E55" s="110" t="s">
        <v>125</v>
      </c>
      <c r="F55" s="71" t="s">
        <v>95</v>
      </c>
      <c r="G55" s="71" t="s">
        <v>118</v>
      </c>
      <c r="H55" s="94">
        <v>41290</v>
      </c>
      <c r="I55" s="94">
        <v>42003</v>
      </c>
      <c r="J55" s="72" t="s">
        <v>96</v>
      </c>
      <c r="K55" s="146">
        <v>20.74</v>
      </c>
      <c r="L55" s="139">
        <v>3.03</v>
      </c>
      <c r="M55" s="63">
        <v>100</v>
      </c>
      <c r="N55" s="63" t="s">
        <v>118</v>
      </c>
      <c r="O55" s="20">
        <v>336341280</v>
      </c>
      <c r="P55" s="20" t="s">
        <v>129</v>
      </c>
      <c r="Q55" s="86" t="s">
        <v>153</v>
      </c>
      <c r="R55" s="73"/>
      <c r="S55" s="73"/>
      <c r="T55" s="73"/>
      <c r="U55" s="73"/>
      <c r="V55" s="73"/>
      <c r="W55" s="73"/>
      <c r="X55" s="73"/>
      <c r="Y55" s="73"/>
      <c r="Z55" s="73"/>
    </row>
    <row r="56" spans="1:26" s="74" customFormat="1" x14ac:dyDescent="0.3">
      <c r="A56" s="36">
        <f t="shared" si="0"/>
        <v>7</v>
      </c>
      <c r="B56" s="75"/>
      <c r="C56" s="75"/>
      <c r="D56" s="75"/>
      <c r="E56" s="110"/>
      <c r="F56" s="71"/>
      <c r="G56" s="71"/>
      <c r="H56" s="94"/>
      <c r="I56" s="94"/>
      <c r="J56" s="72"/>
      <c r="K56" s="146"/>
      <c r="L56" s="147"/>
      <c r="M56" s="63"/>
      <c r="N56" s="63"/>
      <c r="O56" s="20"/>
      <c r="P56" s="20"/>
      <c r="Q56" s="86"/>
      <c r="R56" s="73"/>
      <c r="S56" s="73"/>
      <c r="T56" s="73"/>
      <c r="U56" s="73"/>
      <c r="V56" s="73"/>
      <c r="W56" s="73"/>
      <c r="X56" s="73"/>
      <c r="Y56" s="73"/>
      <c r="Z56" s="73"/>
    </row>
    <row r="57" spans="1:26" s="74" customFormat="1" x14ac:dyDescent="0.3">
      <c r="A57" s="36">
        <f t="shared" si="0"/>
        <v>8</v>
      </c>
      <c r="B57" s="75"/>
      <c r="C57" s="75"/>
      <c r="D57" s="75"/>
      <c r="E57" s="110"/>
      <c r="F57" s="71"/>
      <c r="G57" s="71"/>
      <c r="H57" s="94"/>
      <c r="I57" s="94"/>
      <c r="J57" s="72"/>
      <c r="K57" s="146"/>
      <c r="L57" s="139"/>
      <c r="M57" s="63"/>
      <c r="N57" s="63"/>
      <c r="O57" s="20"/>
      <c r="P57" s="20"/>
      <c r="Q57" s="86"/>
      <c r="R57" s="73"/>
      <c r="S57" s="73"/>
      <c r="T57" s="73"/>
      <c r="U57" s="73"/>
      <c r="V57" s="73"/>
      <c r="W57" s="73"/>
      <c r="X57" s="73"/>
      <c r="Y57" s="73"/>
      <c r="Z57" s="73"/>
    </row>
    <row r="58" spans="1:26" s="74" customFormat="1" x14ac:dyDescent="0.3">
      <c r="A58" s="36">
        <f t="shared" si="0"/>
        <v>9</v>
      </c>
      <c r="B58" s="75"/>
      <c r="C58" s="75"/>
      <c r="D58" s="75"/>
      <c r="E58" s="110"/>
      <c r="F58" s="71"/>
      <c r="G58" s="71"/>
      <c r="H58" s="94"/>
      <c r="I58" s="94"/>
      <c r="J58" s="72"/>
      <c r="K58" s="146"/>
      <c r="L58" s="139"/>
      <c r="M58" s="63"/>
      <c r="N58" s="63"/>
      <c r="O58" s="20"/>
      <c r="P58" s="20"/>
      <c r="Q58" s="86"/>
      <c r="R58" s="73"/>
      <c r="S58" s="73"/>
      <c r="T58" s="73"/>
      <c r="U58" s="73"/>
      <c r="V58" s="73"/>
      <c r="W58" s="73"/>
      <c r="X58" s="73"/>
      <c r="Y58" s="73"/>
      <c r="Z58" s="73"/>
    </row>
    <row r="59" spans="1:26" s="74" customFormat="1" x14ac:dyDescent="0.3">
      <c r="A59" s="36"/>
      <c r="B59" s="75"/>
      <c r="C59" s="75"/>
      <c r="D59" s="92"/>
      <c r="E59" s="110"/>
      <c r="F59" s="71"/>
      <c r="G59" s="71"/>
      <c r="H59" s="94"/>
      <c r="I59"/>
      <c r="J59" s="72"/>
      <c r="K59" s="93"/>
      <c r="L59" s="115"/>
      <c r="M59" s="63"/>
      <c r="N59" s="63"/>
      <c r="O59" s="20"/>
      <c r="P59" s="20"/>
      <c r="Q59" s="86"/>
      <c r="R59" s="73"/>
      <c r="S59" s="73"/>
      <c r="T59" s="73"/>
      <c r="U59" s="73"/>
      <c r="V59" s="73"/>
      <c r="W59" s="73"/>
      <c r="X59" s="73"/>
      <c r="Y59" s="73"/>
      <c r="Z59" s="73"/>
    </row>
    <row r="60" spans="1:26" s="74" customFormat="1" x14ac:dyDescent="0.3">
      <c r="A60" s="36"/>
      <c r="B60" s="75"/>
      <c r="C60" s="75"/>
      <c r="D60" s="92"/>
      <c r="E60" s="110"/>
      <c r="F60" s="71"/>
      <c r="G60" s="71"/>
      <c r="H60"/>
      <c r="I60" s="94"/>
      <c r="J60" s="72"/>
      <c r="K60" s="93"/>
      <c r="L60" s="115"/>
      <c r="M60" s="63"/>
      <c r="N60" s="63"/>
      <c r="O60" s="20"/>
      <c r="P60" s="20"/>
      <c r="Q60" s="86"/>
      <c r="R60" s="73"/>
      <c r="S60" s="73"/>
      <c r="T60" s="73"/>
      <c r="U60" s="73"/>
      <c r="V60" s="73"/>
      <c r="W60" s="73"/>
      <c r="X60" s="73"/>
      <c r="Y60" s="73"/>
      <c r="Z60" s="73"/>
    </row>
    <row r="61" spans="1:26" s="74" customFormat="1" x14ac:dyDescent="0.3">
      <c r="A61" s="36"/>
      <c r="B61" s="75"/>
      <c r="C61" s="75"/>
      <c r="D61" s="92"/>
      <c r="E61" s="110"/>
      <c r="F61" s="71"/>
      <c r="G61" s="71"/>
      <c r="H61" s="94"/>
      <c r="I61" s="94"/>
      <c r="J61" s="72"/>
      <c r="K61" s="93"/>
      <c r="L61" s="115"/>
      <c r="M61" s="63"/>
      <c r="N61" s="63"/>
      <c r="O61" s="20"/>
      <c r="P61" s="20"/>
      <c r="Q61" s="86"/>
      <c r="R61" s="73"/>
      <c r="S61" s="73"/>
      <c r="T61" s="73"/>
      <c r="U61" s="73"/>
      <c r="V61" s="73"/>
      <c r="W61" s="73"/>
      <c r="X61" s="73"/>
      <c r="Y61" s="73"/>
      <c r="Z61" s="73"/>
    </row>
    <row r="62" spans="1:26" s="74" customFormat="1" x14ac:dyDescent="0.3">
      <c r="A62" s="36">
        <f>+A55+1</f>
        <v>7</v>
      </c>
      <c r="B62" s="75"/>
      <c r="C62" s="76"/>
      <c r="D62" s="75"/>
      <c r="E62" s="110"/>
      <c r="F62" s="71"/>
      <c r="G62" s="71"/>
      <c r="H62" s="94"/>
      <c r="I62" s="94"/>
      <c r="J62" s="72"/>
      <c r="K62" s="72"/>
      <c r="L62" s="72"/>
      <c r="M62" s="63"/>
      <c r="N62" s="63"/>
      <c r="O62" s="20"/>
      <c r="P62" s="20"/>
      <c r="Q62" s="86"/>
      <c r="R62" s="73"/>
      <c r="S62" s="73"/>
      <c r="T62" s="73"/>
      <c r="U62" s="73"/>
      <c r="V62" s="73"/>
      <c r="W62" s="73"/>
      <c r="X62" s="73"/>
      <c r="Y62" s="73"/>
      <c r="Z62" s="73"/>
    </row>
    <row r="63" spans="1:26" s="74" customFormat="1" x14ac:dyDescent="0.3">
      <c r="A63" s="36">
        <f t="shared" si="0"/>
        <v>8</v>
      </c>
      <c r="B63" s="75"/>
      <c r="C63" s="76"/>
      <c r="D63" s="75"/>
      <c r="E63" s="110"/>
      <c r="F63" s="71"/>
      <c r="G63" s="71"/>
      <c r="H63" s="94"/>
      <c r="I63" s="94"/>
      <c r="J63" s="72"/>
      <c r="K63" s="72"/>
      <c r="L63" s="72"/>
      <c r="M63" s="63"/>
      <c r="N63" s="63"/>
      <c r="O63" s="20"/>
      <c r="P63" s="20"/>
      <c r="Q63" s="86"/>
      <c r="R63" s="73"/>
      <c r="S63" s="73"/>
      <c r="T63" s="73"/>
      <c r="U63" s="73"/>
      <c r="V63" s="73"/>
      <c r="W63" s="73"/>
      <c r="X63" s="73"/>
      <c r="Y63" s="73"/>
      <c r="Z63" s="73"/>
    </row>
    <row r="64" spans="1:26" s="74" customFormat="1" x14ac:dyDescent="0.3">
      <c r="A64" s="36"/>
      <c r="B64" s="37" t="s">
        <v>16</v>
      </c>
      <c r="C64" s="76"/>
      <c r="D64" s="75"/>
      <c r="E64" s="110"/>
      <c r="F64" s="71"/>
      <c r="G64" s="71"/>
      <c r="H64" s="71"/>
      <c r="I64" s="72"/>
      <c r="J64" s="72"/>
      <c r="K64" s="112">
        <f>+(K51+K54+K55)</f>
        <v>32.803333333333327</v>
      </c>
      <c r="L64" s="77">
        <f>SUM(L50:L63)</f>
        <v>14.7</v>
      </c>
      <c r="M64" s="84">
        <f>+M51+M52+M53</f>
        <v>302</v>
      </c>
      <c r="N64" s="77">
        <f t="shared" ref="N64" si="1">SUM(N50:N63)</f>
        <v>0</v>
      </c>
      <c r="O64" s="20"/>
      <c r="P64" s="20"/>
      <c r="Q64" s="87"/>
    </row>
    <row r="65" spans="2:18" s="21" customFormat="1" x14ac:dyDescent="0.3">
      <c r="E65" s="22"/>
      <c r="K65" s="95"/>
    </row>
    <row r="66" spans="2:18" s="21" customFormat="1" x14ac:dyDescent="0.3">
      <c r="B66" s="186" t="s">
        <v>27</v>
      </c>
      <c r="C66" s="186" t="s">
        <v>109</v>
      </c>
      <c r="D66" s="188" t="s">
        <v>33</v>
      </c>
      <c r="E66" s="188"/>
      <c r="I66" s="113"/>
    </row>
    <row r="67" spans="2:18" s="21" customFormat="1" x14ac:dyDescent="0.3">
      <c r="B67" s="187"/>
      <c r="C67" s="187"/>
      <c r="D67" s="109" t="s">
        <v>23</v>
      </c>
      <c r="E67" s="42" t="s">
        <v>24</v>
      </c>
      <c r="H67" s="118"/>
      <c r="I67"/>
    </row>
    <row r="68" spans="2:18" s="21" customFormat="1" ht="30.6" customHeight="1" x14ac:dyDescent="0.3">
      <c r="B68" s="41" t="s">
        <v>21</v>
      </c>
      <c r="C68" s="143">
        <f>+K64</f>
        <v>32.803333333333327</v>
      </c>
      <c r="D68" s="39" t="s">
        <v>130</v>
      </c>
      <c r="E68" s="40"/>
      <c r="F68" s="23"/>
      <c r="G68" s="23"/>
      <c r="H68" s="130"/>
      <c r="I68" s="23"/>
      <c r="J68" s="23"/>
      <c r="K68" s="119"/>
      <c r="L68" s="23"/>
      <c r="M68" s="23"/>
    </row>
    <row r="69" spans="2:18" s="21" customFormat="1" ht="30" customHeight="1" x14ac:dyDescent="0.3">
      <c r="B69" s="41" t="s">
        <v>25</v>
      </c>
      <c r="C69" s="144">
        <f>+M64</f>
        <v>302</v>
      </c>
      <c r="D69" s="39" t="s">
        <v>130</v>
      </c>
      <c r="E69" s="40"/>
    </row>
    <row r="70" spans="2:18" s="21" customFormat="1" x14ac:dyDescent="0.3">
      <c r="B70" s="24"/>
      <c r="C70" s="189"/>
      <c r="D70" s="189"/>
      <c r="E70" s="189"/>
      <c r="F70" s="189"/>
      <c r="G70" s="189"/>
      <c r="H70" s="189"/>
      <c r="I70" s="189"/>
      <c r="J70" s="189"/>
      <c r="K70" s="189"/>
      <c r="L70" s="189"/>
      <c r="M70" s="189"/>
      <c r="N70" s="189"/>
    </row>
    <row r="71" spans="2:18" ht="28.2" customHeight="1" thickBot="1" x14ac:dyDescent="0.35"/>
    <row r="72" spans="2:18" ht="26.4" thickBot="1" x14ac:dyDescent="0.35">
      <c r="B72" s="190" t="s">
        <v>65</v>
      </c>
      <c r="C72" s="190"/>
      <c r="D72" s="190"/>
      <c r="E72" s="190"/>
      <c r="F72" s="190"/>
      <c r="G72" s="190"/>
      <c r="H72" s="190"/>
      <c r="I72" s="190"/>
      <c r="J72" s="190"/>
      <c r="K72" s="190"/>
      <c r="L72" s="190"/>
      <c r="M72" s="190"/>
      <c r="N72" s="190"/>
    </row>
    <row r="75" spans="2:18" ht="109.5" customHeight="1" x14ac:dyDescent="0.3">
      <c r="B75" s="106" t="s">
        <v>108</v>
      </c>
      <c r="C75" s="45" t="s">
        <v>2</v>
      </c>
      <c r="D75" s="45" t="s">
        <v>67</v>
      </c>
      <c r="E75" s="45" t="s">
        <v>66</v>
      </c>
      <c r="F75" s="45" t="s">
        <v>68</v>
      </c>
      <c r="G75" s="45" t="s">
        <v>69</v>
      </c>
      <c r="H75" s="45" t="s">
        <v>70</v>
      </c>
      <c r="I75" s="106" t="s">
        <v>110</v>
      </c>
      <c r="J75" s="45" t="s">
        <v>71</v>
      </c>
      <c r="K75" s="45" t="s">
        <v>72</v>
      </c>
      <c r="L75" s="45" t="s">
        <v>73</v>
      </c>
      <c r="M75" s="45" t="s">
        <v>74</v>
      </c>
      <c r="N75" s="55" t="s">
        <v>75</v>
      </c>
      <c r="O75" s="55" t="s">
        <v>76</v>
      </c>
      <c r="P75" s="157" t="s">
        <v>3</v>
      </c>
      <c r="Q75" s="159"/>
      <c r="R75" s="45" t="s">
        <v>18</v>
      </c>
    </row>
    <row r="76" spans="2:18" ht="120.75" customHeight="1" x14ac:dyDescent="0.3">
      <c r="B76" s="111" t="s">
        <v>146</v>
      </c>
      <c r="C76" s="111" t="s">
        <v>146</v>
      </c>
      <c r="D76" s="111" t="s">
        <v>147</v>
      </c>
      <c r="E76" s="36">
        <v>98</v>
      </c>
      <c r="F76" s="36" t="s">
        <v>118</v>
      </c>
      <c r="G76" s="125" t="s">
        <v>118</v>
      </c>
      <c r="H76" s="36" t="s">
        <v>95</v>
      </c>
      <c r="I76" s="36" t="s">
        <v>118</v>
      </c>
      <c r="J76" s="36" t="s">
        <v>118</v>
      </c>
      <c r="K76" s="36" t="s">
        <v>95</v>
      </c>
      <c r="L76" s="126" t="s">
        <v>95</v>
      </c>
      <c r="M76" s="126" t="s">
        <v>95</v>
      </c>
      <c r="N76" s="126" t="s">
        <v>95</v>
      </c>
      <c r="O76" s="127" t="s">
        <v>118</v>
      </c>
      <c r="P76" s="191" t="s">
        <v>149</v>
      </c>
      <c r="Q76" s="192"/>
      <c r="R76" s="36" t="s">
        <v>95</v>
      </c>
    </row>
    <row r="77" spans="2:18" ht="102.75" customHeight="1" x14ac:dyDescent="0.3">
      <c r="B77" s="111" t="s">
        <v>146</v>
      </c>
      <c r="C77" s="111" t="s">
        <v>146</v>
      </c>
      <c r="D77" s="123" t="s">
        <v>148</v>
      </c>
      <c r="E77" s="142">
        <v>100</v>
      </c>
      <c r="F77" s="36" t="s">
        <v>118</v>
      </c>
      <c r="G77" s="125" t="s">
        <v>118</v>
      </c>
      <c r="H77" s="36" t="s">
        <v>95</v>
      </c>
      <c r="I77" s="36" t="s">
        <v>118</v>
      </c>
      <c r="J77" s="36" t="s">
        <v>118</v>
      </c>
      <c r="K77" s="36" t="s">
        <v>95</v>
      </c>
      <c r="L77" s="126" t="s">
        <v>95</v>
      </c>
      <c r="M77" s="126" t="s">
        <v>95</v>
      </c>
      <c r="N77" s="126" t="s">
        <v>95</v>
      </c>
      <c r="O77" s="127" t="s">
        <v>118</v>
      </c>
      <c r="P77" s="191" t="s">
        <v>149</v>
      </c>
      <c r="Q77" s="192"/>
      <c r="R77" s="36" t="s">
        <v>95</v>
      </c>
    </row>
    <row r="78" spans="2:18" x14ac:dyDescent="0.3">
      <c r="B78" s="96"/>
      <c r="C78" s="96"/>
      <c r="D78" s="111"/>
      <c r="E78" s="4"/>
      <c r="F78" s="3"/>
      <c r="G78" s="99"/>
      <c r="H78" s="3"/>
      <c r="I78" s="105"/>
      <c r="J78" s="3"/>
      <c r="K78" s="3"/>
      <c r="L78" s="105"/>
      <c r="M78" s="105"/>
      <c r="N78" s="105"/>
      <c r="O78" s="80"/>
      <c r="P78" s="193"/>
      <c r="Q78" s="194"/>
      <c r="R78" s="80"/>
    </row>
    <row r="79" spans="2:18" x14ac:dyDescent="0.3">
      <c r="B79" s="96"/>
      <c r="C79" s="96"/>
      <c r="D79" s="111"/>
      <c r="E79" s="4"/>
      <c r="F79" s="3"/>
      <c r="G79" s="99"/>
      <c r="H79" s="3"/>
      <c r="I79" s="105"/>
      <c r="J79" s="3"/>
      <c r="K79" s="3"/>
      <c r="L79" s="105"/>
      <c r="M79" s="105"/>
      <c r="N79" s="105"/>
      <c r="O79" s="80"/>
      <c r="P79" s="193"/>
      <c r="Q79" s="194"/>
      <c r="R79" s="80"/>
    </row>
    <row r="80" spans="2:18" x14ac:dyDescent="0.3">
      <c r="B80" s="96"/>
      <c r="C80" s="96"/>
      <c r="D80" s="129"/>
      <c r="E80" s="4"/>
      <c r="F80" s="3"/>
      <c r="G80" s="99"/>
      <c r="H80" s="3"/>
      <c r="I80" s="105"/>
      <c r="J80" s="3"/>
      <c r="K80" s="3"/>
      <c r="L80" s="105"/>
      <c r="M80" s="105"/>
      <c r="N80" s="105"/>
      <c r="O80" s="80"/>
      <c r="P80" s="193"/>
      <c r="Q80" s="194"/>
      <c r="R80" s="80"/>
    </row>
    <row r="81" spans="2:18" x14ac:dyDescent="0.3">
      <c r="B81" s="2"/>
      <c r="C81" s="2"/>
      <c r="D81" s="4"/>
      <c r="E81" s="4"/>
      <c r="F81" s="3"/>
      <c r="G81" s="99"/>
      <c r="H81" s="3"/>
      <c r="I81" s="80"/>
      <c r="J81" s="56"/>
      <c r="K81" s="56"/>
      <c r="L81" s="80"/>
      <c r="M81" s="80"/>
      <c r="N81" s="80"/>
      <c r="O81" s="80"/>
      <c r="P81" s="184"/>
      <c r="Q81" s="185"/>
      <c r="R81" s="80"/>
    </row>
    <row r="82" spans="2:18" x14ac:dyDescent="0.3">
      <c r="B82" s="80"/>
      <c r="C82" s="80"/>
      <c r="D82" s="80"/>
      <c r="E82" s="80"/>
      <c r="F82" s="80"/>
      <c r="G82" s="100"/>
      <c r="H82" s="80"/>
      <c r="I82" s="80"/>
      <c r="J82" s="80"/>
      <c r="K82" s="80"/>
      <c r="L82" s="80"/>
      <c r="M82" s="80"/>
      <c r="N82" s="80"/>
      <c r="O82" s="80"/>
      <c r="P82" s="184"/>
      <c r="Q82" s="185"/>
      <c r="R82" s="80"/>
    </row>
    <row r="83" spans="2:18" x14ac:dyDescent="0.3">
      <c r="B83" s="6" t="s">
        <v>1</v>
      </c>
      <c r="H83" s="80"/>
      <c r="I83" s="80"/>
    </row>
    <row r="84" spans="2:18" x14ac:dyDescent="0.3">
      <c r="B84" s="6" t="s">
        <v>36</v>
      </c>
    </row>
    <row r="85" spans="2:18" x14ac:dyDescent="0.3">
      <c r="B85" s="6" t="s">
        <v>111</v>
      </c>
    </row>
    <row r="87" spans="2:18" ht="15" thickBot="1" x14ac:dyDescent="0.35"/>
    <row r="88" spans="2:18" ht="26.4" thickBot="1" x14ac:dyDescent="0.35">
      <c r="B88" s="173" t="s">
        <v>37</v>
      </c>
      <c r="C88" s="174"/>
      <c r="D88" s="174"/>
      <c r="E88" s="174"/>
      <c r="F88" s="174"/>
      <c r="G88" s="174"/>
      <c r="H88" s="174"/>
      <c r="I88" s="174"/>
      <c r="J88" s="174"/>
      <c r="K88" s="174"/>
      <c r="L88" s="174"/>
      <c r="M88" s="174"/>
      <c r="N88" s="175"/>
    </row>
    <row r="93" spans="2:18" ht="43.5" customHeight="1" x14ac:dyDescent="0.3">
      <c r="B93" s="160" t="s">
        <v>0</v>
      </c>
      <c r="C93" s="182" t="s">
        <v>38</v>
      </c>
      <c r="D93" s="182" t="s">
        <v>39</v>
      </c>
      <c r="E93" s="182" t="s">
        <v>77</v>
      </c>
      <c r="F93" s="182" t="s">
        <v>79</v>
      </c>
      <c r="G93" s="182" t="s">
        <v>80</v>
      </c>
      <c r="H93" s="182" t="s">
        <v>81</v>
      </c>
      <c r="I93" s="182" t="s">
        <v>78</v>
      </c>
      <c r="J93" s="182" t="s">
        <v>82</v>
      </c>
      <c r="K93" s="182"/>
      <c r="L93" s="182"/>
      <c r="M93" s="182" t="s">
        <v>86</v>
      </c>
      <c r="N93" s="182" t="s">
        <v>40</v>
      </c>
      <c r="O93" s="182" t="s">
        <v>41</v>
      </c>
      <c r="P93" s="182" t="s">
        <v>3</v>
      </c>
      <c r="Q93" s="182"/>
    </row>
    <row r="94" spans="2:18" ht="31.5" customHeight="1" x14ac:dyDescent="0.3">
      <c r="B94" s="161"/>
      <c r="C94" s="182"/>
      <c r="D94" s="182"/>
      <c r="E94" s="182"/>
      <c r="F94" s="182"/>
      <c r="G94" s="182"/>
      <c r="H94" s="182"/>
      <c r="I94" s="182"/>
      <c r="J94" s="101" t="s">
        <v>83</v>
      </c>
      <c r="K94" s="102" t="s">
        <v>84</v>
      </c>
      <c r="L94" s="103" t="s">
        <v>85</v>
      </c>
      <c r="M94" s="182"/>
      <c r="N94" s="182"/>
      <c r="O94" s="182"/>
      <c r="P94" s="182"/>
      <c r="Q94" s="182"/>
    </row>
    <row r="95" spans="2:18" ht="60.75" customHeight="1" x14ac:dyDescent="0.3">
      <c r="B95" s="131" t="s">
        <v>42</v>
      </c>
      <c r="C95" s="127">
        <v>198</v>
      </c>
      <c r="D95" s="127" t="s">
        <v>131</v>
      </c>
      <c r="E95" s="127">
        <v>38360428</v>
      </c>
      <c r="F95" s="127" t="s">
        <v>132</v>
      </c>
      <c r="G95" s="127" t="s">
        <v>133</v>
      </c>
      <c r="H95" s="132">
        <v>40445</v>
      </c>
      <c r="I95" s="124" t="s">
        <v>118</v>
      </c>
      <c r="J95" s="127" t="s">
        <v>134</v>
      </c>
      <c r="K95" s="127" t="s">
        <v>135</v>
      </c>
      <c r="L95" s="127" t="s">
        <v>136</v>
      </c>
      <c r="M95" s="126" t="s">
        <v>95</v>
      </c>
      <c r="N95" s="126" t="s">
        <v>95</v>
      </c>
      <c r="O95" s="126" t="s">
        <v>95</v>
      </c>
      <c r="P95" s="183"/>
      <c r="Q95" s="183"/>
      <c r="R95" s="133"/>
    </row>
    <row r="96" spans="2:18" ht="33.6" customHeight="1" x14ac:dyDescent="0.3">
      <c r="B96" s="131" t="s">
        <v>43</v>
      </c>
      <c r="C96" s="127">
        <v>198</v>
      </c>
      <c r="D96" s="134" t="s">
        <v>137</v>
      </c>
      <c r="E96" s="134">
        <v>38140696</v>
      </c>
      <c r="F96" s="134" t="s">
        <v>138</v>
      </c>
      <c r="G96" s="134" t="s">
        <v>139</v>
      </c>
      <c r="H96" s="135">
        <v>37337</v>
      </c>
      <c r="I96" s="128" t="s">
        <v>118</v>
      </c>
      <c r="J96" s="131" t="s">
        <v>140</v>
      </c>
      <c r="K96" s="136" t="s">
        <v>141</v>
      </c>
      <c r="L96" s="136" t="s">
        <v>138</v>
      </c>
      <c r="M96" s="126" t="s">
        <v>95</v>
      </c>
      <c r="N96" s="126" t="s">
        <v>95</v>
      </c>
      <c r="O96" s="126" t="s">
        <v>95</v>
      </c>
      <c r="P96" s="178"/>
      <c r="Q96" s="178"/>
      <c r="R96" s="133"/>
    </row>
    <row r="97" spans="2:17" x14ac:dyDescent="0.3">
      <c r="J97" s="122">
        <v>41365</v>
      </c>
      <c r="K97" s="122">
        <v>41621</v>
      </c>
    </row>
    <row r="98" spans="2:17" ht="15" thickBot="1" x14ac:dyDescent="0.35">
      <c r="K98">
        <f>+(K97-J97)/30</f>
        <v>8.5333333333333332</v>
      </c>
      <c r="L98" s="6">
        <v>9.6</v>
      </c>
    </row>
    <row r="99" spans="2:17" ht="26.4" thickBot="1" x14ac:dyDescent="0.35">
      <c r="B99" s="173" t="s">
        <v>45</v>
      </c>
      <c r="C99" s="174"/>
      <c r="D99" s="174"/>
      <c r="E99" s="174"/>
      <c r="F99" s="174"/>
      <c r="G99" s="174"/>
      <c r="H99" s="174"/>
      <c r="I99" s="174"/>
      <c r="J99" s="174"/>
      <c r="K99" s="174"/>
      <c r="L99" s="174"/>
      <c r="M99" s="174"/>
      <c r="N99" s="175"/>
    </row>
    <row r="102" spans="2:17" ht="46.2" customHeight="1" x14ac:dyDescent="0.3">
      <c r="B102" s="45" t="s">
        <v>32</v>
      </c>
      <c r="C102" s="45" t="s">
        <v>46</v>
      </c>
      <c r="D102" s="157" t="s">
        <v>3</v>
      </c>
      <c r="E102" s="159"/>
    </row>
    <row r="103" spans="2:17" ht="46.95" customHeight="1" x14ac:dyDescent="0.3">
      <c r="B103" s="46" t="s">
        <v>87</v>
      </c>
      <c r="C103" s="121" t="s">
        <v>95</v>
      </c>
      <c r="D103" s="179"/>
      <c r="E103" s="179"/>
    </row>
    <row r="106" spans="2:17" ht="25.8" x14ac:dyDescent="0.3">
      <c r="B106" s="180" t="s">
        <v>62</v>
      </c>
      <c r="C106" s="181"/>
      <c r="D106" s="181"/>
      <c r="E106" s="181"/>
      <c r="F106" s="181"/>
      <c r="G106" s="181"/>
      <c r="H106" s="181"/>
      <c r="I106" s="181"/>
      <c r="J106" s="181"/>
      <c r="K106" s="181"/>
      <c r="L106" s="181"/>
      <c r="M106" s="181"/>
      <c r="N106" s="181"/>
      <c r="O106" s="181"/>
      <c r="P106" s="181"/>
    </row>
    <row r="108" spans="2:17" ht="15" thickBot="1" x14ac:dyDescent="0.35"/>
    <row r="109" spans="2:17" ht="26.4" thickBot="1" x14ac:dyDescent="0.35">
      <c r="B109" s="173" t="s">
        <v>53</v>
      </c>
      <c r="C109" s="174"/>
      <c r="D109" s="174"/>
      <c r="E109" s="174"/>
      <c r="F109" s="174"/>
      <c r="G109" s="174"/>
      <c r="H109" s="174"/>
      <c r="I109" s="174"/>
      <c r="J109" s="174"/>
      <c r="K109" s="174"/>
      <c r="L109" s="174"/>
      <c r="M109" s="174"/>
      <c r="N109" s="175"/>
    </row>
    <row r="111" spans="2:17" ht="15" thickBot="1" x14ac:dyDescent="0.35">
      <c r="M111" s="43"/>
      <c r="N111" s="43"/>
    </row>
    <row r="112" spans="2:17" s="68" customFormat="1" ht="109.5" customHeight="1" x14ac:dyDescent="0.3">
      <c r="B112" s="79" t="s">
        <v>104</v>
      </c>
      <c r="C112" s="79" t="s">
        <v>105</v>
      </c>
      <c r="D112" s="79" t="s">
        <v>106</v>
      </c>
      <c r="E112" s="79" t="s">
        <v>44</v>
      </c>
      <c r="F112" s="79" t="s">
        <v>22</v>
      </c>
      <c r="G112" s="79" t="s">
        <v>64</v>
      </c>
      <c r="H112" s="79" t="s">
        <v>17</v>
      </c>
      <c r="I112" s="79" t="s">
        <v>10</v>
      </c>
      <c r="J112" s="79" t="s">
        <v>30</v>
      </c>
      <c r="K112" s="79" t="s">
        <v>60</v>
      </c>
      <c r="L112" s="79" t="s">
        <v>20</v>
      </c>
      <c r="M112" s="64" t="s">
        <v>26</v>
      </c>
      <c r="N112" s="79" t="s">
        <v>107</v>
      </c>
      <c r="O112" s="79" t="s">
        <v>35</v>
      </c>
      <c r="P112" s="107" t="s">
        <v>11</v>
      </c>
      <c r="Q112" s="107" t="s">
        <v>19</v>
      </c>
    </row>
    <row r="113" spans="1:26" s="74" customFormat="1" ht="57.6" x14ac:dyDescent="0.3">
      <c r="A113" s="36">
        <v>1</v>
      </c>
      <c r="B113" s="75" t="s">
        <v>119</v>
      </c>
      <c r="C113" s="75" t="s">
        <v>119</v>
      </c>
      <c r="D113" s="75" t="s">
        <v>127</v>
      </c>
      <c r="E113" s="114" t="s">
        <v>120</v>
      </c>
      <c r="F113" s="71" t="s">
        <v>96</v>
      </c>
      <c r="G113" s="85" t="s">
        <v>118</v>
      </c>
      <c r="H113" s="78">
        <v>41057</v>
      </c>
      <c r="I113" s="78">
        <v>41274</v>
      </c>
      <c r="J113" s="72" t="s">
        <v>96</v>
      </c>
      <c r="K113" s="93">
        <v>0</v>
      </c>
      <c r="L113" s="63">
        <v>0</v>
      </c>
      <c r="M113" s="63">
        <v>0</v>
      </c>
      <c r="N113" s="63" t="s">
        <v>118</v>
      </c>
      <c r="O113" s="20">
        <v>0</v>
      </c>
      <c r="P113" s="20">
        <v>26</v>
      </c>
      <c r="Q113" s="86" t="s">
        <v>145</v>
      </c>
      <c r="R113" s="73"/>
      <c r="S113" s="73"/>
      <c r="T113" s="73"/>
      <c r="U113" s="73"/>
      <c r="V113" s="73"/>
      <c r="W113" s="73"/>
      <c r="X113" s="73"/>
      <c r="Y113" s="73"/>
      <c r="Z113" s="73"/>
    </row>
    <row r="114" spans="1:26" s="74" customFormat="1" ht="28.8" x14ac:dyDescent="0.3">
      <c r="A114" s="36">
        <f>+A113+1</f>
        <v>2</v>
      </c>
      <c r="B114" s="75" t="s">
        <v>119</v>
      </c>
      <c r="C114" s="75" t="s">
        <v>119</v>
      </c>
      <c r="D114" s="75" t="s">
        <v>127</v>
      </c>
      <c r="E114" s="117" t="s">
        <v>126</v>
      </c>
      <c r="F114" s="71" t="s">
        <v>96</v>
      </c>
      <c r="G114" s="71" t="s">
        <v>118</v>
      </c>
      <c r="H114" s="78">
        <v>41533</v>
      </c>
      <c r="I114" s="78">
        <v>41502</v>
      </c>
      <c r="J114" s="72" t="s">
        <v>96</v>
      </c>
      <c r="K114" s="93">
        <v>0</v>
      </c>
      <c r="L114" s="63">
        <v>0</v>
      </c>
      <c r="M114" s="63">
        <v>0</v>
      </c>
      <c r="N114" s="63" t="s">
        <v>118</v>
      </c>
      <c r="O114" s="20">
        <v>0</v>
      </c>
      <c r="P114" s="20">
        <v>22</v>
      </c>
      <c r="Q114" s="86" t="s">
        <v>144</v>
      </c>
      <c r="R114" s="73"/>
      <c r="S114" s="73"/>
      <c r="T114" s="73"/>
      <c r="U114" s="73"/>
      <c r="V114" s="73"/>
      <c r="W114" s="73"/>
      <c r="X114" s="73"/>
      <c r="Y114" s="73"/>
      <c r="Z114" s="73"/>
    </row>
    <row r="115" spans="1:26" s="74" customFormat="1" ht="28.8" x14ac:dyDescent="0.3">
      <c r="A115" s="36">
        <f t="shared" ref="A115:A120" si="2">+A114+1</f>
        <v>3</v>
      </c>
      <c r="B115" s="75" t="s">
        <v>119</v>
      </c>
      <c r="C115" s="75" t="s">
        <v>119</v>
      </c>
      <c r="D115" s="75" t="s">
        <v>127</v>
      </c>
      <c r="E115" s="117" t="s">
        <v>128</v>
      </c>
      <c r="F115" s="71" t="s">
        <v>96</v>
      </c>
      <c r="G115" s="71" t="s">
        <v>118</v>
      </c>
      <c r="H115" s="78">
        <v>41852</v>
      </c>
      <c r="I115" s="78">
        <v>41967</v>
      </c>
      <c r="J115" s="72" t="s">
        <v>96</v>
      </c>
      <c r="K115" s="93">
        <v>0</v>
      </c>
      <c r="L115" s="63">
        <v>0</v>
      </c>
      <c r="M115" s="63">
        <v>0</v>
      </c>
      <c r="N115" s="63" t="s">
        <v>118</v>
      </c>
      <c r="O115" s="20">
        <v>0</v>
      </c>
      <c r="P115" s="20">
        <v>24</v>
      </c>
      <c r="Q115" s="86" t="s">
        <v>144</v>
      </c>
      <c r="R115" s="73"/>
      <c r="S115" s="73"/>
      <c r="T115" s="73"/>
      <c r="U115" s="73"/>
      <c r="V115" s="73"/>
      <c r="W115" s="73"/>
      <c r="X115" s="73"/>
      <c r="Y115" s="73"/>
      <c r="Z115" s="73"/>
    </row>
    <row r="116" spans="1:26" s="74" customFormat="1" x14ac:dyDescent="0.3">
      <c r="A116" s="36">
        <f t="shared" si="2"/>
        <v>4</v>
      </c>
      <c r="B116" s="75"/>
      <c r="C116" s="76"/>
      <c r="D116" s="75"/>
      <c r="E116" s="1"/>
      <c r="F116" s="71"/>
      <c r="G116" s="71"/>
      <c r="H116" s="71"/>
      <c r="I116" s="78"/>
      <c r="J116" s="72"/>
      <c r="K116" s="116"/>
      <c r="L116" s="63"/>
      <c r="M116" s="63"/>
      <c r="N116" s="63"/>
      <c r="O116" s="20"/>
      <c r="P116" s="20"/>
      <c r="Q116" s="86"/>
      <c r="R116" s="73"/>
      <c r="S116" s="73"/>
      <c r="T116" s="73"/>
      <c r="U116" s="73"/>
      <c r="V116" s="73"/>
      <c r="W116" s="73"/>
      <c r="X116" s="73"/>
      <c r="Y116" s="73"/>
      <c r="Z116" s="73"/>
    </row>
    <row r="117" spans="1:26" s="74" customFormat="1" x14ac:dyDescent="0.3">
      <c r="A117" s="36">
        <f t="shared" si="2"/>
        <v>5</v>
      </c>
      <c r="B117" s="75"/>
      <c r="C117" s="76"/>
      <c r="D117" s="75"/>
      <c r="E117" s="1"/>
      <c r="F117" s="71"/>
      <c r="G117" s="71"/>
      <c r="H117" s="71"/>
      <c r="I117" s="78"/>
      <c r="J117" s="72"/>
      <c r="K117" s="116"/>
      <c r="L117" s="63"/>
      <c r="M117" s="63"/>
      <c r="N117" s="63"/>
      <c r="O117" s="20"/>
      <c r="P117" s="20"/>
      <c r="Q117" s="86"/>
      <c r="R117" s="73"/>
      <c r="S117" s="73"/>
      <c r="T117" s="73"/>
      <c r="U117" s="73"/>
      <c r="V117" s="73"/>
      <c r="W117" s="73"/>
      <c r="X117" s="73"/>
      <c r="Y117" s="73"/>
      <c r="Z117" s="73"/>
    </row>
    <row r="118" spans="1:26" s="74" customFormat="1" x14ac:dyDescent="0.3">
      <c r="A118" s="36">
        <f t="shared" si="2"/>
        <v>6</v>
      </c>
      <c r="B118" s="75"/>
      <c r="C118" s="76"/>
      <c r="D118" s="75"/>
      <c r="E118" s="70"/>
      <c r="F118" s="71"/>
      <c r="G118" s="71"/>
      <c r="H118" s="71"/>
      <c r="I118" s="78"/>
      <c r="J118" s="72"/>
      <c r="K118" s="116"/>
      <c r="L118" s="63"/>
      <c r="M118" s="63"/>
      <c r="N118" s="63"/>
      <c r="O118" s="20"/>
      <c r="P118" s="20"/>
      <c r="Q118" s="86"/>
      <c r="R118" s="73"/>
      <c r="S118" s="73"/>
      <c r="T118" s="73"/>
      <c r="U118" s="73"/>
      <c r="V118" s="73"/>
      <c r="W118" s="73"/>
      <c r="X118" s="73"/>
      <c r="Y118" s="73"/>
      <c r="Z118" s="73"/>
    </row>
    <row r="119" spans="1:26" s="74" customFormat="1" x14ac:dyDescent="0.3">
      <c r="A119" s="36">
        <f t="shared" si="2"/>
        <v>7</v>
      </c>
      <c r="B119" s="75"/>
      <c r="C119" s="76"/>
      <c r="D119" s="75"/>
      <c r="E119" s="70"/>
      <c r="F119" s="71"/>
      <c r="G119" s="71"/>
      <c r="H119" s="71"/>
      <c r="I119" s="78"/>
      <c r="J119" s="72"/>
      <c r="K119" s="116"/>
      <c r="L119" s="63"/>
      <c r="M119" s="63"/>
      <c r="N119" s="63"/>
      <c r="O119" s="20"/>
      <c r="P119" s="20"/>
      <c r="Q119" s="86"/>
      <c r="R119" s="73"/>
      <c r="S119" s="73"/>
      <c r="T119" s="73"/>
      <c r="U119" s="73"/>
      <c r="V119" s="73"/>
      <c r="W119" s="73"/>
      <c r="X119" s="73"/>
      <c r="Y119" s="73"/>
      <c r="Z119" s="73"/>
    </row>
    <row r="120" spans="1:26" s="74" customFormat="1" x14ac:dyDescent="0.3">
      <c r="A120" s="36">
        <f t="shared" si="2"/>
        <v>8</v>
      </c>
      <c r="B120" s="75"/>
      <c r="C120" s="76"/>
      <c r="D120" s="75"/>
      <c r="E120" s="70"/>
      <c r="F120" s="71"/>
      <c r="G120" s="71"/>
      <c r="H120" s="71"/>
      <c r="I120" s="78"/>
      <c r="J120" s="72"/>
      <c r="K120" s="116"/>
      <c r="L120" s="63"/>
      <c r="M120" s="63"/>
      <c r="N120" s="63"/>
      <c r="O120" s="20"/>
      <c r="P120" s="20"/>
      <c r="Q120" s="86"/>
      <c r="R120" s="73"/>
      <c r="S120" s="73"/>
      <c r="T120" s="73"/>
      <c r="U120" s="73"/>
      <c r="V120" s="73"/>
      <c r="W120" s="73"/>
      <c r="X120" s="73"/>
      <c r="Y120" s="73"/>
      <c r="Z120" s="73"/>
    </row>
    <row r="121" spans="1:26" s="74" customFormat="1" x14ac:dyDescent="0.3">
      <c r="A121" s="36"/>
      <c r="B121" s="37" t="s">
        <v>16</v>
      </c>
      <c r="C121" s="76"/>
      <c r="D121" s="75"/>
      <c r="E121" s="70"/>
      <c r="F121" s="71"/>
      <c r="G121" s="71"/>
      <c r="H121" s="71"/>
      <c r="I121" s="78"/>
      <c r="J121" s="72"/>
      <c r="K121" s="77">
        <f t="shared" ref="K121" si="3">SUM(K113:K120)</f>
        <v>0</v>
      </c>
      <c r="L121" s="77">
        <f t="shared" ref="L121:N121" si="4">SUM(L113:L120)</f>
        <v>0</v>
      </c>
      <c r="M121" s="84">
        <f t="shared" si="4"/>
        <v>0</v>
      </c>
      <c r="N121" s="77">
        <f t="shared" si="4"/>
        <v>0</v>
      </c>
      <c r="O121" s="20"/>
      <c r="P121" s="20"/>
      <c r="Q121" s="87"/>
    </row>
    <row r="122" spans="1:26" x14ac:dyDescent="0.3">
      <c r="B122" s="21"/>
      <c r="C122" s="21"/>
      <c r="D122" s="21"/>
      <c r="E122" s="22"/>
      <c r="F122" s="21"/>
      <c r="G122" s="21"/>
      <c r="H122" s="21"/>
      <c r="I122" s="21"/>
      <c r="J122" s="21"/>
      <c r="K122" s="21"/>
      <c r="L122" s="21"/>
      <c r="M122" s="21"/>
      <c r="N122" s="21"/>
      <c r="O122" s="21"/>
      <c r="P122" s="21"/>
    </row>
    <row r="123" spans="1:26" ht="18" x14ac:dyDescent="0.3">
      <c r="B123" s="41" t="s">
        <v>31</v>
      </c>
      <c r="C123" s="49">
        <f>+K121</f>
        <v>0</v>
      </c>
      <c r="H123" s="23"/>
      <c r="I123" s="23"/>
      <c r="J123" s="23"/>
      <c r="K123" s="23"/>
      <c r="L123" s="23"/>
      <c r="M123" s="23"/>
      <c r="N123" s="21"/>
      <c r="O123" s="21"/>
      <c r="P123" s="21"/>
    </row>
    <row r="125" spans="1:26" ht="15" thickBot="1" x14ac:dyDescent="0.35"/>
    <row r="126" spans="1:26" ht="37.200000000000003" customHeight="1" thickBot="1" x14ac:dyDescent="0.35">
      <c r="B126" s="51" t="s">
        <v>48</v>
      </c>
      <c r="C126" s="52" t="s">
        <v>49</v>
      </c>
      <c r="D126" s="51" t="s">
        <v>50</v>
      </c>
      <c r="E126" s="52" t="s">
        <v>54</v>
      </c>
    </row>
    <row r="127" spans="1:26" ht="41.4" customHeight="1" x14ac:dyDescent="0.3">
      <c r="B127" s="44" t="s">
        <v>88</v>
      </c>
      <c r="C127" s="47">
        <v>20</v>
      </c>
      <c r="D127" s="47">
        <v>0</v>
      </c>
      <c r="E127" s="170">
        <f>+D127+D128+D129</f>
        <v>0</v>
      </c>
    </row>
    <row r="128" spans="1:26" x14ac:dyDescent="0.3">
      <c r="B128" s="44" t="s">
        <v>89</v>
      </c>
      <c r="C128" s="39">
        <v>30</v>
      </c>
      <c r="D128" s="105">
        <v>0</v>
      </c>
      <c r="E128" s="171"/>
    </row>
    <row r="129" spans="2:17" ht="15" thickBot="1" x14ac:dyDescent="0.35">
      <c r="B129" s="44" t="s">
        <v>90</v>
      </c>
      <c r="C129" s="48">
        <v>40</v>
      </c>
      <c r="D129" s="48">
        <v>0</v>
      </c>
      <c r="E129" s="172"/>
    </row>
    <row r="131" spans="2:17" ht="15" thickBot="1" x14ac:dyDescent="0.35"/>
    <row r="132" spans="2:17" ht="26.4" thickBot="1" x14ac:dyDescent="0.35">
      <c r="B132" s="173" t="s">
        <v>51</v>
      </c>
      <c r="C132" s="174"/>
      <c r="D132" s="174"/>
      <c r="E132" s="174"/>
      <c r="F132" s="174"/>
      <c r="G132" s="174"/>
      <c r="H132" s="174"/>
      <c r="I132" s="174"/>
      <c r="J132" s="174"/>
      <c r="K132" s="174"/>
      <c r="L132" s="174"/>
      <c r="M132" s="174"/>
      <c r="N132" s="175"/>
    </row>
    <row r="134" spans="2:17" ht="33" customHeight="1" x14ac:dyDescent="0.3">
      <c r="B134" s="160" t="s">
        <v>0</v>
      </c>
      <c r="C134" s="160" t="s">
        <v>38</v>
      </c>
      <c r="D134" s="160" t="s">
        <v>39</v>
      </c>
      <c r="E134" s="160" t="s">
        <v>77</v>
      </c>
      <c r="F134" s="160" t="s">
        <v>79</v>
      </c>
      <c r="G134" s="160" t="s">
        <v>80</v>
      </c>
      <c r="H134" s="160" t="s">
        <v>81</v>
      </c>
      <c r="I134" s="160" t="s">
        <v>78</v>
      </c>
      <c r="J134" s="157" t="s">
        <v>82</v>
      </c>
      <c r="K134" s="158"/>
      <c r="L134" s="159"/>
      <c r="M134" s="160" t="s">
        <v>86</v>
      </c>
      <c r="N134" s="160" t="s">
        <v>40</v>
      </c>
      <c r="O134" s="160" t="s">
        <v>41</v>
      </c>
      <c r="P134" s="162" t="s">
        <v>3</v>
      </c>
      <c r="Q134" s="163"/>
    </row>
    <row r="135" spans="2:17" ht="72" customHeight="1" x14ac:dyDescent="0.3">
      <c r="B135" s="161"/>
      <c r="C135" s="161"/>
      <c r="D135" s="161"/>
      <c r="E135" s="161"/>
      <c r="F135" s="161"/>
      <c r="G135" s="161"/>
      <c r="H135" s="161"/>
      <c r="I135" s="161"/>
      <c r="J135" s="106" t="s">
        <v>83</v>
      </c>
      <c r="K135" s="106" t="s">
        <v>84</v>
      </c>
      <c r="L135" s="106" t="s">
        <v>85</v>
      </c>
      <c r="M135" s="161"/>
      <c r="N135" s="161"/>
      <c r="O135" s="161"/>
      <c r="P135" s="164"/>
      <c r="Q135" s="165"/>
    </row>
    <row r="136" spans="2:17" ht="60.75" customHeight="1" x14ac:dyDescent="0.3">
      <c r="B136" s="104" t="s">
        <v>113</v>
      </c>
      <c r="C136" s="104"/>
      <c r="D136" s="98"/>
      <c r="E136" s="98"/>
      <c r="F136" s="98"/>
      <c r="G136" s="98"/>
      <c r="H136" s="98"/>
      <c r="I136" s="97"/>
      <c r="J136" s="46"/>
      <c r="K136" s="80"/>
      <c r="L136" s="80"/>
      <c r="M136" s="80"/>
      <c r="N136" s="80"/>
      <c r="O136" s="80"/>
      <c r="P136" s="58"/>
      <c r="Q136" s="59"/>
    </row>
    <row r="137" spans="2:17" ht="60.75" customHeight="1" x14ac:dyDescent="0.3">
      <c r="B137" s="104" t="s">
        <v>112</v>
      </c>
      <c r="C137" s="104"/>
      <c r="D137" s="2"/>
      <c r="E137" s="2"/>
      <c r="F137" s="2"/>
      <c r="G137" s="2"/>
      <c r="H137" s="2"/>
      <c r="I137" s="4"/>
      <c r="J137" s="1"/>
      <c r="K137" s="57"/>
      <c r="L137" s="56"/>
      <c r="M137" s="80"/>
      <c r="N137" s="80"/>
      <c r="O137" s="80"/>
      <c r="P137" s="58"/>
      <c r="Q137" s="59"/>
    </row>
    <row r="138" spans="2:17" ht="33.6" customHeight="1" x14ac:dyDescent="0.3">
      <c r="B138" s="104" t="s">
        <v>114</v>
      </c>
      <c r="C138" s="104">
        <v>198</v>
      </c>
      <c r="D138" s="2" t="s">
        <v>142</v>
      </c>
      <c r="E138" s="2">
        <v>93125005</v>
      </c>
      <c r="F138" s="2">
        <v>0</v>
      </c>
      <c r="G138" s="2">
        <v>0</v>
      </c>
      <c r="H138" s="2">
        <v>0</v>
      </c>
      <c r="I138" s="4">
        <v>0</v>
      </c>
      <c r="J138" s="1">
        <v>0</v>
      </c>
      <c r="K138" s="56">
        <v>0</v>
      </c>
      <c r="L138" s="56">
        <v>0</v>
      </c>
      <c r="M138" s="121" t="s">
        <v>95</v>
      </c>
      <c r="N138" s="121" t="s">
        <v>96</v>
      </c>
      <c r="O138" s="121" t="s">
        <v>95</v>
      </c>
      <c r="P138" s="176" t="s">
        <v>143</v>
      </c>
      <c r="Q138" s="177"/>
    </row>
    <row r="141" spans="2:17" ht="15" thickBot="1" x14ac:dyDescent="0.35"/>
    <row r="142" spans="2:17" ht="54" customHeight="1" x14ac:dyDescent="0.3">
      <c r="B142" s="82" t="s">
        <v>32</v>
      </c>
      <c r="C142" s="82" t="s">
        <v>48</v>
      </c>
      <c r="D142" s="106" t="s">
        <v>49</v>
      </c>
      <c r="E142" s="82" t="s">
        <v>50</v>
      </c>
      <c r="F142" s="52" t="s">
        <v>55</v>
      </c>
      <c r="G142" s="53"/>
    </row>
    <row r="143" spans="2:17" ht="120.75" customHeight="1" x14ac:dyDescent="0.2">
      <c r="B143" s="166" t="s">
        <v>52</v>
      </c>
      <c r="C143" s="5" t="s">
        <v>91</v>
      </c>
      <c r="D143" s="105">
        <v>25</v>
      </c>
      <c r="E143" s="105">
        <v>0</v>
      </c>
      <c r="F143" s="167">
        <f>+E143+E144+E145</f>
        <v>0</v>
      </c>
      <c r="G143" s="54"/>
    </row>
    <row r="144" spans="2:17" ht="76.2" customHeight="1" x14ac:dyDescent="0.2">
      <c r="B144" s="166"/>
      <c r="C144" s="5" t="s">
        <v>92</v>
      </c>
      <c r="D144" s="50">
        <v>25</v>
      </c>
      <c r="E144" s="105">
        <v>0</v>
      </c>
      <c r="F144" s="168"/>
      <c r="G144" s="54"/>
    </row>
    <row r="145" spans="2:7" ht="69" customHeight="1" x14ac:dyDescent="0.2">
      <c r="B145" s="166"/>
      <c r="C145" s="5" t="s">
        <v>93</v>
      </c>
      <c r="D145" s="105">
        <v>10</v>
      </c>
      <c r="E145" s="105">
        <v>0</v>
      </c>
      <c r="F145" s="169"/>
      <c r="G145" s="54"/>
    </row>
    <row r="146" spans="2:7" x14ac:dyDescent="0.3">
      <c r="C146" s="65"/>
    </row>
    <row r="149" spans="2:7" x14ac:dyDescent="0.3">
      <c r="B149" s="81" t="s">
        <v>56</v>
      </c>
    </row>
    <row r="152" spans="2:7" x14ac:dyDescent="0.3">
      <c r="B152" s="83" t="s">
        <v>32</v>
      </c>
      <c r="C152" s="83" t="s">
        <v>57</v>
      </c>
      <c r="D152" s="82" t="s">
        <v>50</v>
      </c>
      <c r="E152" s="82" t="s">
        <v>16</v>
      </c>
    </row>
    <row r="153" spans="2:7" ht="53.25" customHeight="1" x14ac:dyDescent="0.3">
      <c r="B153" s="66" t="s">
        <v>58</v>
      </c>
      <c r="C153" s="67">
        <v>40</v>
      </c>
      <c r="D153" s="105">
        <f>+E127</f>
        <v>0</v>
      </c>
      <c r="E153" s="155">
        <f>+D153+D154</f>
        <v>0</v>
      </c>
    </row>
    <row r="154" spans="2:7" ht="65.25" customHeight="1" x14ac:dyDescent="0.3">
      <c r="B154" s="66" t="s">
        <v>59</v>
      </c>
      <c r="C154" s="67">
        <v>60</v>
      </c>
      <c r="D154" s="105">
        <f>+F143</f>
        <v>0</v>
      </c>
      <c r="E154" s="156"/>
    </row>
  </sheetData>
  <mergeCells count="65">
    <mergeCell ref="M46:N46"/>
    <mergeCell ref="B2:P2"/>
    <mergeCell ref="B4:P4"/>
    <mergeCell ref="A5:L5"/>
    <mergeCell ref="C7:N7"/>
    <mergeCell ref="C8:N8"/>
    <mergeCell ref="C9:N9"/>
    <mergeCell ref="C10:N10"/>
    <mergeCell ref="C11:E11"/>
    <mergeCell ref="B15:C22"/>
    <mergeCell ref="B23:C23"/>
    <mergeCell ref="E41:E42"/>
    <mergeCell ref="P81:Q81"/>
    <mergeCell ref="B66:B67"/>
    <mergeCell ref="C66:C67"/>
    <mergeCell ref="D66:E66"/>
    <mergeCell ref="C70:N70"/>
    <mergeCell ref="B72:N72"/>
    <mergeCell ref="P75:Q75"/>
    <mergeCell ref="P76:Q76"/>
    <mergeCell ref="P77:Q77"/>
    <mergeCell ref="P78:Q78"/>
    <mergeCell ref="P79:Q79"/>
    <mergeCell ref="P80:Q80"/>
    <mergeCell ref="P93:Q94"/>
    <mergeCell ref="P95:Q95"/>
    <mergeCell ref="P82:Q82"/>
    <mergeCell ref="B88:N88"/>
    <mergeCell ref="B93:B94"/>
    <mergeCell ref="C93:C94"/>
    <mergeCell ref="D93:D94"/>
    <mergeCell ref="E93:E94"/>
    <mergeCell ref="F93:F94"/>
    <mergeCell ref="G93:G94"/>
    <mergeCell ref="H93:H94"/>
    <mergeCell ref="I93:I94"/>
    <mergeCell ref="B109:N109"/>
    <mergeCell ref="J93:L93"/>
    <mergeCell ref="M93:M94"/>
    <mergeCell ref="N93:N94"/>
    <mergeCell ref="O93:O94"/>
    <mergeCell ref="P96:Q96"/>
    <mergeCell ref="B99:N99"/>
    <mergeCell ref="D102:E102"/>
    <mergeCell ref="D103:E103"/>
    <mergeCell ref="B106:P106"/>
    <mergeCell ref="P134:Q135"/>
    <mergeCell ref="B143:B145"/>
    <mergeCell ref="F143:F145"/>
    <mergeCell ref="E127:E129"/>
    <mergeCell ref="B132:N132"/>
    <mergeCell ref="B134:B135"/>
    <mergeCell ref="C134:C135"/>
    <mergeCell ref="D134:D135"/>
    <mergeCell ref="E134:E135"/>
    <mergeCell ref="F134:F135"/>
    <mergeCell ref="G134:G135"/>
    <mergeCell ref="H134:H135"/>
    <mergeCell ref="I134:I135"/>
    <mergeCell ref="P138:Q138"/>
    <mergeCell ref="E153:E154"/>
    <mergeCell ref="J134:L134"/>
    <mergeCell ref="M134:M135"/>
    <mergeCell ref="N134:N135"/>
    <mergeCell ref="O134:O135"/>
  </mergeCells>
  <dataValidations disablePrompts="1"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61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2014-12-11T14:59:49Z</dcterms:modified>
</cp:coreProperties>
</file>