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zlo+oaecMJ6+VDf8xM5g8TIjn3eWs/cXrp6O3vvTRSckQDN6l8QYgl0QqSjLtowRAPfKd2O7ym5nz1oeQrDgNw==" workbookSaltValue="n5cNDERaY+8joOs2Hwt6FQ==" workbookSpinCount="100000" lockStructure="1"/>
  <bookViews>
    <workbookView xWindow="120" yWindow="132" windowWidth="12516" windowHeight="6660" tabRatio="598"/>
  </bookViews>
  <sheets>
    <sheet name="GRUPO 20" sheetId="11" r:id="rId1"/>
  </sheets>
  <calcPr calcId="152511"/>
</workbook>
</file>

<file path=xl/calcChain.xml><?xml version="1.0" encoding="utf-8"?>
<calcChain xmlns="http://schemas.openxmlformats.org/spreadsheetml/2006/main">
  <c r="A59" i="11" l="1"/>
  <c r="L60" i="11"/>
  <c r="C94" i="11" l="1"/>
  <c r="M96" i="11"/>
  <c r="C93" i="11"/>
  <c r="C92" i="11"/>
  <c r="C91" i="11" l="1"/>
  <c r="O64" i="11" l="1"/>
  <c r="M60" i="11" l="1"/>
  <c r="K54" i="11" l="1"/>
  <c r="K52" i="11"/>
  <c r="F141" i="11" l="1"/>
  <c r="D152" i="11" s="1"/>
  <c r="E125" i="11"/>
  <c r="D151" i="11" s="1"/>
  <c r="N119" i="11"/>
  <c r="M119" i="11"/>
  <c r="L119" i="11"/>
  <c r="K119" i="11"/>
  <c r="C121" i="11" s="1"/>
  <c r="A112" i="11"/>
  <c r="A113" i="11" s="1"/>
  <c r="A114" i="11" s="1"/>
  <c r="A115" i="11" s="1"/>
  <c r="A116" i="11" s="1"/>
  <c r="A117" i="11" s="1"/>
  <c r="A118" i="11" s="1"/>
  <c r="N60" i="11"/>
  <c r="C65" i="11"/>
  <c r="K51" i="11"/>
  <c r="K60" i="11" s="1"/>
  <c r="A51" i="11"/>
  <c r="A52" i="11" s="1"/>
  <c r="A53" i="11" s="1"/>
  <c r="A54" i="11" s="1"/>
  <c r="A55" i="11" s="1"/>
  <c r="E41" i="11"/>
  <c r="F23" i="11"/>
  <c r="C25" i="11" s="1"/>
  <c r="E23" i="11"/>
  <c r="E25" i="11" s="1"/>
  <c r="E151" i="11" l="1"/>
  <c r="A56" i="11"/>
  <c r="A57" i="11" s="1"/>
  <c r="A58" i="11" s="1"/>
  <c r="C64" i="11"/>
</calcChain>
</file>

<file path=xl/sharedStrings.xml><?xml version="1.0" encoding="utf-8"?>
<sst xmlns="http://schemas.openxmlformats.org/spreadsheetml/2006/main" count="342" uniqueCount="161">
  <si>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</si>
  <si>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</si>
  <si>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</si>
  <si>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</si>
  <si>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</si>
  <si>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</si>
  <si>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</si>
  <si>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</si>
  <si>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</si>
  <si>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</si>
  <si>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</si>
  <si>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</si>
  <si>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</si>
  <si>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</si>
  <si>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</si>
  <si>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</si>
  <si>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</si>
  <si>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</si>
  <si>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</si>
  <si>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</si>
  <si>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</si>
  <si>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</si>
  <si>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</si>
  <si>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</si>
  <si>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</si>
  <si>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</si>
  <si>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</si>
  <si>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</si>
  <si>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</si>
  <si>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</si>
  <si>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</si>
  <si>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</si>
  <si>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</si>
  <si>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</si>
  <si>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</si>
  <si>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</si>
  <si>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</si>
  <si>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</si>
  <si>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</si>
  <si>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</si>
  <si>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</si>
  <si>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</si>
  <si>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</si>
  <si>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</si>
  <si>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</si>
  <si>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</si>
  <si>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</si>
  <si>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</si>
  <si>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</si>
  <si>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</si>
  <si>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</si>
  <si>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</si>
  <si>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</si>
  <si>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</si>
  <si>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</si>
  <si>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</si>
  <si>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</si>
  <si>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</si>
  <si>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</si>
  <si>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</si>
  <si>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</si>
  <si>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</si>
  <si>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</si>
  <si>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</si>
  <si>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</si>
  <si>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</si>
  <si>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</si>
  <si>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</si>
  <si>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</si>
  <si>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</si>
  <si>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</si>
  <si>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</si>
  <si>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</si>
  <si>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</si>
  <si>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</si>
  <si>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</si>
  <si>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</si>
  <si>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</si>
  <si>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</si>
  <si>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</si>
  <si>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</si>
  <si>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</si>
  <si>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</si>
  <si>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</si>
  <si>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</si>
  <si>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</si>
  <si>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</si>
  <si>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</si>
  <si>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</si>
  <si>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</si>
  <si>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</si>
  <si>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</si>
  <si>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</si>
  <si>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</si>
  <si>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</si>
  <si>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</si>
  <si>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</si>
  <si>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</si>
  <si>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</si>
  <si>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</si>
  <si>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</si>
  <si>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</si>
  <si>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</si>
  <si>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</si>
  <si>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</si>
  <si>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</si>
  <si>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</si>
  <si>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</si>
  <si>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</si>
  <si>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</si>
  <si>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</si>
  <si>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</si>
  <si>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</si>
  <si>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</si>
  <si>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</si>
  <si>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NOTA EXPLICATIVA: Este formato debe diligenciarse cuantas veces sea necesario de acuerdo al numero de Grupos.</t>
  </si>
  <si>
    <t>ICBF</t>
  </si>
  <si>
    <t>Resumen de Grupos y Presupuesto que esta ofertando (se debe hacer una evaluación independiente para cada grupo al que se presenta)</t>
  </si>
  <si>
    <t>NO APLICA</t>
  </si>
  <si>
    <t>UNION TEMPORAL FUNDACIÓN FUNDEJUR - FUNDACION JUKARUMA</t>
  </si>
  <si>
    <t>FUNDACION FUNDEJUR</t>
  </si>
  <si>
    <t>639/2012</t>
  </si>
  <si>
    <t>312/2012</t>
  </si>
  <si>
    <t>118/2012</t>
  </si>
  <si>
    <t>136/2012</t>
  </si>
  <si>
    <t>141/2010</t>
  </si>
  <si>
    <t>068/2009</t>
  </si>
  <si>
    <t>JAQUELINE ESCOBAR ZARATE</t>
  </si>
  <si>
    <t>UNAD - UNIVERSIDAD NACIONAL ABIERTA Y A DISTANCIA</t>
  </si>
  <si>
    <t>PSICOLOGA</t>
  </si>
  <si>
    <t>VANESSA RAMIREZ AVILA</t>
  </si>
  <si>
    <t>LUZ MARINA MORALES ALONSO</t>
  </si>
  <si>
    <t>FUNDEJUR</t>
  </si>
  <si>
    <t>16/01/2014-31/07/2014</t>
  </si>
  <si>
    <t xml:space="preserve">WILFREDO AGUIRRE RIAÑO </t>
  </si>
  <si>
    <t>PSICOLOGO</t>
  </si>
  <si>
    <t>ALCALDIA DE SAN SEBASTIAN DE MARIQUITA</t>
  </si>
  <si>
    <t>01/01/2012-11/01/2013</t>
  </si>
  <si>
    <t>SUBSECRETARIA DE DESARRROLLO SOCIAL</t>
  </si>
  <si>
    <t>01/01/2013-31/12/2013</t>
  </si>
  <si>
    <t>CDI - INSTITUCIONAL SIN ARRIENDO</t>
  </si>
  <si>
    <t>KM 1 VIA HONDA - LA UCRANIA AL PIE DEL CENTRO VACACIONAL EJERCITO</t>
  </si>
  <si>
    <t>MZ 6 LOTES 10 11 12 BARRIO EL MUTIS</t>
  </si>
  <si>
    <t>LEONARDO VICENTE LINARES CASTILLO</t>
  </si>
  <si>
    <t>TECNOLOGO EN GESTION ADMINISTRATIVA</t>
  </si>
  <si>
    <t>CUN - CORPORACION UNIFICADA NACIONAL DE EDUCACION SUPERIOR</t>
  </si>
  <si>
    <t>07/06/2010-03/06/2011</t>
  </si>
  <si>
    <t>COORDINADORA</t>
  </si>
  <si>
    <t>EXPERIENCIA TRASLAPADA POR 4 DIAS, CON EL CONTRATO 312 DE 2012</t>
  </si>
  <si>
    <t>LA CERTIFICACIÓN SE VALIDA EN TIEMPO HASTA EL 30 DE SEPTIEMBRE D E2014</t>
  </si>
  <si>
    <t>SE VALIDA LA EXPERIENCIA A PARTIR DEL 5 DE DICIEMBRE DE 2009</t>
  </si>
  <si>
    <t>X</t>
  </si>
  <si>
    <t>CALLA PRINCIPAL BARRIO JOSÉ CELESTINO MUTIS</t>
  </si>
  <si>
    <t>LOTE 11</t>
  </si>
  <si>
    <t>LA CAPACIDAD INSTALADA EN CUPOS NO COINCIDE CON EL ANEXO 3 GEORREFERENCIACION (224)</t>
  </si>
  <si>
    <t>LA CAPACIDAD INSTALADA EN CUPOS NO COINCIDE CON EL ANEXO 3 GEORREFERENCIACION (100)</t>
  </si>
  <si>
    <t>LA CAPACIDAD INSTALADA EN CUPOS NO COINCIDE CON EL ANEXO 3 GEORREFERENCIACION (54) Y PRESENTA UNICAMENTE EL CERTIFICADO DE TRADICIÓN Y LIBERTAD DEL LOTE 11</t>
  </si>
  <si>
    <t>FUNDACION JUKARUMA</t>
  </si>
  <si>
    <t>CULTIVANDO SUEÑOS COSECHANDO TALENTOS</t>
  </si>
  <si>
    <t>NO EXISTE</t>
  </si>
  <si>
    <t>LA CERTIFICACION QUE PRESENTA NO LO VALIDA COMO UN CONTRATO SUSCRITO CON LA ENTIDAD CONTRATANTE, SINO COMO UNA REFERENCIA QUE EJECUTO ACCIONES CON PROGRAMAS DE PRIMERA INFANCIA</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</si>
</sst>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 numFmtId="172" formatCode="0.000"/>
    <numFmt numFmtId="173" formatCode="_-* #,##0.000_-;\-* #,##0.000_-;_-* &quot;-&quot;??_-;_-@_-"/>
  </numFmts>
  <fonts count="2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9"/>
      <color rgb="FFFF0000"/>
      <name val="Calibri"/>
      <family val="2"/>
      <scheme val="minor"/>
    </font>
    <font>
      <b/>
      <sz val="14"/>
      <color rgb="FFFF0000"/>
      <name val="Calibri"/>
      <family val="2"/>
    </font>
    <font>
      <b/>
      <sz val="14"/>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13">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49" fontId="24" fillId="0" borderId="1" xfId="0" applyNumberFormat="1" applyFont="1" applyFill="1" applyBorder="1" applyAlignment="1" applyProtection="1">
      <alignment horizontal="center" vertical="center" wrapText="1"/>
      <protection locked="0"/>
    </xf>
    <xf numFmtId="43" fontId="25" fillId="0" borderId="1" xfId="1" applyNumberFormat="1" applyFont="1" applyFill="1" applyBorder="1" applyAlignment="1" applyProtection="1">
      <alignment horizontal="center" vertical="center" wrapText="1"/>
      <protection locked="0"/>
    </xf>
    <xf numFmtId="171"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24" fillId="0" borderId="1" xfId="0" applyFont="1" applyBorder="1" applyAlignment="1">
      <alignment vertical="center"/>
    </xf>
    <xf numFmtId="0" fontId="24" fillId="0" borderId="1" xfId="0" applyFont="1" applyFill="1" applyBorder="1" applyAlignment="1">
      <alignment vertical="center" wrapText="1"/>
    </xf>
    <xf numFmtId="0" fontId="24" fillId="0" borderId="1" xfId="0" applyFont="1" applyBorder="1" applyAlignment="1">
      <alignment vertical="center" wrapText="1"/>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49" fontId="0" fillId="6" borderId="1" xfId="0" applyNumberFormat="1" applyFill="1" applyBorder="1" applyAlignment="1">
      <alignment horizontal="center" vertical="center" wrapText="1"/>
    </xf>
    <xf numFmtId="43" fontId="18" fillId="0" borderId="1" xfId="0"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0" fontId="0" fillId="0" borderId="1" xfId="0"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172" fontId="0" fillId="0" borderId="0" xfId="0" applyNumberFormat="1"/>
    <xf numFmtId="49" fontId="26" fillId="0" borderId="0" xfId="0" applyNumberFormat="1" applyFont="1" applyFill="1" applyBorder="1" applyAlignment="1">
      <alignment horizontal="left"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xf>
    <xf numFmtId="43" fontId="0" fillId="0" borderId="1" xfId="1" applyFont="1" applyFill="1" applyBorder="1" applyAlignment="1">
      <alignment horizontal="center" vertical="center"/>
    </xf>
    <xf numFmtId="14" fontId="0" fillId="0" borderId="0" xfId="0" applyNumberFormat="1" applyAlignment="1">
      <alignment vertical="center"/>
    </xf>
    <xf numFmtId="0" fontId="0" fillId="0" borderId="1" xfId="0" applyBorder="1" applyAlignment="1">
      <alignment horizontal="left" vertical="center"/>
    </xf>
    <xf numFmtId="0" fontId="0" fillId="0" borderId="1" xfId="0" applyFill="1" applyBorder="1" applyAlignment="1">
      <alignment horizontal="left" vertical="center"/>
    </xf>
    <xf numFmtId="0" fontId="0" fillId="0" borderId="1" xfId="0" applyBorder="1" applyAlignment="1">
      <alignment horizontal="left" vertical="center" wrapText="1"/>
    </xf>
    <xf numFmtId="49" fontId="0" fillId="0" borderId="1" xfId="0" applyNumberForma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14" fontId="14" fillId="0" borderId="1" xfId="0" applyNumberFormat="1" applyFont="1" applyBorder="1" applyAlignment="1">
      <alignment vertical="center" wrapText="1"/>
    </xf>
    <xf numFmtId="0" fontId="14" fillId="0" borderId="1" xfId="0" applyFont="1" applyBorder="1" applyAlignment="1">
      <alignment horizontal="left" vertical="center"/>
    </xf>
    <xf numFmtId="0" fontId="14" fillId="0" borderId="1" xfId="0" applyFont="1" applyBorder="1" applyAlignment="1">
      <alignment horizontal="left" vertical="center" wrapText="1"/>
    </xf>
    <xf numFmtId="14" fontId="14" fillId="0" borderId="1" xfId="0" applyNumberFormat="1" applyFont="1" applyBorder="1" applyAlignment="1">
      <alignment horizontal="center" vertical="center" wrapText="1"/>
    </xf>
    <xf numFmtId="14" fontId="14" fillId="0" borderId="1" xfId="0" applyNumberFormat="1" applyFont="1" applyBorder="1" applyAlignment="1">
      <alignment horizontal="center" vertical="center"/>
    </xf>
    <xf numFmtId="0" fontId="14" fillId="0" borderId="1" xfId="0" applyFont="1" applyFill="1" applyBorder="1" applyAlignment="1">
      <alignment horizontal="center" vertical="center"/>
    </xf>
    <xf numFmtId="0" fontId="14" fillId="0" borderId="1" xfId="0" applyFont="1" applyBorder="1" applyAlignment="1">
      <alignment horizontal="center" vertical="center"/>
    </xf>
    <xf numFmtId="14" fontId="0" fillId="0" borderId="1" xfId="0" applyNumberFormat="1" applyBorder="1" applyAlignment="1">
      <alignment horizontal="center"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0" fillId="0" borderId="1" xfId="0" applyBorder="1" applyAlignment="1">
      <alignment horizontal="center" vertical="center"/>
    </xf>
    <xf numFmtId="43" fontId="13" fillId="0" borderId="1" xfId="1" applyNumberFormat="1" applyFont="1" applyFill="1" applyBorder="1" applyAlignment="1" applyProtection="1">
      <alignment horizontal="center" vertical="center" wrapText="1"/>
      <protection locked="0"/>
    </xf>
    <xf numFmtId="14" fontId="14" fillId="0" borderId="0" xfId="0" applyNumberFormat="1" applyFont="1" applyAlignment="1">
      <alignment horizontal="center" vertical="center"/>
    </xf>
    <xf numFmtId="168" fontId="13" fillId="0" borderId="1" xfId="1" applyNumberFormat="1" applyFont="1" applyFill="1" applyBorder="1" applyAlignment="1">
      <alignment horizontal="center" vertical="center" wrapText="1"/>
    </xf>
    <xf numFmtId="0" fontId="27" fillId="0" borderId="0" xfId="0" applyFont="1" applyFill="1" applyBorder="1" applyAlignment="1">
      <alignment horizontal="left" vertical="center"/>
    </xf>
    <xf numFmtId="2" fontId="0" fillId="0" borderId="0" xfId="0" applyNumberFormat="1"/>
    <xf numFmtId="173" fontId="0" fillId="0" borderId="0" xfId="1" applyNumberFormat="1" applyFont="1" applyFill="1" applyAlignment="1">
      <alignment vertical="center"/>
    </xf>
    <xf numFmtId="0" fontId="14" fillId="6" borderId="1" xfId="0" applyFont="1" applyFill="1" applyBorder="1" applyAlignment="1">
      <alignment horizontal="center" vertical="center" wrapText="1"/>
    </xf>
    <xf numFmtId="0" fontId="14" fillId="6" borderId="1" xfId="0" applyFont="1" applyFill="1" applyBorder="1" applyAlignment="1">
      <alignment horizontal="center"/>
    </xf>
    <xf numFmtId="49" fontId="14" fillId="6" borderId="1" xfId="0" applyNumberFormat="1" applyFont="1" applyFill="1" applyBorder="1" applyAlignment="1">
      <alignment horizontal="center" vertical="center" wrapText="1"/>
    </xf>
    <xf numFmtId="0" fontId="14" fillId="6" borderId="1" xfId="0" applyFont="1" applyFill="1" applyBorder="1" applyAlignment="1">
      <alignment horizontal="center" vertical="center"/>
    </xf>
    <xf numFmtId="0" fontId="14" fillId="6" borderId="1" xfId="0" applyFont="1" applyFill="1" applyBorder="1" applyAlignment="1">
      <alignment vertical="center" wrapText="1"/>
    </xf>
    <xf numFmtId="0" fontId="14" fillId="6" borderId="1" xfId="0" applyFont="1" applyFill="1" applyBorder="1" applyAlignment="1">
      <alignment vertical="center"/>
    </xf>
    <xf numFmtId="49" fontId="14" fillId="6" borderId="1" xfId="0" applyNumberFormat="1" applyFont="1" applyFill="1" applyBorder="1" applyAlignment="1" applyProtection="1">
      <alignment horizontal="center" vertical="center" wrapText="1"/>
      <protection locked="0"/>
    </xf>
    <xf numFmtId="49" fontId="13" fillId="6" borderId="1" xfId="0" applyNumberFormat="1"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171" fontId="13" fillId="6" borderId="1" xfId="0" applyNumberFormat="1" applyFont="1" applyFill="1" applyBorder="1" applyAlignment="1" applyProtection="1">
      <alignment horizontal="center" vertical="center" wrapText="1"/>
      <protection locked="0"/>
    </xf>
    <xf numFmtId="15" fontId="13" fillId="6" borderId="1" xfId="0" applyNumberFormat="1" applyFont="1" applyFill="1" applyBorder="1" applyAlignment="1" applyProtection="1">
      <alignment horizontal="center" vertical="center" wrapText="1"/>
      <protection locked="0"/>
    </xf>
    <xf numFmtId="43" fontId="13" fillId="6" borderId="1" xfId="1" applyNumberFormat="1" applyFont="1" applyFill="1" applyBorder="1" applyAlignment="1" applyProtection="1">
      <alignment horizontal="center" vertical="center" wrapText="1"/>
      <protection locked="0"/>
    </xf>
    <xf numFmtId="2" fontId="13" fillId="6" borderId="1" xfId="0" applyNumberFormat="1" applyFont="1" applyFill="1" applyBorder="1" applyAlignment="1" applyProtection="1">
      <alignment horizontal="center" vertical="center" wrapText="1"/>
      <protection locked="0"/>
    </xf>
    <xf numFmtId="168" fontId="13" fillId="6" borderId="1" xfId="1" applyNumberFormat="1" applyFont="1" applyFill="1" applyBorder="1" applyAlignment="1">
      <alignment horizontal="right" vertical="center" wrapText="1"/>
    </xf>
    <xf numFmtId="0" fontId="11" fillId="6" borderId="1" xfId="0" applyFont="1" applyFill="1" applyBorder="1" applyAlignment="1">
      <alignment horizontal="left" vertical="center" wrapText="1"/>
    </xf>
    <xf numFmtId="14" fontId="14" fillId="6" borderId="0" xfId="0" applyNumberFormat="1" applyFont="1" applyFill="1"/>
    <xf numFmtId="15" fontId="13" fillId="6" borderId="12" xfId="0" applyNumberFormat="1" applyFont="1" applyFill="1" applyBorder="1" applyAlignment="1" applyProtection="1">
      <alignment horizontal="center" vertical="center" wrapText="1"/>
      <protection locked="0"/>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9" fillId="0" borderId="15"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8" xfId="0" applyFont="1" applyFill="1"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colors>
    <mruColors>
      <color rgb="FFCC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zoomScale="50" zoomScaleNormal="50" workbookViewId="0">
      <selection activeCell="D42" sqref="D42"/>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172" t="s">
        <v>61</v>
      </c>
      <c r="C2" s="173"/>
      <c r="D2" s="173"/>
      <c r="E2" s="173"/>
      <c r="F2" s="173"/>
      <c r="G2" s="173"/>
      <c r="H2" s="173"/>
      <c r="I2" s="173"/>
      <c r="J2" s="173"/>
      <c r="K2" s="173"/>
      <c r="L2" s="173"/>
      <c r="M2" s="173"/>
      <c r="N2" s="173"/>
      <c r="O2" s="173"/>
      <c r="P2" s="173"/>
    </row>
    <row r="4" spans="1:16" ht="25.8" x14ac:dyDescent="0.3">
      <c r="B4" s="174" t="s">
        <v>47</v>
      </c>
      <c r="C4" s="174"/>
      <c r="D4" s="174"/>
      <c r="E4" s="174"/>
      <c r="F4" s="174"/>
      <c r="G4" s="174"/>
      <c r="H4" s="174"/>
      <c r="I4" s="174"/>
      <c r="J4" s="174"/>
      <c r="K4" s="174"/>
      <c r="L4" s="174"/>
      <c r="M4" s="174"/>
      <c r="N4" s="174"/>
      <c r="O4" s="174"/>
      <c r="P4" s="174"/>
    </row>
    <row r="5" spans="1:16" s="64" customFormat="1" ht="39.75" customHeight="1" x14ac:dyDescent="0.4">
      <c r="A5" s="175" t="s">
        <v>115</v>
      </c>
      <c r="B5" s="175"/>
      <c r="C5" s="175"/>
      <c r="D5" s="175"/>
      <c r="E5" s="175"/>
      <c r="F5" s="175"/>
      <c r="G5" s="175"/>
      <c r="H5" s="175"/>
      <c r="I5" s="175"/>
      <c r="J5" s="175"/>
      <c r="K5" s="175"/>
      <c r="L5" s="175"/>
    </row>
    <row r="6" spans="1:16" ht="15" thickBot="1" x14ac:dyDescent="0.35"/>
    <row r="7" spans="1:16" ht="21.6" thickBot="1" x14ac:dyDescent="0.35">
      <c r="B7" s="8" t="s">
        <v>4</v>
      </c>
      <c r="C7" s="176" t="s">
        <v>119</v>
      </c>
      <c r="D7" s="176"/>
      <c r="E7" s="176"/>
      <c r="F7" s="176"/>
      <c r="G7" s="176"/>
      <c r="H7" s="176"/>
      <c r="I7" s="176"/>
      <c r="J7" s="176"/>
      <c r="K7" s="176"/>
      <c r="L7" s="176"/>
      <c r="M7" s="176"/>
      <c r="N7" s="177"/>
    </row>
    <row r="8" spans="1:16" ht="16.2" thickBot="1" x14ac:dyDescent="0.35">
      <c r="B8" s="9" t="s">
        <v>5</v>
      </c>
      <c r="C8" s="176" t="s">
        <v>120</v>
      </c>
      <c r="D8" s="176"/>
      <c r="E8" s="176"/>
      <c r="F8" s="176"/>
      <c r="G8" s="176"/>
      <c r="H8" s="176"/>
      <c r="I8" s="176"/>
      <c r="J8" s="176"/>
      <c r="K8" s="176"/>
      <c r="L8" s="176"/>
      <c r="M8" s="176"/>
      <c r="N8" s="177"/>
    </row>
    <row r="9" spans="1:16" ht="16.2" thickBot="1" x14ac:dyDescent="0.35">
      <c r="B9" s="9" t="s">
        <v>6</v>
      </c>
      <c r="C9" s="176" t="s">
        <v>157</v>
      </c>
      <c r="D9" s="176"/>
      <c r="E9" s="176"/>
      <c r="F9" s="176"/>
      <c r="G9" s="176"/>
      <c r="H9" s="176"/>
      <c r="I9" s="176"/>
      <c r="J9" s="176"/>
      <c r="K9" s="176"/>
      <c r="L9" s="176"/>
      <c r="M9" s="176"/>
      <c r="N9" s="177"/>
    </row>
    <row r="10" spans="1:16" ht="16.2" thickBot="1" x14ac:dyDescent="0.35">
      <c r="B10" s="9" t="s">
        <v>7</v>
      </c>
      <c r="C10" s="176"/>
      <c r="D10" s="176"/>
      <c r="E10" s="176"/>
      <c r="F10" s="176"/>
      <c r="G10" s="176"/>
      <c r="H10" s="176"/>
      <c r="I10" s="176"/>
      <c r="J10" s="176"/>
      <c r="K10" s="176"/>
      <c r="L10" s="176"/>
      <c r="M10" s="176"/>
      <c r="N10" s="177"/>
    </row>
    <row r="11" spans="1:16" ht="16.2" thickBot="1" x14ac:dyDescent="0.35">
      <c r="B11" s="9" t="s">
        <v>8</v>
      </c>
      <c r="C11" s="178">
        <v>20</v>
      </c>
      <c r="D11" s="178"/>
      <c r="E11" s="179"/>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67"/>
      <c r="J13" s="67"/>
      <c r="K13" s="67"/>
      <c r="L13" s="67"/>
      <c r="M13" s="67"/>
      <c r="N13" s="16"/>
    </row>
    <row r="14" spans="1:16" x14ac:dyDescent="0.3">
      <c r="I14" s="67"/>
      <c r="J14" s="67"/>
      <c r="K14" s="67"/>
      <c r="L14" s="67"/>
      <c r="M14" s="67"/>
      <c r="N14" s="68"/>
    </row>
    <row r="15" spans="1:16" ht="45.75" customHeight="1" x14ac:dyDescent="0.3">
      <c r="B15" s="180" t="s">
        <v>117</v>
      </c>
      <c r="C15" s="180"/>
      <c r="D15" s="108" t="s">
        <v>12</v>
      </c>
      <c r="E15" s="108" t="s">
        <v>13</v>
      </c>
      <c r="F15" s="108" t="s">
        <v>28</v>
      </c>
      <c r="G15" s="138"/>
      <c r="I15" s="27"/>
      <c r="J15" s="27"/>
      <c r="K15" s="27"/>
      <c r="L15" s="27"/>
      <c r="M15" s="27"/>
      <c r="N15" s="68"/>
    </row>
    <row r="16" spans="1:16" x14ac:dyDescent="0.3">
      <c r="B16" s="180"/>
      <c r="C16" s="180"/>
      <c r="D16" s="108">
        <v>20</v>
      </c>
      <c r="E16" s="87">
        <v>1028438964</v>
      </c>
      <c r="F16" s="87">
        <v>378</v>
      </c>
      <c r="G16" s="139"/>
      <c r="I16" s="28"/>
      <c r="J16" s="28"/>
      <c r="K16" s="28"/>
      <c r="L16" s="28"/>
      <c r="M16" s="28"/>
      <c r="N16" s="68"/>
    </row>
    <row r="17" spans="1:14" x14ac:dyDescent="0.3">
      <c r="B17" s="180"/>
      <c r="C17" s="180"/>
      <c r="D17" s="108"/>
      <c r="E17" s="87"/>
      <c r="F17" s="87"/>
      <c r="G17" s="139"/>
      <c r="I17" s="28"/>
      <c r="J17" s="28"/>
      <c r="K17" s="28"/>
      <c r="L17" s="28"/>
      <c r="M17" s="28"/>
      <c r="N17" s="68"/>
    </row>
    <row r="18" spans="1:14" x14ac:dyDescent="0.3">
      <c r="B18" s="180"/>
      <c r="C18" s="180"/>
      <c r="D18" s="108"/>
      <c r="E18" s="87"/>
      <c r="F18" s="87"/>
      <c r="G18" s="139"/>
      <c r="I18" s="28"/>
      <c r="J18" s="28"/>
      <c r="K18" s="28"/>
      <c r="L18" s="28"/>
      <c r="M18" s="28"/>
      <c r="N18" s="68"/>
    </row>
    <row r="19" spans="1:14" x14ac:dyDescent="0.3">
      <c r="B19" s="180"/>
      <c r="C19" s="180"/>
      <c r="D19" s="108"/>
      <c r="E19" s="88"/>
      <c r="F19" s="87"/>
      <c r="G19" s="139"/>
      <c r="H19" s="18"/>
      <c r="I19" s="28"/>
      <c r="J19" s="28"/>
      <c r="K19" s="28"/>
      <c r="L19" s="28"/>
      <c r="M19" s="28"/>
      <c r="N19" s="17"/>
    </row>
    <row r="20" spans="1:14" x14ac:dyDescent="0.3">
      <c r="B20" s="180"/>
      <c r="C20" s="180"/>
      <c r="D20" s="108"/>
      <c r="E20" s="88"/>
      <c r="F20" s="87"/>
      <c r="G20" s="139"/>
      <c r="H20" s="18"/>
      <c r="I20" s="30"/>
      <c r="J20" s="30"/>
      <c r="K20" s="30"/>
      <c r="L20" s="30"/>
      <c r="M20" s="30"/>
      <c r="N20" s="17"/>
    </row>
    <row r="21" spans="1:14" x14ac:dyDescent="0.3">
      <c r="B21" s="180"/>
      <c r="C21" s="180"/>
      <c r="D21" s="108"/>
      <c r="E21" s="88"/>
      <c r="F21" s="87"/>
      <c r="G21" s="139"/>
      <c r="H21" s="18"/>
      <c r="I21" s="67"/>
      <c r="J21" s="67"/>
      <c r="K21" s="67"/>
      <c r="L21" s="67"/>
      <c r="M21" s="67"/>
      <c r="N21" s="17"/>
    </row>
    <row r="22" spans="1:14" x14ac:dyDescent="0.3">
      <c r="B22" s="180"/>
      <c r="C22" s="180"/>
      <c r="D22" s="108"/>
      <c r="E22" s="88"/>
      <c r="F22" s="87"/>
      <c r="G22" s="139"/>
      <c r="H22" s="18"/>
      <c r="I22" s="67"/>
      <c r="J22" s="67"/>
      <c r="K22" s="67"/>
      <c r="L22" s="67"/>
      <c r="M22" s="67"/>
      <c r="N22" s="17"/>
    </row>
    <row r="23" spans="1:14" ht="15" thickBot="1" x14ac:dyDescent="0.35">
      <c r="B23" s="181" t="s">
        <v>14</v>
      </c>
      <c r="C23" s="182"/>
      <c r="D23" s="108"/>
      <c r="E23" s="89">
        <f>SUM(E16:E22)</f>
        <v>1028438964</v>
      </c>
      <c r="F23" s="87">
        <f>SUM(F16:F22)</f>
        <v>378</v>
      </c>
      <c r="G23" s="139"/>
      <c r="H23" s="18"/>
      <c r="I23" s="67"/>
      <c r="J23" s="67"/>
      <c r="K23" s="67"/>
      <c r="L23" s="67"/>
      <c r="M23" s="67"/>
      <c r="N23" s="17"/>
    </row>
    <row r="24" spans="1:14" ht="29.4" thickBot="1" x14ac:dyDescent="0.35">
      <c r="A24" s="32"/>
      <c r="B24" s="38" t="s">
        <v>15</v>
      </c>
      <c r="C24" s="38" t="s">
        <v>63</v>
      </c>
      <c r="E24" s="27"/>
      <c r="F24" s="27"/>
      <c r="G24" s="27"/>
      <c r="H24" s="27"/>
      <c r="I24" s="7"/>
      <c r="J24" s="7"/>
      <c r="K24" s="7"/>
      <c r="L24" s="7"/>
      <c r="M24" s="7"/>
    </row>
    <row r="25" spans="1:14" ht="15" thickBot="1" x14ac:dyDescent="0.35">
      <c r="A25" s="33">
        <v>1</v>
      </c>
      <c r="C25" s="35">
        <f>+F23*80%</f>
        <v>302.40000000000003</v>
      </c>
      <c r="D25" s="31"/>
      <c r="E25" s="34">
        <f>E23</f>
        <v>1028438964</v>
      </c>
      <c r="F25" s="29"/>
      <c r="G25" s="29"/>
      <c r="H25" s="29"/>
      <c r="I25" s="19"/>
      <c r="J25" s="19"/>
      <c r="K25" s="19"/>
      <c r="L25" s="19"/>
      <c r="M25" s="19"/>
    </row>
    <row r="26" spans="1:14" x14ac:dyDescent="0.3">
      <c r="A26" s="59"/>
      <c r="C26" s="60"/>
      <c r="D26" s="28"/>
      <c r="E26" s="61"/>
      <c r="F26" s="29"/>
      <c r="G26" s="29"/>
      <c r="H26" s="29"/>
      <c r="I26" s="19"/>
      <c r="J26" s="19"/>
      <c r="K26" s="19"/>
      <c r="L26" s="19"/>
      <c r="M26" s="19"/>
    </row>
    <row r="27" spans="1:14" x14ac:dyDescent="0.3">
      <c r="A27" s="59"/>
      <c r="C27" s="60"/>
      <c r="D27" s="28"/>
      <c r="E27" s="61"/>
      <c r="F27" s="29"/>
      <c r="G27" s="29"/>
      <c r="H27" s="29"/>
      <c r="I27" s="19"/>
      <c r="J27" s="19"/>
      <c r="K27" s="19"/>
      <c r="L27" s="19"/>
      <c r="M27" s="19"/>
    </row>
    <row r="28" spans="1:14" x14ac:dyDescent="0.3">
      <c r="A28" s="59"/>
      <c r="B28" s="80" t="s">
        <v>94</v>
      </c>
      <c r="C28" s="64"/>
      <c r="D28" s="64"/>
      <c r="E28" s="64"/>
      <c r="F28" s="64"/>
      <c r="G28" s="64"/>
      <c r="H28" s="64"/>
      <c r="I28" s="67"/>
      <c r="J28" s="67"/>
      <c r="K28" s="67"/>
      <c r="L28" s="67"/>
      <c r="M28" s="67"/>
      <c r="N28" s="68"/>
    </row>
    <row r="29" spans="1:14" x14ac:dyDescent="0.3">
      <c r="A29" s="59"/>
      <c r="B29" s="64"/>
      <c r="C29" s="64"/>
      <c r="D29" s="64"/>
      <c r="E29" s="64"/>
      <c r="F29" s="64"/>
      <c r="G29" s="64"/>
      <c r="H29" s="64"/>
      <c r="I29" s="67"/>
      <c r="J29" s="67"/>
      <c r="K29" s="67"/>
      <c r="L29" s="67"/>
      <c r="M29" s="67"/>
      <c r="N29" s="68"/>
    </row>
    <row r="30" spans="1:14" x14ac:dyDescent="0.3">
      <c r="A30" s="59"/>
      <c r="B30" s="82" t="s">
        <v>32</v>
      </c>
      <c r="C30" s="82" t="s">
        <v>95</v>
      </c>
      <c r="D30" s="82" t="s">
        <v>96</v>
      </c>
      <c r="E30" s="64"/>
      <c r="F30" s="64"/>
      <c r="G30" s="64"/>
      <c r="H30" s="64"/>
      <c r="I30" s="67"/>
      <c r="J30" s="67"/>
      <c r="K30" s="67"/>
      <c r="L30" s="67"/>
      <c r="M30" s="67"/>
      <c r="N30" s="68"/>
    </row>
    <row r="31" spans="1:14" x14ac:dyDescent="0.3">
      <c r="A31" s="59"/>
      <c r="B31" s="79" t="s">
        <v>97</v>
      </c>
      <c r="C31" s="40"/>
      <c r="D31" s="140" t="s">
        <v>151</v>
      </c>
      <c r="E31" s="64"/>
      <c r="F31" s="64"/>
      <c r="G31" s="64"/>
      <c r="H31" s="64"/>
      <c r="I31" s="67"/>
      <c r="J31" s="67"/>
      <c r="K31" s="67"/>
      <c r="L31" s="67"/>
      <c r="M31" s="67"/>
      <c r="N31" s="68"/>
    </row>
    <row r="32" spans="1:14" x14ac:dyDescent="0.3">
      <c r="A32" s="59"/>
      <c r="B32" s="79" t="s">
        <v>98</v>
      </c>
      <c r="C32" s="40"/>
      <c r="D32" s="140" t="s">
        <v>151</v>
      </c>
      <c r="E32" s="64"/>
      <c r="F32" s="64"/>
      <c r="G32" s="64"/>
      <c r="H32" s="64"/>
      <c r="I32" s="67"/>
      <c r="J32" s="67"/>
      <c r="K32" s="67"/>
      <c r="L32" s="67"/>
      <c r="M32" s="67"/>
      <c r="N32" s="68"/>
    </row>
    <row r="33" spans="1:14" x14ac:dyDescent="0.3">
      <c r="A33" s="59"/>
      <c r="B33" s="79" t="s">
        <v>99</v>
      </c>
      <c r="C33" s="40"/>
      <c r="D33" s="140" t="s">
        <v>151</v>
      </c>
      <c r="E33" s="64"/>
      <c r="F33" s="64"/>
      <c r="G33" s="64"/>
      <c r="H33" s="64"/>
      <c r="I33" s="67"/>
      <c r="J33" s="67"/>
      <c r="K33" s="67"/>
      <c r="L33" s="67"/>
      <c r="M33" s="67"/>
      <c r="N33" s="68"/>
    </row>
    <row r="34" spans="1:14" x14ac:dyDescent="0.3">
      <c r="A34" s="59"/>
      <c r="B34" s="79" t="s">
        <v>100</v>
      </c>
      <c r="C34" s="140" t="s">
        <v>151</v>
      </c>
      <c r="D34" s="79"/>
      <c r="E34" s="64"/>
      <c r="F34" s="64"/>
      <c r="G34" s="64"/>
      <c r="H34" s="64"/>
      <c r="I34" s="67"/>
      <c r="J34" s="67"/>
      <c r="K34" s="67"/>
      <c r="L34" s="67"/>
      <c r="M34" s="67"/>
      <c r="N34" s="68"/>
    </row>
    <row r="35" spans="1:14" x14ac:dyDescent="0.3">
      <c r="A35" s="59"/>
      <c r="B35" s="64"/>
      <c r="C35" s="64"/>
      <c r="D35" s="64"/>
      <c r="E35" s="64"/>
      <c r="F35" s="64"/>
      <c r="G35" s="64"/>
      <c r="H35" s="64"/>
      <c r="I35" s="67"/>
      <c r="J35" s="67"/>
      <c r="K35" s="67"/>
      <c r="L35" s="67"/>
      <c r="M35" s="67"/>
      <c r="N35" s="68"/>
    </row>
    <row r="36" spans="1:14" x14ac:dyDescent="0.3">
      <c r="A36" s="59"/>
      <c r="B36" s="64"/>
      <c r="C36" s="64"/>
      <c r="D36" s="64"/>
      <c r="E36" s="64"/>
      <c r="F36" s="64"/>
      <c r="G36" s="64"/>
      <c r="H36" s="64"/>
      <c r="I36" s="67"/>
      <c r="J36" s="67"/>
      <c r="K36" s="67"/>
      <c r="L36" s="67"/>
      <c r="M36" s="67"/>
      <c r="N36" s="68"/>
    </row>
    <row r="37" spans="1:14" x14ac:dyDescent="0.3">
      <c r="A37" s="59"/>
      <c r="B37" s="80" t="s">
        <v>101</v>
      </c>
      <c r="C37" s="64"/>
      <c r="D37" s="64"/>
      <c r="E37" s="64"/>
      <c r="F37" s="64"/>
      <c r="G37" s="64"/>
      <c r="H37" s="64"/>
      <c r="I37" s="67"/>
      <c r="J37" s="67"/>
      <c r="K37" s="67"/>
      <c r="L37" s="67"/>
      <c r="M37" s="67"/>
      <c r="N37" s="68"/>
    </row>
    <row r="38" spans="1:14" x14ac:dyDescent="0.3">
      <c r="A38" s="59"/>
      <c r="B38" s="64"/>
      <c r="C38" s="64"/>
      <c r="D38" s="64"/>
      <c r="E38" s="64"/>
      <c r="F38" s="64"/>
      <c r="G38" s="64"/>
      <c r="H38" s="64"/>
      <c r="I38" s="67"/>
      <c r="J38" s="67"/>
      <c r="K38" s="67"/>
      <c r="L38" s="67"/>
      <c r="M38" s="67"/>
      <c r="N38" s="68"/>
    </row>
    <row r="39" spans="1:14" x14ac:dyDescent="0.3">
      <c r="A39" s="59"/>
      <c r="B39" s="64"/>
      <c r="C39" s="64"/>
      <c r="D39" s="64"/>
      <c r="E39" s="64"/>
      <c r="F39" s="64"/>
      <c r="G39" s="64"/>
      <c r="H39" s="64"/>
      <c r="I39" s="67"/>
      <c r="J39" s="67"/>
      <c r="K39" s="67"/>
      <c r="L39" s="67"/>
      <c r="M39" s="67"/>
      <c r="N39" s="68"/>
    </row>
    <row r="40" spans="1:14" x14ac:dyDescent="0.3">
      <c r="A40" s="59"/>
      <c r="B40" s="82" t="s">
        <v>32</v>
      </c>
      <c r="C40" s="82" t="s">
        <v>57</v>
      </c>
      <c r="D40" s="81" t="s">
        <v>50</v>
      </c>
      <c r="E40" s="81" t="s">
        <v>16</v>
      </c>
      <c r="F40" s="64"/>
      <c r="G40" s="64"/>
      <c r="H40" s="64"/>
      <c r="I40" s="67"/>
      <c r="J40" s="67"/>
      <c r="K40" s="67"/>
      <c r="L40" s="67"/>
      <c r="M40" s="67"/>
      <c r="N40" s="68"/>
    </row>
    <row r="41" spans="1:14" ht="27.6" x14ac:dyDescent="0.3">
      <c r="A41" s="59"/>
      <c r="B41" s="65" t="s">
        <v>102</v>
      </c>
      <c r="C41" s="66">
        <v>40</v>
      </c>
      <c r="D41" s="105">
        <v>0</v>
      </c>
      <c r="E41" s="183">
        <f>+D41+D42</f>
        <v>10</v>
      </c>
      <c r="F41" s="64"/>
      <c r="G41" s="64"/>
      <c r="H41" s="64"/>
      <c r="I41" s="67"/>
      <c r="J41" s="67"/>
      <c r="K41" s="67"/>
      <c r="L41" s="67"/>
      <c r="M41" s="67"/>
      <c r="N41" s="68"/>
    </row>
    <row r="42" spans="1:14" ht="55.2" x14ac:dyDescent="0.3">
      <c r="A42" s="59"/>
      <c r="B42" s="65" t="s">
        <v>103</v>
      </c>
      <c r="C42" s="66">
        <v>60</v>
      </c>
      <c r="D42" s="105">
        <v>10</v>
      </c>
      <c r="E42" s="184"/>
      <c r="F42" s="64"/>
      <c r="G42" s="64"/>
      <c r="H42" s="64"/>
      <c r="I42" s="67"/>
      <c r="J42" s="67"/>
      <c r="K42" s="67"/>
      <c r="L42" s="67"/>
      <c r="M42" s="67"/>
      <c r="N42" s="68"/>
    </row>
    <row r="43" spans="1:14" x14ac:dyDescent="0.3">
      <c r="A43" s="59"/>
      <c r="C43" s="60"/>
      <c r="D43" s="28"/>
      <c r="E43" s="61"/>
      <c r="F43" s="29"/>
      <c r="G43" s="29"/>
      <c r="H43" s="29"/>
      <c r="I43" s="19"/>
      <c r="J43" s="19"/>
      <c r="K43" s="19"/>
      <c r="L43" s="19"/>
      <c r="M43" s="19"/>
    </row>
    <row r="44" spans="1:14" x14ac:dyDescent="0.3">
      <c r="A44" s="59"/>
      <c r="C44" s="60"/>
      <c r="D44" s="28"/>
      <c r="E44" s="61"/>
      <c r="F44" s="29"/>
      <c r="G44" s="29"/>
      <c r="H44" s="29"/>
      <c r="I44" s="19"/>
      <c r="J44" s="19"/>
      <c r="K44" s="19"/>
      <c r="L44" s="19"/>
      <c r="M44" s="19"/>
    </row>
    <row r="45" spans="1:14" x14ac:dyDescent="0.3">
      <c r="A45" s="59"/>
      <c r="C45" s="60"/>
      <c r="D45" s="28"/>
      <c r="E45" s="61"/>
      <c r="F45" s="29"/>
      <c r="G45" s="29"/>
      <c r="H45" s="29"/>
      <c r="I45" s="19"/>
      <c r="J45" s="19"/>
      <c r="K45" s="19"/>
      <c r="L45" s="19"/>
      <c r="M45" s="19"/>
    </row>
    <row r="46" spans="1:14" ht="15" thickBot="1" x14ac:dyDescent="0.35">
      <c r="M46" s="171" t="s">
        <v>34</v>
      </c>
      <c r="N46" s="171"/>
    </row>
    <row r="47" spans="1:14" x14ac:dyDescent="0.3">
      <c r="B47" s="90" t="s">
        <v>29</v>
      </c>
      <c r="M47" s="44"/>
      <c r="N47" s="44"/>
    </row>
    <row r="48" spans="1:14" ht="15" thickBot="1" x14ac:dyDescent="0.35">
      <c r="M48" s="44"/>
      <c r="N48" s="44"/>
    </row>
    <row r="49" spans="1:26" s="67" customFormat="1" ht="109.5" customHeight="1" x14ac:dyDescent="0.3">
      <c r="B49" s="78" t="s">
        <v>104</v>
      </c>
      <c r="C49" s="78" t="s">
        <v>105</v>
      </c>
      <c r="D49" s="78" t="s">
        <v>106</v>
      </c>
      <c r="E49" s="78" t="s">
        <v>44</v>
      </c>
      <c r="F49" s="78" t="s">
        <v>22</v>
      </c>
      <c r="G49" s="78" t="s">
        <v>64</v>
      </c>
      <c r="H49" s="78" t="s">
        <v>17</v>
      </c>
      <c r="I49" s="78" t="s">
        <v>10</v>
      </c>
      <c r="J49" s="78" t="s">
        <v>30</v>
      </c>
      <c r="K49" s="78" t="s">
        <v>60</v>
      </c>
      <c r="L49" s="78" t="s">
        <v>20</v>
      </c>
      <c r="M49" s="63" t="s">
        <v>26</v>
      </c>
      <c r="N49" s="78" t="s">
        <v>107</v>
      </c>
      <c r="O49" s="78" t="s">
        <v>35</v>
      </c>
      <c r="P49" s="107" t="s">
        <v>11</v>
      </c>
      <c r="Q49" s="107" t="s">
        <v>19</v>
      </c>
    </row>
    <row r="50" spans="1:26" s="73" customFormat="1" ht="57.6" x14ac:dyDescent="0.3">
      <c r="A50" s="36">
        <v>1</v>
      </c>
      <c r="B50" s="74" t="s">
        <v>119</v>
      </c>
      <c r="C50" s="74" t="s">
        <v>120</v>
      </c>
      <c r="D50" s="74" t="s">
        <v>116</v>
      </c>
      <c r="E50" s="74" t="s">
        <v>121</v>
      </c>
      <c r="F50" s="70" t="s">
        <v>95</v>
      </c>
      <c r="G50" s="84" t="s">
        <v>118</v>
      </c>
      <c r="H50" s="93">
        <v>41246</v>
      </c>
      <c r="I50" s="93">
        <v>41988</v>
      </c>
      <c r="J50" s="71" t="s">
        <v>96</v>
      </c>
      <c r="K50" s="141">
        <v>22.2</v>
      </c>
      <c r="L50" s="136">
        <v>2.5299999999999998</v>
      </c>
      <c r="M50" s="95">
        <v>154</v>
      </c>
      <c r="N50" s="62" t="s">
        <v>118</v>
      </c>
      <c r="O50" s="20">
        <v>816678324</v>
      </c>
      <c r="P50" s="143">
        <v>75</v>
      </c>
      <c r="Q50" s="85" t="s">
        <v>149</v>
      </c>
      <c r="R50" s="72"/>
      <c r="S50" s="72"/>
      <c r="T50" s="72"/>
      <c r="U50" s="72"/>
      <c r="V50" s="72"/>
      <c r="W50" s="72"/>
      <c r="X50" s="72"/>
      <c r="Y50" s="72"/>
      <c r="Z50" s="72"/>
    </row>
    <row r="51" spans="1:26" s="73" customFormat="1" ht="28.8" x14ac:dyDescent="0.3">
      <c r="A51" s="36">
        <f>+A50+1</f>
        <v>2</v>
      </c>
      <c r="B51" s="74" t="s">
        <v>119</v>
      </c>
      <c r="C51" s="74" t="s">
        <v>120</v>
      </c>
      <c r="D51" s="74" t="s">
        <v>116</v>
      </c>
      <c r="E51" s="110" t="s">
        <v>122</v>
      </c>
      <c r="F51" s="70" t="s">
        <v>95</v>
      </c>
      <c r="G51" s="84" t="s">
        <v>118</v>
      </c>
      <c r="H51" s="93">
        <v>41087</v>
      </c>
      <c r="I51" s="93">
        <v>41274</v>
      </c>
      <c r="J51" s="71" t="s">
        <v>96</v>
      </c>
      <c r="K51" s="141">
        <f>(I51-H51)/30</f>
        <v>6.2333333333333334</v>
      </c>
      <c r="L51" s="71" t="s">
        <v>96</v>
      </c>
      <c r="M51" s="95">
        <v>154</v>
      </c>
      <c r="N51" s="62" t="s">
        <v>118</v>
      </c>
      <c r="O51" s="20">
        <v>207567360</v>
      </c>
      <c r="P51" s="143">
        <v>73</v>
      </c>
      <c r="Q51" s="85"/>
      <c r="R51" s="72"/>
      <c r="S51" s="72"/>
      <c r="T51" s="72"/>
      <c r="U51" s="72"/>
      <c r="V51" s="72"/>
      <c r="W51" s="72"/>
      <c r="X51" s="72"/>
      <c r="Y51" s="72"/>
      <c r="Z51" s="72"/>
    </row>
    <row r="52" spans="1:26" s="73" customFormat="1" ht="28.8" x14ac:dyDescent="0.3">
      <c r="A52" s="36">
        <f t="shared" ref="A52:A59" si="0">+A51+1</f>
        <v>3</v>
      </c>
      <c r="B52" s="74" t="s">
        <v>119</v>
      </c>
      <c r="C52" s="74" t="s">
        <v>120</v>
      </c>
      <c r="D52" s="74" t="s">
        <v>116</v>
      </c>
      <c r="E52" s="110" t="s">
        <v>123</v>
      </c>
      <c r="F52" s="70" t="s">
        <v>95</v>
      </c>
      <c r="G52" s="70" t="s">
        <v>118</v>
      </c>
      <c r="H52" s="93">
        <v>40557</v>
      </c>
      <c r="I52" s="93">
        <v>40908</v>
      </c>
      <c r="J52" s="71" t="s">
        <v>96</v>
      </c>
      <c r="K52" s="141">
        <f>(I52-H52)/30</f>
        <v>11.7</v>
      </c>
      <c r="L52" s="71" t="s">
        <v>96</v>
      </c>
      <c r="M52" s="62">
        <v>154</v>
      </c>
      <c r="N52" s="62" t="s">
        <v>118</v>
      </c>
      <c r="O52" s="20">
        <v>111639528</v>
      </c>
      <c r="P52" s="143">
        <v>73</v>
      </c>
      <c r="Q52" s="85"/>
      <c r="R52" s="72"/>
      <c r="S52" s="72"/>
      <c r="T52" s="72"/>
      <c r="U52" s="72"/>
      <c r="V52" s="72"/>
      <c r="W52" s="72"/>
      <c r="X52" s="72"/>
      <c r="Y52" s="72"/>
      <c r="Z52" s="72"/>
    </row>
    <row r="53" spans="1:26" s="73" customFormat="1" ht="57.6" x14ac:dyDescent="0.3">
      <c r="A53" s="36">
        <f t="shared" si="0"/>
        <v>4</v>
      </c>
      <c r="B53" s="74" t="s">
        <v>119</v>
      </c>
      <c r="C53" s="74" t="s">
        <v>120</v>
      </c>
      <c r="D53" s="74" t="s">
        <v>116</v>
      </c>
      <c r="E53" s="110" t="s">
        <v>124</v>
      </c>
      <c r="F53" s="70" t="s">
        <v>95</v>
      </c>
      <c r="G53" s="70" t="s">
        <v>118</v>
      </c>
      <c r="H53" s="93">
        <v>40925</v>
      </c>
      <c r="I53" s="93">
        <v>41090</v>
      </c>
      <c r="J53" s="71" t="s">
        <v>96</v>
      </c>
      <c r="K53" s="141">
        <v>5.4</v>
      </c>
      <c r="L53" s="136">
        <v>0.1</v>
      </c>
      <c r="M53" s="62">
        <v>154</v>
      </c>
      <c r="N53" s="62" t="s">
        <v>118</v>
      </c>
      <c r="O53" s="20">
        <v>59924282</v>
      </c>
      <c r="P53" s="143">
        <v>73</v>
      </c>
      <c r="Q53" s="85" t="s">
        <v>148</v>
      </c>
      <c r="R53" s="72"/>
      <c r="S53" s="72"/>
      <c r="T53" s="72"/>
      <c r="U53" s="72"/>
      <c r="V53" s="72"/>
      <c r="W53" s="72"/>
      <c r="X53" s="72"/>
      <c r="Y53" s="72"/>
      <c r="Z53" s="72"/>
    </row>
    <row r="54" spans="1:26" s="73" customFormat="1" ht="28.8" x14ac:dyDescent="0.3">
      <c r="A54" s="36">
        <f t="shared" si="0"/>
        <v>5</v>
      </c>
      <c r="B54" s="74" t="s">
        <v>119</v>
      </c>
      <c r="C54" s="74" t="s">
        <v>120</v>
      </c>
      <c r="D54" s="74" t="s">
        <v>116</v>
      </c>
      <c r="E54" s="110" t="s">
        <v>125</v>
      </c>
      <c r="F54" s="70" t="s">
        <v>95</v>
      </c>
      <c r="G54" s="70" t="s">
        <v>118</v>
      </c>
      <c r="H54" s="93">
        <v>40192</v>
      </c>
      <c r="I54" s="142">
        <v>40543</v>
      </c>
      <c r="J54" s="71" t="s">
        <v>96</v>
      </c>
      <c r="K54" s="141">
        <f>(I54-H54)/30</f>
        <v>11.7</v>
      </c>
      <c r="L54" s="71" t="s">
        <v>96</v>
      </c>
      <c r="M54" s="62">
        <v>154</v>
      </c>
      <c r="N54" s="62" t="s">
        <v>118</v>
      </c>
      <c r="O54" s="20">
        <v>108345070</v>
      </c>
      <c r="P54" s="143">
        <v>73</v>
      </c>
      <c r="Q54" s="85"/>
      <c r="R54" s="72"/>
      <c r="S54" s="72"/>
      <c r="T54" s="72"/>
      <c r="U54" s="72"/>
      <c r="V54" s="72"/>
      <c r="W54" s="72"/>
      <c r="X54" s="72"/>
      <c r="Y54" s="72"/>
      <c r="Z54" s="72"/>
    </row>
    <row r="55" spans="1:26" s="73" customFormat="1" ht="57.6" x14ac:dyDescent="0.3">
      <c r="A55" s="36">
        <f t="shared" si="0"/>
        <v>6</v>
      </c>
      <c r="B55" s="74" t="s">
        <v>119</v>
      </c>
      <c r="C55" s="74" t="s">
        <v>120</v>
      </c>
      <c r="D55" s="74" t="s">
        <v>116</v>
      </c>
      <c r="E55" s="110" t="s">
        <v>126</v>
      </c>
      <c r="F55" s="70" t="s">
        <v>95</v>
      </c>
      <c r="G55" s="70" t="s">
        <v>118</v>
      </c>
      <c r="H55" s="93">
        <v>39833</v>
      </c>
      <c r="I55" s="93">
        <v>40178</v>
      </c>
      <c r="J55" s="71" t="s">
        <v>96</v>
      </c>
      <c r="K55" s="141">
        <v>0.87</v>
      </c>
      <c r="L55" s="136">
        <v>10.63</v>
      </c>
      <c r="M55" s="62">
        <v>154</v>
      </c>
      <c r="N55" s="62" t="s">
        <v>118</v>
      </c>
      <c r="O55" s="20">
        <v>104048489</v>
      </c>
      <c r="P55" s="143">
        <v>73</v>
      </c>
      <c r="Q55" s="85" t="s">
        <v>150</v>
      </c>
      <c r="R55" s="72"/>
      <c r="S55" s="72"/>
      <c r="T55" s="72"/>
      <c r="U55" s="72"/>
      <c r="V55" s="72"/>
      <c r="W55" s="72"/>
      <c r="X55" s="72"/>
      <c r="Y55" s="72"/>
      <c r="Z55" s="72"/>
    </row>
    <row r="56" spans="1:26" s="73" customFormat="1" ht="144" x14ac:dyDescent="0.3">
      <c r="A56" s="36">
        <f t="shared" si="0"/>
        <v>7</v>
      </c>
      <c r="B56" s="74" t="s">
        <v>119</v>
      </c>
      <c r="C56" s="74" t="s">
        <v>157</v>
      </c>
      <c r="D56" s="153" t="s">
        <v>158</v>
      </c>
      <c r="E56" s="154" t="s">
        <v>159</v>
      </c>
      <c r="F56" s="155" t="s">
        <v>95</v>
      </c>
      <c r="G56" s="155" t="s">
        <v>118</v>
      </c>
      <c r="H56" s="156">
        <v>40938</v>
      </c>
      <c r="I56" s="156">
        <v>41659</v>
      </c>
      <c r="J56" s="157" t="s">
        <v>96</v>
      </c>
      <c r="K56" s="158">
        <v>0</v>
      </c>
      <c r="L56" s="150">
        <v>0</v>
      </c>
      <c r="M56" s="159" t="s">
        <v>159</v>
      </c>
      <c r="N56" s="159" t="s">
        <v>118</v>
      </c>
      <c r="O56" s="160" t="s">
        <v>159</v>
      </c>
      <c r="P56" s="160"/>
      <c r="Q56" s="161" t="s">
        <v>160</v>
      </c>
      <c r="R56" s="72"/>
      <c r="S56" s="72"/>
      <c r="T56" s="72"/>
      <c r="U56" s="72"/>
      <c r="V56" s="72"/>
      <c r="W56" s="72"/>
      <c r="X56" s="72"/>
      <c r="Y56" s="72"/>
      <c r="Z56" s="72"/>
    </row>
    <row r="57" spans="1:26" s="73" customFormat="1" ht="144" x14ac:dyDescent="0.3">
      <c r="A57" s="36">
        <f t="shared" si="0"/>
        <v>8</v>
      </c>
      <c r="B57" s="74" t="s">
        <v>119</v>
      </c>
      <c r="C57" s="74" t="s">
        <v>157</v>
      </c>
      <c r="D57" s="153" t="s">
        <v>132</v>
      </c>
      <c r="E57" s="154" t="s">
        <v>159</v>
      </c>
      <c r="F57" s="155" t="s">
        <v>95</v>
      </c>
      <c r="G57" s="155" t="s">
        <v>118</v>
      </c>
      <c r="H57" s="156">
        <v>40998</v>
      </c>
      <c r="I57" s="162">
        <v>41810</v>
      </c>
      <c r="J57" s="163" t="s">
        <v>96</v>
      </c>
      <c r="K57" s="158">
        <v>0</v>
      </c>
      <c r="L57" s="150">
        <v>0</v>
      </c>
      <c r="M57" s="159" t="s">
        <v>159</v>
      </c>
      <c r="N57" s="159" t="s">
        <v>118</v>
      </c>
      <c r="O57" s="160" t="s">
        <v>159</v>
      </c>
      <c r="P57" s="160"/>
      <c r="Q57" s="161" t="s">
        <v>160</v>
      </c>
      <c r="R57" s="72"/>
      <c r="S57" s="72"/>
      <c r="T57" s="72"/>
      <c r="U57" s="72"/>
      <c r="V57" s="72"/>
      <c r="W57" s="72"/>
      <c r="X57" s="72"/>
      <c r="Y57" s="72"/>
      <c r="Z57" s="72"/>
    </row>
    <row r="58" spans="1:26" s="73" customFormat="1" x14ac:dyDescent="0.3">
      <c r="A58" s="36">
        <f t="shared" si="0"/>
        <v>9</v>
      </c>
      <c r="B58" s="74"/>
      <c r="C58" s="74"/>
      <c r="D58" s="91"/>
      <c r="E58" s="110"/>
      <c r="F58" s="70"/>
      <c r="G58" s="70"/>
      <c r="H58" s="93"/>
      <c r="I58" s="93"/>
      <c r="J58" s="71"/>
      <c r="K58" s="92"/>
      <c r="L58" s="115"/>
      <c r="M58" s="62"/>
      <c r="N58" s="62"/>
      <c r="O58" s="20"/>
      <c r="P58" s="20"/>
      <c r="Q58" s="85"/>
      <c r="R58" s="72"/>
      <c r="S58" s="72"/>
      <c r="T58" s="72"/>
      <c r="U58" s="72"/>
      <c r="V58" s="72"/>
      <c r="W58" s="72"/>
      <c r="X58" s="72"/>
      <c r="Y58" s="72"/>
      <c r="Z58" s="72"/>
    </row>
    <row r="59" spans="1:26" s="73" customFormat="1" x14ac:dyDescent="0.3">
      <c r="A59" s="36">
        <f t="shared" si="0"/>
        <v>10</v>
      </c>
      <c r="B59" s="74"/>
      <c r="C59" s="75"/>
      <c r="D59" s="74"/>
      <c r="E59" s="110"/>
      <c r="F59" s="70"/>
      <c r="G59" s="70"/>
      <c r="H59" s="93"/>
      <c r="I59" s="93"/>
      <c r="J59" s="71"/>
      <c r="K59" s="71"/>
      <c r="L59" s="71"/>
      <c r="M59" s="62"/>
      <c r="N59" s="62"/>
      <c r="O59" s="20"/>
      <c r="P59" s="20"/>
      <c r="Q59" s="85"/>
      <c r="R59" s="72"/>
      <c r="S59" s="72"/>
      <c r="T59" s="72"/>
      <c r="U59" s="72"/>
      <c r="V59" s="72"/>
      <c r="W59" s="72"/>
      <c r="X59" s="72"/>
      <c r="Y59" s="72"/>
      <c r="Z59" s="72"/>
    </row>
    <row r="60" spans="1:26" s="73" customFormat="1" x14ac:dyDescent="0.3">
      <c r="A60" s="36"/>
      <c r="B60" s="37" t="s">
        <v>16</v>
      </c>
      <c r="C60" s="75"/>
      <c r="D60" s="74"/>
      <c r="E60" s="110"/>
      <c r="F60" s="70"/>
      <c r="G60" s="70"/>
      <c r="H60" s="70"/>
      <c r="I60" s="71"/>
      <c r="J60" s="71"/>
      <c r="K60" s="112">
        <f>SUM(K50:K59)</f>
        <v>58.103333333333332</v>
      </c>
      <c r="L60" s="76">
        <f>SUM(L50:L59)</f>
        <v>13.260000000000002</v>
      </c>
      <c r="M60" s="83">
        <f>+M50+M51+M53</f>
        <v>462</v>
      </c>
      <c r="N60" s="76">
        <f>SUM(N50:N59)</f>
        <v>0</v>
      </c>
      <c r="O60" s="20"/>
      <c r="P60" s="20"/>
      <c r="Q60" s="86"/>
    </row>
    <row r="61" spans="1:26" s="21" customFormat="1" x14ac:dyDescent="0.3">
      <c r="E61" s="22"/>
      <c r="K61" s="94"/>
    </row>
    <row r="62" spans="1:26" s="21" customFormat="1" x14ac:dyDescent="0.3">
      <c r="B62" s="187" t="s">
        <v>27</v>
      </c>
      <c r="C62" s="187" t="s">
        <v>109</v>
      </c>
      <c r="D62" s="189" t="s">
        <v>33</v>
      </c>
      <c r="E62" s="189"/>
      <c r="I62" s="113"/>
      <c r="J62" s="146"/>
    </row>
    <row r="63" spans="1:26" s="21" customFormat="1" x14ac:dyDescent="0.3">
      <c r="B63" s="188"/>
      <c r="C63" s="188"/>
      <c r="D63" s="109" t="s">
        <v>23</v>
      </c>
      <c r="E63" s="43" t="s">
        <v>24</v>
      </c>
      <c r="H63" s="117"/>
      <c r="I63" s="145"/>
    </row>
    <row r="64" spans="1:26" s="21" customFormat="1" ht="30.6" customHeight="1" x14ac:dyDescent="0.3">
      <c r="B64" s="41" t="s">
        <v>21</v>
      </c>
      <c r="C64" s="122">
        <f>+K60</f>
        <v>58.103333333333332</v>
      </c>
      <c r="D64" s="39" t="s">
        <v>151</v>
      </c>
      <c r="E64" s="40"/>
      <c r="F64" s="23"/>
      <c r="G64" s="23"/>
      <c r="H64" s="23"/>
      <c r="I64" s="144"/>
      <c r="J64" s="23"/>
      <c r="K64" s="118"/>
      <c r="L64" s="23"/>
      <c r="M64" s="23"/>
      <c r="O64" s="21">
        <f>70*24</f>
        <v>1680</v>
      </c>
    </row>
    <row r="65" spans="2:18" s="21" customFormat="1" ht="30" customHeight="1" x14ac:dyDescent="0.3">
      <c r="B65" s="41" t="s">
        <v>25</v>
      </c>
      <c r="C65" s="42">
        <f>+M60</f>
        <v>462</v>
      </c>
      <c r="D65" s="39" t="s">
        <v>151</v>
      </c>
      <c r="E65" s="40"/>
    </row>
    <row r="66" spans="2:18" s="21" customFormat="1" x14ac:dyDescent="0.3">
      <c r="B66" s="24"/>
      <c r="C66" s="190"/>
      <c r="D66" s="190"/>
      <c r="E66" s="190"/>
      <c r="F66" s="190"/>
      <c r="G66" s="190"/>
      <c r="H66" s="190"/>
      <c r="I66" s="190"/>
      <c r="J66" s="190"/>
      <c r="K66" s="190"/>
      <c r="L66" s="190"/>
      <c r="M66" s="190"/>
      <c r="N66" s="190"/>
    </row>
    <row r="67" spans="2:18" ht="28.2" customHeight="1" thickBot="1" x14ac:dyDescent="0.35"/>
    <row r="68" spans="2:18" ht="26.4" thickBot="1" x14ac:dyDescent="0.35">
      <c r="B68" s="191" t="s">
        <v>65</v>
      </c>
      <c r="C68" s="191"/>
      <c r="D68" s="191"/>
      <c r="E68" s="191"/>
      <c r="F68" s="191"/>
      <c r="G68" s="191"/>
      <c r="H68" s="191"/>
      <c r="I68" s="191"/>
      <c r="J68" s="191"/>
      <c r="K68" s="191"/>
      <c r="L68" s="191"/>
      <c r="M68" s="191"/>
      <c r="N68" s="191"/>
    </row>
    <row r="71" spans="2:18" ht="109.5" customHeight="1" x14ac:dyDescent="0.3">
      <c r="B71" s="106" t="s">
        <v>108</v>
      </c>
      <c r="C71" s="46" t="s">
        <v>2</v>
      </c>
      <c r="D71" s="46" t="s">
        <v>67</v>
      </c>
      <c r="E71" s="46" t="s">
        <v>66</v>
      </c>
      <c r="F71" s="46" t="s">
        <v>68</v>
      </c>
      <c r="G71" s="46" t="s">
        <v>69</v>
      </c>
      <c r="H71" s="46" t="s">
        <v>70</v>
      </c>
      <c r="I71" s="106" t="s">
        <v>110</v>
      </c>
      <c r="J71" s="46" t="s">
        <v>71</v>
      </c>
      <c r="K71" s="46" t="s">
        <v>72</v>
      </c>
      <c r="L71" s="46" t="s">
        <v>73</v>
      </c>
      <c r="M71" s="46" t="s">
        <v>74</v>
      </c>
      <c r="N71" s="56" t="s">
        <v>75</v>
      </c>
      <c r="O71" s="56" t="s">
        <v>76</v>
      </c>
      <c r="P71" s="192" t="s">
        <v>3</v>
      </c>
      <c r="Q71" s="193"/>
      <c r="R71" s="46" t="s">
        <v>18</v>
      </c>
    </row>
    <row r="72" spans="2:18" ht="150" customHeight="1" x14ac:dyDescent="0.3">
      <c r="B72" s="111" t="s">
        <v>140</v>
      </c>
      <c r="C72" s="111" t="s">
        <v>140</v>
      </c>
      <c r="D72" s="149" t="s">
        <v>152</v>
      </c>
      <c r="E72" s="147">
        <v>165</v>
      </c>
      <c r="F72" s="147" t="s">
        <v>118</v>
      </c>
      <c r="G72" s="147" t="s">
        <v>118</v>
      </c>
      <c r="H72" s="147" t="s">
        <v>95</v>
      </c>
      <c r="I72" s="147" t="s">
        <v>118</v>
      </c>
      <c r="J72" s="147" t="s">
        <v>118</v>
      </c>
      <c r="K72" s="150" t="s">
        <v>95</v>
      </c>
      <c r="L72" s="150" t="s">
        <v>95</v>
      </c>
      <c r="M72" s="150" t="s">
        <v>95</v>
      </c>
      <c r="N72" s="150" t="s">
        <v>95</v>
      </c>
      <c r="O72" s="151"/>
      <c r="P72" s="194" t="s">
        <v>154</v>
      </c>
      <c r="Q72" s="195"/>
      <c r="R72" s="150" t="s">
        <v>96</v>
      </c>
    </row>
    <row r="73" spans="2:18" ht="43.2" x14ac:dyDescent="0.3">
      <c r="B73" s="111" t="s">
        <v>140</v>
      </c>
      <c r="C73" s="111" t="s">
        <v>140</v>
      </c>
      <c r="D73" s="149" t="s">
        <v>141</v>
      </c>
      <c r="E73" s="147">
        <v>93</v>
      </c>
      <c r="F73" s="150" t="s">
        <v>95</v>
      </c>
      <c r="G73" s="147" t="s">
        <v>118</v>
      </c>
      <c r="H73" s="147" t="s">
        <v>118</v>
      </c>
      <c r="I73" s="147" t="s">
        <v>118</v>
      </c>
      <c r="J73" s="147" t="s">
        <v>118</v>
      </c>
      <c r="K73" s="150" t="s">
        <v>95</v>
      </c>
      <c r="L73" s="150" t="s">
        <v>95</v>
      </c>
      <c r="M73" s="150" t="s">
        <v>95</v>
      </c>
      <c r="N73" s="150" t="s">
        <v>95</v>
      </c>
      <c r="O73" s="150" t="s">
        <v>118</v>
      </c>
      <c r="P73" s="194" t="s">
        <v>155</v>
      </c>
      <c r="Q73" s="195"/>
      <c r="R73" s="150" t="s">
        <v>96</v>
      </c>
    </row>
    <row r="74" spans="2:18" ht="83.25" customHeight="1" x14ac:dyDescent="0.3">
      <c r="B74" s="111" t="s">
        <v>140</v>
      </c>
      <c r="C74" s="111" t="s">
        <v>140</v>
      </c>
      <c r="D74" s="149" t="s">
        <v>142</v>
      </c>
      <c r="E74" s="147">
        <v>120</v>
      </c>
      <c r="F74" s="150" t="s">
        <v>153</v>
      </c>
      <c r="G74" s="147" t="s">
        <v>118</v>
      </c>
      <c r="H74" s="148" t="s">
        <v>118</v>
      </c>
      <c r="I74" s="147" t="s">
        <v>118</v>
      </c>
      <c r="J74" s="147" t="s">
        <v>118</v>
      </c>
      <c r="K74" s="150" t="s">
        <v>95</v>
      </c>
      <c r="L74" s="150" t="s">
        <v>95</v>
      </c>
      <c r="M74" s="150" t="s">
        <v>95</v>
      </c>
      <c r="N74" s="150" t="s">
        <v>95</v>
      </c>
      <c r="O74" s="152"/>
      <c r="P74" s="194" t="s">
        <v>156</v>
      </c>
      <c r="Q74" s="195"/>
      <c r="R74" s="150" t="s">
        <v>96</v>
      </c>
    </row>
    <row r="75" spans="2:18" x14ac:dyDescent="0.3">
      <c r="B75" s="96"/>
      <c r="C75" s="96"/>
      <c r="D75" s="111"/>
      <c r="E75" s="4"/>
      <c r="F75" s="3"/>
      <c r="G75" s="99"/>
      <c r="H75" s="3"/>
      <c r="I75" s="105"/>
      <c r="J75" s="3"/>
      <c r="K75" s="3"/>
      <c r="L75" s="105"/>
      <c r="M75" s="105"/>
      <c r="N75" s="105"/>
      <c r="O75" s="79"/>
      <c r="P75" s="196"/>
      <c r="Q75" s="197"/>
      <c r="R75" s="79"/>
    </row>
    <row r="76" spans="2:18" x14ac:dyDescent="0.3">
      <c r="B76" s="96"/>
      <c r="C76" s="96"/>
      <c r="D76" s="127"/>
      <c r="E76" s="4"/>
      <c r="F76" s="3"/>
      <c r="G76" s="99"/>
      <c r="H76" s="3"/>
      <c r="I76" s="105"/>
      <c r="J76" s="3"/>
      <c r="K76" s="3"/>
      <c r="L76" s="105"/>
      <c r="M76" s="105"/>
      <c r="N76" s="105"/>
      <c r="O76" s="79"/>
      <c r="P76" s="196"/>
      <c r="Q76" s="197"/>
      <c r="R76" s="79"/>
    </row>
    <row r="77" spans="2:18" x14ac:dyDescent="0.3">
      <c r="B77" s="2"/>
      <c r="C77" s="2"/>
      <c r="D77" s="4"/>
      <c r="E77" s="4"/>
      <c r="F77" s="3"/>
      <c r="G77" s="99"/>
      <c r="H77" s="3"/>
      <c r="I77" s="79"/>
      <c r="J77" s="57"/>
      <c r="K77" s="57"/>
      <c r="L77" s="79"/>
      <c r="M77" s="79"/>
      <c r="N77" s="79"/>
      <c r="O77" s="79"/>
      <c r="P77" s="185"/>
      <c r="Q77" s="186"/>
      <c r="R77" s="79"/>
    </row>
    <row r="78" spans="2:18" x14ac:dyDescent="0.3">
      <c r="B78" s="79"/>
      <c r="C78" s="79"/>
      <c r="D78" s="79"/>
      <c r="E78" s="79"/>
      <c r="F78" s="79"/>
      <c r="G78" s="100"/>
      <c r="H78" s="79"/>
      <c r="I78" s="79"/>
      <c r="J78" s="79"/>
      <c r="K78" s="79"/>
      <c r="L78" s="79"/>
      <c r="M78" s="79"/>
      <c r="N78" s="79"/>
      <c r="O78" s="79"/>
      <c r="P78" s="185"/>
      <c r="Q78" s="186"/>
      <c r="R78" s="79"/>
    </row>
    <row r="79" spans="2:18" x14ac:dyDescent="0.3">
      <c r="B79" s="6" t="s">
        <v>1</v>
      </c>
      <c r="H79" s="79"/>
      <c r="I79" s="79"/>
    </row>
    <row r="80" spans="2:18" x14ac:dyDescent="0.3">
      <c r="B80" s="6" t="s">
        <v>36</v>
      </c>
    </row>
    <row r="81" spans="2:17" x14ac:dyDescent="0.3">
      <c r="B81" s="6" t="s">
        <v>111</v>
      </c>
    </row>
    <row r="83" spans="2:17" ht="15" thickBot="1" x14ac:dyDescent="0.35"/>
    <row r="84" spans="2:17" ht="26.4" thickBot="1" x14ac:dyDescent="0.35">
      <c r="B84" s="198" t="s">
        <v>37</v>
      </c>
      <c r="C84" s="199"/>
      <c r="D84" s="199"/>
      <c r="E84" s="199"/>
      <c r="F84" s="199"/>
      <c r="G84" s="199"/>
      <c r="H84" s="199"/>
      <c r="I84" s="199"/>
      <c r="J84" s="199"/>
      <c r="K84" s="199"/>
      <c r="L84" s="199"/>
      <c r="M84" s="199"/>
      <c r="N84" s="200"/>
    </row>
    <row r="89" spans="2:17" ht="43.5" customHeight="1" x14ac:dyDescent="0.3">
      <c r="B89" s="201" t="s">
        <v>0</v>
      </c>
      <c r="C89" s="203" t="s">
        <v>38</v>
      </c>
      <c r="D89" s="203" t="s">
        <v>39</v>
      </c>
      <c r="E89" s="203" t="s">
        <v>77</v>
      </c>
      <c r="F89" s="203" t="s">
        <v>79</v>
      </c>
      <c r="G89" s="203" t="s">
        <v>80</v>
      </c>
      <c r="H89" s="203" t="s">
        <v>81</v>
      </c>
      <c r="I89" s="203" t="s">
        <v>78</v>
      </c>
      <c r="J89" s="203" t="s">
        <v>82</v>
      </c>
      <c r="K89" s="203"/>
      <c r="L89" s="203"/>
      <c r="M89" s="203" t="s">
        <v>86</v>
      </c>
      <c r="N89" s="203" t="s">
        <v>40</v>
      </c>
      <c r="O89" s="203" t="s">
        <v>41</v>
      </c>
      <c r="P89" s="203" t="s">
        <v>3</v>
      </c>
      <c r="Q89" s="203"/>
    </row>
    <row r="90" spans="2:17" ht="31.5" customHeight="1" x14ac:dyDescent="0.3">
      <c r="B90" s="202"/>
      <c r="C90" s="203"/>
      <c r="D90" s="203"/>
      <c r="E90" s="203"/>
      <c r="F90" s="203"/>
      <c r="G90" s="203"/>
      <c r="H90" s="203"/>
      <c r="I90" s="203"/>
      <c r="J90" s="101" t="s">
        <v>83</v>
      </c>
      <c r="K90" s="102" t="s">
        <v>84</v>
      </c>
      <c r="L90" s="103" t="s">
        <v>85</v>
      </c>
      <c r="M90" s="203"/>
      <c r="N90" s="203"/>
      <c r="O90" s="203"/>
      <c r="P90" s="203"/>
      <c r="Q90" s="203"/>
    </row>
    <row r="91" spans="2:17" ht="60.75" customHeight="1" x14ac:dyDescent="0.3">
      <c r="B91" s="47" t="s">
        <v>42</v>
      </c>
      <c r="C91" s="128">
        <f>378/2</f>
        <v>189</v>
      </c>
      <c r="D91" s="129" t="s">
        <v>127</v>
      </c>
      <c r="E91" s="128">
        <v>28838257</v>
      </c>
      <c r="F91" s="128" t="s">
        <v>129</v>
      </c>
      <c r="G91" s="129" t="s">
        <v>128</v>
      </c>
      <c r="H91" s="133">
        <v>40894</v>
      </c>
      <c r="I91" s="36" t="s">
        <v>118</v>
      </c>
      <c r="J91" s="129" t="s">
        <v>132</v>
      </c>
      <c r="K91" s="129" t="s">
        <v>146</v>
      </c>
      <c r="L91" s="129" t="s">
        <v>147</v>
      </c>
      <c r="M91" s="121" t="s">
        <v>95</v>
      </c>
      <c r="N91" s="121" t="s">
        <v>95</v>
      </c>
      <c r="O91" s="121" t="s">
        <v>95</v>
      </c>
      <c r="P91" s="204"/>
      <c r="Q91" s="204"/>
    </row>
    <row r="92" spans="2:17" ht="60.75" customHeight="1" x14ac:dyDescent="0.3">
      <c r="B92" s="47" t="s">
        <v>42</v>
      </c>
      <c r="C92" s="128">
        <f>378/2</f>
        <v>189</v>
      </c>
      <c r="D92" s="129" t="s">
        <v>130</v>
      </c>
      <c r="E92" s="128">
        <v>38288269</v>
      </c>
      <c r="F92" s="128" t="s">
        <v>129</v>
      </c>
      <c r="G92" s="129" t="s">
        <v>128</v>
      </c>
      <c r="H92" s="133">
        <v>40165</v>
      </c>
      <c r="I92" s="36" t="s">
        <v>118</v>
      </c>
      <c r="J92" s="129" t="s">
        <v>136</v>
      </c>
      <c r="K92" s="130" t="s">
        <v>137</v>
      </c>
      <c r="L92" s="129" t="s">
        <v>138</v>
      </c>
      <c r="M92" s="120" t="s">
        <v>95</v>
      </c>
      <c r="N92" s="120" t="s">
        <v>95</v>
      </c>
      <c r="O92" s="120" t="s">
        <v>95</v>
      </c>
      <c r="P92" s="166"/>
      <c r="Q92" s="166"/>
    </row>
    <row r="93" spans="2:17" ht="33.6" customHeight="1" x14ac:dyDescent="0.3">
      <c r="B93" s="126" t="s">
        <v>43</v>
      </c>
      <c r="C93" s="128">
        <f>378/2</f>
        <v>189</v>
      </c>
      <c r="D93" s="131" t="s">
        <v>131</v>
      </c>
      <c r="E93" s="136">
        <v>65793013</v>
      </c>
      <c r="F93" s="136" t="s">
        <v>129</v>
      </c>
      <c r="G93" s="132" t="s">
        <v>128</v>
      </c>
      <c r="H93" s="134">
        <v>41622</v>
      </c>
      <c r="I93" s="135" t="s">
        <v>118</v>
      </c>
      <c r="J93" s="124" t="s">
        <v>132</v>
      </c>
      <c r="K93" s="125" t="s">
        <v>133</v>
      </c>
      <c r="L93" s="125" t="s">
        <v>129</v>
      </c>
      <c r="M93" s="120" t="s">
        <v>95</v>
      </c>
      <c r="N93" s="120" t="s">
        <v>95</v>
      </c>
      <c r="O93" s="120" t="s">
        <v>95</v>
      </c>
      <c r="P93" s="166"/>
      <c r="Q93" s="166"/>
    </row>
    <row r="94" spans="2:17" ht="33.6" customHeight="1" x14ac:dyDescent="0.3">
      <c r="B94" s="126" t="s">
        <v>43</v>
      </c>
      <c r="C94" s="128">
        <f>378/2</f>
        <v>189</v>
      </c>
      <c r="D94" s="131" t="s">
        <v>134</v>
      </c>
      <c r="E94" s="136">
        <v>93438857</v>
      </c>
      <c r="F94" s="136" t="s">
        <v>135</v>
      </c>
      <c r="G94" s="132" t="s">
        <v>128</v>
      </c>
      <c r="H94" s="134">
        <v>41258</v>
      </c>
      <c r="I94" s="135" t="s">
        <v>118</v>
      </c>
      <c r="J94" s="124" t="s">
        <v>132</v>
      </c>
      <c r="K94" s="125" t="s">
        <v>139</v>
      </c>
      <c r="L94" s="125" t="s">
        <v>135</v>
      </c>
      <c r="M94" s="120" t="s">
        <v>95</v>
      </c>
      <c r="N94" s="120" t="s">
        <v>95</v>
      </c>
      <c r="O94" s="120" t="s">
        <v>95</v>
      </c>
      <c r="P94" s="166"/>
      <c r="Q94" s="166"/>
    </row>
    <row r="96" spans="2:17" ht="15" thickBot="1" x14ac:dyDescent="0.35">
      <c r="K96" s="123">
        <v>40336</v>
      </c>
      <c r="L96" s="123">
        <v>40697</v>
      </c>
      <c r="M96" s="6">
        <f>+(L96-K96)/30</f>
        <v>12.033333333333333</v>
      </c>
    </row>
    <row r="97" spans="1:26" ht="26.4" thickBot="1" x14ac:dyDescent="0.35">
      <c r="B97" s="198" t="s">
        <v>45</v>
      </c>
      <c r="C97" s="199"/>
      <c r="D97" s="199"/>
      <c r="E97" s="199"/>
      <c r="F97" s="199"/>
      <c r="G97" s="199"/>
      <c r="H97" s="199"/>
      <c r="I97" s="199"/>
      <c r="J97" s="199"/>
      <c r="K97" s="199"/>
      <c r="L97" s="199"/>
      <c r="M97" s="199"/>
      <c r="N97" s="200"/>
    </row>
    <row r="100" spans="1:26" ht="46.2" customHeight="1" x14ac:dyDescent="0.3">
      <c r="B100" s="46" t="s">
        <v>32</v>
      </c>
      <c r="C100" s="46" t="s">
        <v>46</v>
      </c>
      <c r="D100" s="192" t="s">
        <v>3</v>
      </c>
      <c r="E100" s="193"/>
    </row>
    <row r="101" spans="1:26" ht="46.95" customHeight="1" x14ac:dyDescent="0.3">
      <c r="B101" s="47" t="s">
        <v>87</v>
      </c>
      <c r="C101" s="120" t="s">
        <v>95</v>
      </c>
      <c r="D101" s="166"/>
      <c r="E101" s="166"/>
    </row>
    <row r="104" spans="1:26" ht="25.8" x14ac:dyDescent="0.3">
      <c r="B104" s="172" t="s">
        <v>62</v>
      </c>
      <c r="C104" s="173"/>
      <c r="D104" s="173"/>
      <c r="E104" s="173"/>
      <c r="F104" s="173"/>
      <c r="G104" s="173"/>
      <c r="H104" s="173"/>
      <c r="I104" s="173"/>
      <c r="J104" s="173"/>
      <c r="K104" s="173"/>
      <c r="L104" s="173"/>
      <c r="M104" s="173"/>
      <c r="N104" s="173"/>
      <c r="O104" s="173"/>
      <c r="P104" s="173"/>
    </row>
    <row r="106" spans="1:26" ht="15" thickBot="1" x14ac:dyDescent="0.35"/>
    <row r="107" spans="1:26" ht="26.4" thickBot="1" x14ac:dyDescent="0.35">
      <c r="B107" s="198" t="s">
        <v>53</v>
      </c>
      <c r="C107" s="199"/>
      <c r="D107" s="199"/>
      <c r="E107" s="199"/>
      <c r="F107" s="199"/>
      <c r="G107" s="199"/>
      <c r="H107" s="199"/>
      <c r="I107" s="199"/>
      <c r="J107" s="199"/>
      <c r="K107" s="199"/>
      <c r="L107" s="199"/>
      <c r="M107" s="199"/>
      <c r="N107" s="200"/>
    </row>
    <row r="109" spans="1:26" ht="15" thickBot="1" x14ac:dyDescent="0.35">
      <c r="M109" s="44"/>
      <c r="N109" s="44"/>
    </row>
    <row r="110" spans="1:26" s="67" customFormat="1" ht="109.5" customHeight="1" x14ac:dyDescent="0.3">
      <c r="B110" s="78" t="s">
        <v>104</v>
      </c>
      <c r="C110" s="78" t="s">
        <v>105</v>
      </c>
      <c r="D110" s="78" t="s">
        <v>106</v>
      </c>
      <c r="E110" s="78" t="s">
        <v>44</v>
      </c>
      <c r="F110" s="78" t="s">
        <v>22</v>
      </c>
      <c r="G110" s="78" t="s">
        <v>64</v>
      </c>
      <c r="H110" s="78" t="s">
        <v>17</v>
      </c>
      <c r="I110" s="78" t="s">
        <v>10</v>
      </c>
      <c r="J110" s="78" t="s">
        <v>30</v>
      </c>
      <c r="K110" s="78" t="s">
        <v>60</v>
      </c>
      <c r="L110" s="78" t="s">
        <v>20</v>
      </c>
      <c r="M110" s="63" t="s">
        <v>26</v>
      </c>
      <c r="N110" s="78" t="s">
        <v>107</v>
      </c>
      <c r="O110" s="78" t="s">
        <v>35</v>
      </c>
      <c r="P110" s="107" t="s">
        <v>11</v>
      </c>
      <c r="Q110" s="107" t="s">
        <v>19</v>
      </c>
    </row>
    <row r="111" spans="1:26" s="73" customFormat="1" x14ac:dyDescent="0.3">
      <c r="A111" s="36">
        <v>1</v>
      </c>
      <c r="B111" s="74"/>
      <c r="C111" s="74"/>
      <c r="D111" s="74"/>
      <c r="E111" s="114"/>
      <c r="F111" s="70"/>
      <c r="G111" s="84"/>
      <c r="H111" s="77"/>
      <c r="I111" s="77"/>
      <c r="J111" s="71"/>
      <c r="K111" s="116"/>
      <c r="L111" s="62"/>
      <c r="M111" s="62"/>
      <c r="N111" s="62"/>
      <c r="O111" s="20"/>
      <c r="P111" s="20"/>
      <c r="Q111" s="85"/>
      <c r="R111" s="72"/>
      <c r="S111" s="72"/>
      <c r="T111" s="72"/>
      <c r="U111" s="72"/>
      <c r="V111" s="72"/>
      <c r="W111" s="72"/>
      <c r="X111" s="72"/>
      <c r="Y111" s="72"/>
      <c r="Z111" s="72"/>
    </row>
    <row r="112" spans="1:26" s="73" customFormat="1" x14ac:dyDescent="0.3">
      <c r="A112" s="36">
        <f>+A111+1</f>
        <v>2</v>
      </c>
      <c r="B112" s="74"/>
      <c r="C112" s="74"/>
      <c r="D112" s="74"/>
      <c r="E112" s="1"/>
      <c r="F112" s="70"/>
      <c r="G112" s="70"/>
      <c r="H112" s="70"/>
      <c r="I112" s="77"/>
      <c r="J112" s="71"/>
      <c r="K112" s="116"/>
      <c r="L112" s="62"/>
      <c r="M112" s="62"/>
      <c r="N112" s="62"/>
      <c r="O112" s="20"/>
      <c r="P112" s="20"/>
      <c r="Q112" s="85"/>
      <c r="R112" s="72"/>
      <c r="S112" s="72"/>
      <c r="T112" s="72"/>
      <c r="U112" s="72"/>
      <c r="V112" s="72"/>
      <c r="W112" s="72"/>
      <c r="X112" s="72"/>
      <c r="Y112" s="72"/>
      <c r="Z112" s="72"/>
    </row>
    <row r="113" spans="1:26" s="73" customFormat="1" x14ac:dyDescent="0.3">
      <c r="A113" s="36">
        <f t="shared" ref="A113:A118" si="1">+A112+1</f>
        <v>3</v>
      </c>
      <c r="B113" s="74"/>
      <c r="C113" s="74"/>
      <c r="D113" s="74"/>
      <c r="E113" s="1"/>
      <c r="F113" s="70"/>
      <c r="G113" s="70"/>
      <c r="H113" s="70"/>
      <c r="I113" s="77"/>
      <c r="J113" s="71"/>
      <c r="K113" s="116"/>
      <c r="L113" s="62"/>
      <c r="M113" s="62"/>
      <c r="N113" s="62"/>
      <c r="O113" s="20"/>
      <c r="P113" s="20"/>
      <c r="Q113" s="85"/>
      <c r="R113" s="72"/>
      <c r="S113" s="72"/>
      <c r="T113" s="72"/>
      <c r="U113" s="72"/>
      <c r="V113" s="72"/>
      <c r="W113" s="72"/>
      <c r="X113" s="72"/>
      <c r="Y113" s="72"/>
      <c r="Z113" s="72"/>
    </row>
    <row r="114" spans="1:26" s="73" customFormat="1" x14ac:dyDescent="0.3">
      <c r="A114" s="36">
        <f t="shared" si="1"/>
        <v>4</v>
      </c>
      <c r="B114" s="74"/>
      <c r="C114" s="75"/>
      <c r="D114" s="74"/>
      <c r="E114" s="1"/>
      <c r="F114" s="70"/>
      <c r="G114" s="70"/>
      <c r="H114" s="70"/>
      <c r="I114" s="77"/>
      <c r="J114" s="71"/>
      <c r="K114" s="116"/>
      <c r="L114" s="62"/>
      <c r="M114" s="62"/>
      <c r="N114" s="62"/>
      <c r="O114" s="20"/>
      <c r="P114" s="20"/>
      <c r="Q114" s="85"/>
      <c r="R114" s="72"/>
      <c r="S114" s="72"/>
      <c r="T114" s="72"/>
      <c r="U114" s="72"/>
      <c r="V114" s="72"/>
      <c r="W114" s="72"/>
      <c r="X114" s="72"/>
      <c r="Y114" s="72"/>
      <c r="Z114" s="72"/>
    </row>
    <row r="115" spans="1:26" s="73" customFormat="1" x14ac:dyDescent="0.3">
      <c r="A115" s="36">
        <f t="shared" si="1"/>
        <v>5</v>
      </c>
      <c r="B115" s="74"/>
      <c r="C115" s="75"/>
      <c r="D115" s="74"/>
      <c r="E115" s="1"/>
      <c r="F115" s="70"/>
      <c r="G115" s="70"/>
      <c r="H115" s="70"/>
      <c r="I115" s="77"/>
      <c r="J115" s="71"/>
      <c r="K115" s="116"/>
      <c r="L115" s="62"/>
      <c r="M115" s="62"/>
      <c r="N115" s="62"/>
      <c r="O115" s="20"/>
      <c r="P115" s="20"/>
      <c r="Q115" s="85"/>
      <c r="R115" s="72"/>
      <c r="S115" s="72"/>
      <c r="T115" s="72"/>
      <c r="U115" s="72"/>
      <c r="V115" s="72"/>
      <c r="W115" s="72"/>
      <c r="X115" s="72"/>
      <c r="Y115" s="72"/>
      <c r="Z115" s="72"/>
    </row>
    <row r="116" spans="1:26" s="73" customFormat="1" x14ac:dyDescent="0.3">
      <c r="A116" s="36">
        <f t="shared" si="1"/>
        <v>6</v>
      </c>
      <c r="B116" s="74"/>
      <c r="C116" s="75"/>
      <c r="D116" s="74"/>
      <c r="E116" s="69"/>
      <c r="F116" s="70"/>
      <c r="G116" s="70"/>
      <c r="H116" s="70"/>
      <c r="I116" s="77"/>
      <c r="J116" s="71"/>
      <c r="K116" s="116"/>
      <c r="L116" s="62"/>
      <c r="M116" s="62"/>
      <c r="N116" s="62"/>
      <c r="O116" s="20"/>
      <c r="P116" s="20"/>
      <c r="Q116" s="85"/>
      <c r="R116" s="72"/>
      <c r="S116" s="72"/>
      <c r="T116" s="72"/>
      <c r="U116" s="72"/>
      <c r="V116" s="72"/>
      <c r="W116" s="72"/>
      <c r="X116" s="72"/>
      <c r="Y116" s="72"/>
      <c r="Z116" s="72"/>
    </row>
    <row r="117" spans="1:26" s="73" customFormat="1" x14ac:dyDescent="0.3">
      <c r="A117" s="36">
        <f t="shared" si="1"/>
        <v>7</v>
      </c>
      <c r="B117" s="74"/>
      <c r="C117" s="75"/>
      <c r="D117" s="74"/>
      <c r="E117" s="69"/>
      <c r="F117" s="70"/>
      <c r="G117" s="70"/>
      <c r="H117" s="70"/>
      <c r="I117" s="77"/>
      <c r="J117" s="71"/>
      <c r="K117" s="116"/>
      <c r="L117" s="62"/>
      <c r="M117" s="62"/>
      <c r="N117" s="62"/>
      <c r="O117" s="20"/>
      <c r="P117" s="20"/>
      <c r="Q117" s="85"/>
      <c r="R117" s="72"/>
      <c r="S117" s="72"/>
      <c r="T117" s="72"/>
      <c r="U117" s="72"/>
      <c r="V117" s="72"/>
      <c r="W117" s="72"/>
      <c r="X117" s="72"/>
      <c r="Y117" s="72"/>
      <c r="Z117" s="72"/>
    </row>
    <row r="118" spans="1:26" s="73" customFormat="1" x14ac:dyDescent="0.3">
      <c r="A118" s="36">
        <f t="shared" si="1"/>
        <v>8</v>
      </c>
      <c r="B118" s="74"/>
      <c r="C118" s="75"/>
      <c r="D118" s="74"/>
      <c r="E118" s="69"/>
      <c r="F118" s="70"/>
      <c r="G118" s="70"/>
      <c r="H118" s="70"/>
      <c r="I118" s="77"/>
      <c r="J118" s="71"/>
      <c r="K118" s="116"/>
      <c r="L118" s="62"/>
      <c r="M118" s="62"/>
      <c r="N118" s="62"/>
      <c r="O118" s="20"/>
      <c r="P118" s="20"/>
      <c r="Q118" s="85"/>
      <c r="R118" s="72"/>
      <c r="S118" s="72"/>
      <c r="T118" s="72"/>
      <c r="U118" s="72"/>
      <c r="V118" s="72"/>
      <c r="W118" s="72"/>
      <c r="X118" s="72"/>
      <c r="Y118" s="72"/>
      <c r="Z118" s="72"/>
    </row>
    <row r="119" spans="1:26" s="73" customFormat="1" x14ac:dyDescent="0.3">
      <c r="A119" s="36"/>
      <c r="B119" s="37" t="s">
        <v>16</v>
      </c>
      <c r="C119" s="75"/>
      <c r="D119" s="74"/>
      <c r="E119" s="69"/>
      <c r="F119" s="70"/>
      <c r="G119" s="70"/>
      <c r="H119" s="70"/>
      <c r="I119" s="77"/>
      <c r="J119" s="71"/>
      <c r="K119" s="76">
        <f t="shared" ref="K119" si="2">SUM(K111:K118)</f>
        <v>0</v>
      </c>
      <c r="L119" s="76">
        <f t="shared" ref="L119:N119" si="3">SUM(L111:L118)</f>
        <v>0</v>
      </c>
      <c r="M119" s="83">
        <f t="shared" si="3"/>
        <v>0</v>
      </c>
      <c r="N119" s="76">
        <f t="shared" si="3"/>
        <v>0</v>
      </c>
      <c r="O119" s="20"/>
      <c r="P119" s="20"/>
      <c r="Q119" s="86"/>
    </row>
    <row r="120" spans="1:26" x14ac:dyDescent="0.3">
      <c r="B120" s="21"/>
      <c r="C120" s="21"/>
      <c r="D120" s="21"/>
      <c r="E120" s="22"/>
      <c r="F120" s="21"/>
      <c r="G120" s="21"/>
      <c r="H120" s="21"/>
      <c r="I120" s="21"/>
      <c r="J120" s="21"/>
      <c r="K120" s="21"/>
      <c r="L120" s="21"/>
      <c r="M120" s="21"/>
      <c r="N120" s="21"/>
      <c r="O120" s="21"/>
      <c r="P120" s="21"/>
    </row>
    <row r="121" spans="1:26" ht="18" x14ac:dyDescent="0.3">
      <c r="B121" s="41" t="s">
        <v>31</v>
      </c>
      <c r="C121" s="50">
        <f>+K119</f>
        <v>0</v>
      </c>
      <c r="H121" s="23"/>
      <c r="I121" s="23"/>
      <c r="J121" s="23"/>
      <c r="K121" s="23"/>
      <c r="L121" s="23"/>
      <c r="M121" s="23"/>
      <c r="N121" s="21"/>
      <c r="O121" s="21"/>
      <c r="P121" s="21"/>
    </row>
    <row r="123" spans="1:26" ht="15" thickBot="1" x14ac:dyDescent="0.35"/>
    <row r="124" spans="1:26" ht="37.200000000000003" customHeight="1" thickBot="1" x14ac:dyDescent="0.35">
      <c r="B124" s="52" t="s">
        <v>48</v>
      </c>
      <c r="C124" s="53" t="s">
        <v>49</v>
      </c>
      <c r="D124" s="52" t="s">
        <v>50</v>
      </c>
      <c r="E124" s="53" t="s">
        <v>54</v>
      </c>
    </row>
    <row r="125" spans="1:26" ht="41.4" customHeight="1" x14ac:dyDescent="0.3">
      <c r="B125" s="45" t="s">
        <v>88</v>
      </c>
      <c r="C125" s="48">
        <v>20</v>
      </c>
      <c r="D125" s="48">
        <v>0</v>
      </c>
      <c r="E125" s="209">
        <f>+D125+D126+D127</f>
        <v>0</v>
      </c>
    </row>
    <row r="126" spans="1:26" x14ac:dyDescent="0.3">
      <c r="B126" s="45" t="s">
        <v>89</v>
      </c>
      <c r="C126" s="39">
        <v>30</v>
      </c>
      <c r="D126" s="105">
        <v>0</v>
      </c>
      <c r="E126" s="210"/>
    </row>
    <row r="127" spans="1:26" ht="15" thickBot="1" x14ac:dyDescent="0.35">
      <c r="B127" s="45" t="s">
        <v>90</v>
      </c>
      <c r="C127" s="49">
        <v>40</v>
      </c>
      <c r="D127" s="49">
        <v>0</v>
      </c>
      <c r="E127" s="211"/>
    </row>
    <row r="129" spans="2:17" ht="15" thickBot="1" x14ac:dyDescent="0.35"/>
    <row r="130" spans="2:17" ht="26.4" thickBot="1" x14ac:dyDescent="0.35">
      <c r="B130" s="198" t="s">
        <v>51</v>
      </c>
      <c r="C130" s="199"/>
      <c r="D130" s="199"/>
      <c r="E130" s="199"/>
      <c r="F130" s="199"/>
      <c r="G130" s="199"/>
      <c r="H130" s="199"/>
      <c r="I130" s="199"/>
      <c r="J130" s="199"/>
      <c r="K130" s="199"/>
      <c r="L130" s="199"/>
      <c r="M130" s="199"/>
      <c r="N130" s="200"/>
    </row>
    <row r="132" spans="2:17" ht="33" customHeight="1" x14ac:dyDescent="0.3">
      <c r="B132" s="201" t="s">
        <v>0</v>
      </c>
      <c r="C132" s="201" t="s">
        <v>38</v>
      </c>
      <c r="D132" s="201" t="s">
        <v>39</v>
      </c>
      <c r="E132" s="201" t="s">
        <v>77</v>
      </c>
      <c r="F132" s="201" t="s">
        <v>79</v>
      </c>
      <c r="G132" s="201" t="s">
        <v>80</v>
      </c>
      <c r="H132" s="201" t="s">
        <v>81</v>
      </c>
      <c r="I132" s="201" t="s">
        <v>78</v>
      </c>
      <c r="J132" s="192" t="s">
        <v>82</v>
      </c>
      <c r="K132" s="212"/>
      <c r="L132" s="193"/>
      <c r="M132" s="201" t="s">
        <v>86</v>
      </c>
      <c r="N132" s="201" t="s">
        <v>40</v>
      </c>
      <c r="O132" s="201" t="s">
        <v>41</v>
      </c>
      <c r="P132" s="167" t="s">
        <v>3</v>
      </c>
      <c r="Q132" s="168"/>
    </row>
    <row r="133" spans="2:17" ht="72" customHeight="1" x14ac:dyDescent="0.3">
      <c r="B133" s="202"/>
      <c r="C133" s="202"/>
      <c r="D133" s="202"/>
      <c r="E133" s="202"/>
      <c r="F133" s="202"/>
      <c r="G133" s="202"/>
      <c r="H133" s="202"/>
      <c r="I133" s="202"/>
      <c r="J133" s="106" t="s">
        <v>83</v>
      </c>
      <c r="K133" s="106" t="s">
        <v>84</v>
      </c>
      <c r="L133" s="106" t="s">
        <v>85</v>
      </c>
      <c r="M133" s="202"/>
      <c r="N133" s="202"/>
      <c r="O133" s="202"/>
      <c r="P133" s="169"/>
      <c r="Q133" s="170"/>
    </row>
    <row r="134" spans="2:17" ht="60.75" customHeight="1" x14ac:dyDescent="0.3">
      <c r="B134" s="104" t="s">
        <v>113</v>
      </c>
      <c r="C134" s="104"/>
      <c r="D134" s="98"/>
      <c r="E134" s="98"/>
      <c r="F134" s="98"/>
      <c r="G134" s="98"/>
      <c r="H134" s="98"/>
      <c r="I134" s="97"/>
      <c r="J134" s="47"/>
      <c r="K134" s="79"/>
      <c r="L134" s="79"/>
      <c r="M134" s="79"/>
      <c r="N134" s="79"/>
      <c r="O134" s="79"/>
      <c r="P134" s="164"/>
      <c r="Q134" s="165"/>
    </row>
    <row r="135" spans="2:17" ht="60.75" customHeight="1" x14ac:dyDescent="0.3">
      <c r="B135" s="104" t="s">
        <v>112</v>
      </c>
      <c r="C135" s="104"/>
      <c r="D135" s="2"/>
      <c r="E135" s="2"/>
      <c r="F135" s="2"/>
      <c r="G135" s="2"/>
      <c r="H135" s="2"/>
      <c r="I135" s="4"/>
      <c r="J135" s="1"/>
      <c r="K135" s="58"/>
      <c r="L135" s="57"/>
      <c r="M135" s="79"/>
      <c r="N135" s="79"/>
      <c r="O135" s="79"/>
      <c r="P135" s="164"/>
      <c r="Q135" s="165"/>
    </row>
    <row r="136" spans="2:17" ht="41.25" customHeight="1" x14ac:dyDescent="0.3">
      <c r="B136" s="104" t="s">
        <v>114</v>
      </c>
      <c r="C136" s="51">
        <v>378</v>
      </c>
      <c r="D136" s="126" t="s">
        <v>143</v>
      </c>
      <c r="E136" s="120">
        <v>93437256</v>
      </c>
      <c r="F136" s="126" t="s">
        <v>144</v>
      </c>
      <c r="G136" s="126" t="s">
        <v>145</v>
      </c>
      <c r="H136" s="137">
        <v>40828</v>
      </c>
      <c r="I136" s="3" t="s">
        <v>118</v>
      </c>
      <c r="J136" s="119"/>
      <c r="K136" s="3"/>
      <c r="L136" s="3"/>
      <c r="M136" s="120" t="s">
        <v>95</v>
      </c>
      <c r="N136" s="120" t="s">
        <v>95</v>
      </c>
      <c r="O136" s="120" t="s">
        <v>95</v>
      </c>
      <c r="P136" s="164"/>
      <c r="Q136" s="165"/>
    </row>
    <row r="139" spans="2:17" ht="15" thickBot="1" x14ac:dyDescent="0.35"/>
    <row r="140" spans="2:17" ht="54" customHeight="1" x14ac:dyDescent="0.3">
      <c r="B140" s="81" t="s">
        <v>32</v>
      </c>
      <c r="C140" s="81" t="s">
        <v>48</v>
      </c>
      <c r="D140" s="106" t="s">
        <v>49</v>
      </c>
      <c r="E140" s="81" t="s">
        <v>50</v>
      </c>
      <c r="F140" s="53" t="s">
        <v>55</v>
      </c>
      <c r="G140" s="54"/>
    </row>
    <row r="141" spans="2:17" ht="120.75" customHeight="1" x14ac:dyDescent="0.2">
      <c r="B141" s="205" t="s">
        <v>52</v>
      </c>
      <c r="C141" s="5" t="s">
        <v>91</v>
      </c>
      <c r="D141" s="105">
        <v>25</v>
      </c>
      <c r="E141" s="105"/>
      <c r="F141" s="206">
        <f>+E141+E142+E143</f>
        <v>10</v>
      </c>
      <c r="G141" s="55"/>
    </row>
    <row r="142" spans="2:17" ht="76.2" customHeight="1" x14ac:dyDescent="0.2">
      <c r="B142" s="205"/>
      <c r="C142" s="5" t="s">
        <v>92</v>
      </c>
      <c r="D142" s="51">
        <v>25</v>
      </c>
      <c r="E142" s="105"/>
      <c r="F142" s="207"/>
      <c r="G142" s="55"/>
    </row>
    <row r="143" spans="2:17" ht="69" customHeight="1" x14ac:dyDescent="0.2">
      <c r="B143" s="205"/>
      <c r="C143" s="5" t="s">
        <v>93</v>
      </c>
      <c r="D143" s="105">
        <v>10</v>
      </c>
      <c r="E143" s="105">
        <v>10</v>
      </c>
      <c r="F143" s="208"/>
      <c r="G143" s="55"/>
    </row>
    <row r="144" spans="2:17" x14ac:dyDescent="0.3">
      <c r="C144" s="64"/>
    </row>
    <row r="147" spans="2:5" x14ac:dyDescent="0.3">
      <c r="B147" s="80" t="s">
        <v>56</v>
      </c>
    </row>
    <row r="150" spans="2:5" x14ac:dyDescent="0.3">
      <c r="B150" s="82" t="s">
        <v>32</v>
      </c>
      <c r="C150" s="82" t="s">
        <v>57</v>
      </c>
      <c r="D150" s="81" t="s">
        <v>50</v>
      </c>
      <c r="E150" s="81" t="s">
        <v>16</v>
      </c>
    </row>
    <row r="151" spans="2:5" ht="53.25" customHeight="1" x14ac:dyDescent="0.3">
      <c r="B151" s="65" t="s">
        <v>58</v>
      </c>
      <c r="C151" s="66">
        <v>40</v>
      </c>
      <c r="D151" s="105">
        <f>+E125</f>
        <v>0</v>
      </c>
      <c r="E151" s="183">
        <f>+D151+D152</f>
        <v>10</v>
      </c>
    </row>
    <row r="152" spans="2:5" ht="65.25" customHeight="1" x14ac:dyDescent="0.3">
      <c r="B152" s="65" t="s">
        <v>59</v>
      </c>
      <c r="C152" s="66">
        <v>60</v>
      </c>
      <c r="D152" s="105">
        <f>+F141</f>
        <v>10</v>
      </c>
      <c r="E152" s="184"/>
    </row>
  </sheetData>
  <mergeCells count="69">
    <mergeCell ref="E151:E152"/>
    <mergeCell ref="J132:L132"/>
    <mergeCell ref="M132:M133"/>
    <mergeCell ref="N132:N133"/>
    <mergeCell ref="O132:O133"/>
    <mergeCell ref="B141:B143"/>
    <mergeCell ref="F141:F143"/>
    <mergeCell ref="E125:E127"/>
    <mergeCell ref="B130:N130"/>
    <mergeCell ref="B132:B133"/>
    <mergeCell ref="C132:C133"/>
    <mergeCell ref="D132:D133"/>
    <mergeCell ref="E132:E133"/>
    <mergeCell ref="F132:F133"/>
    <mergeCell ref="G132:G133"/>
    <mergeCell ref="H132:H133"/>
    <mergeCell ref="I132:I133"/>
    <mergeCell ref="B107:N107"/>
    <mergeCell ref="J89:L89"/>
    <mergeCell ref="M89:M90"/>
    <mergeCell ref="N89:N90"/>
    <mergeCell ref="O89:O90"/>
    <mergeCell ref="B97:N97"/>
    <mergeCell ref="D100:E100"/>
    <mergeCell ref="D101:E101"/>
    <mergeCell ref="B104:P104"/>
    <mergeCell ref="P89:Q90"/>
    <mergeCell ref="P91:Q91"/>
    <mergeCell ref="P92:Q92"/>
    <mergeCell ref="P94:Q94"/>
    <mergeCell ref="P78:Q78"/>
    <mergeCell ref="B84:N84"/>
    <mergeCell ref="B89:B90"/>
    <mergeCell ref="C89:C90"/>
    <mergeCell ref="D89:D90"/>
    <mergeCell ref="E89:E90"/>
    <mergeCell ref="F89:F90"/>
    <mergeCell ref="G89:G90"/>
    <mergeCell ref="H89:H90"/>
    <mergeCell ref="I89:I90"/>
    <mergeCell ref="P77:Q77"/>
    <mergeCell ref="B62:B63"/>
    <mergeCell ref="C62:C63"/>
    <mergeCell ref="D62:E62"/>
    <mergeCell ref="C66:N66"/>
    <mergeCell ref="B68:N68"/>
    <mergeCell ref="P71:Q71"/>
    <mergeCell ref="P72:Q72"/>
    <mergeCell ref="P73:Q73"/>
    <mergeCell ref="P74:Q74"/>
    <mergeCell ref="P75:Q75"/>
    <mergeCell ref="P76:Q76"/>
    <mergeCell ref="M46:N46"/>
    <mergeCell ref="B2:P2"/>
    <mergeCell ref="B4:P4"/>
    <mergeCell ref="A5:L5"/>
    <mergeCell ref="C7:N7"/>
    <mergeCell ref="C8:N8"/>
    <mergeCell ref="C9:N9"/>
    <mergeCell ref="C10:N10"/>
    <mergeCell ref="C11:E11"/>
    <mergeCell ref="B15:C22"/>
    <mergeCell ref="B23:C23"/>
    <mergeCell ref="E41:E42"/>
    <mergeCell ref="P136:Q136"/>
    <mergeCell ref="P134:Q134"/>
    <mergeCell ref="P135:Q135"/>
    <mergeCell ref="P93:Q93"/>
    <mergeCell ref="P132:Q133"/>
  </mergeCells>
  <dataValidations count="2">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20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2014-12-11T22:54:38Z</dcterms:modified>
</cp:coreProperties>
</file>