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400" firstSheet="1" activeTab="1"/>
  </bookViews>
  <sheets>
    <sheet name="JURIDICA" sheetId="9" state="hidden" r:id="rId1"/>
    <sheet name="TECNICA" sheetId="8" r:id="rId2"/>
    <sheet name="Hoja1" sheetId="12" r:id="rId3"/>
    <sheet name="FINANCIERA" sheetId="10" state="hidden" r:id="rId4"/>
  </sheets>
  <calcPr calcId="152511"/>
</workbook>
</file>

<file path=xl/calcChain.xml><?xml version="1.0" encoding="utf-8"?>
<calcChain xmlns="http://schemas.openxmlformats.org/spreadsheetml/2006/main">
  <c r="K112" i="8" l="1"/>
  <c r="P44" i="8"/>
  <c r="P43" i="8"/>
  <c r="P42" i="8"/>
  <c r="P41" i="8"/>
  <c r="O40" i="8"/>
  <c r="O39" i="8"/>
  <c r="O38" i="8"/>
  <c r="K45" i="8"/>
  <c r="A12" i="12"/>
  <c r="F13" i="12"/>
  <c r="I13" i="12"/>
  <c r="K41" i="8"/>
  <c r="L41" i="8"/>
  <c r="L39" i="8"/>
  <c r="K38" i="8"/>
  <c r="F5" i="12"/>
  <c r="F4" i="12"/>
  <c r="F3" i="12"/>
  <c r="D12" i="12"/>
  <c r="E12" i="12"/>
  <c r="F12" i="12"/>
  <c r="G12" i="12"/>
  <c r="H12" i="12"/>
  <c r="I12" i="12"/>
  <c r="C12" i="12"/>
  <c r="E13" i="12"/>
  <c r="D13" i="12"/>
  <c r="I14" i="12"/>
  <c r="H14" i="12"/>
  <c r="G14" i="12"/>
  <c r="F14" i="12"/>
  <c r="E14" i="12"/>
  <c r="D14" i="12"/>
  <c r="C14" i="12"/>
  <c r="M45" i="8"/>
  <c r="K3" i="12" l="1"/>
  <c r="K2" i="12"/>
  <c r="L40" i="8" l="1"/>
  <c r="K39" i="8"/>
  <c r="P40" i="8"/>
  <c r="P39" i="8"/>
  <c r="P38" i="8"/>
  <c r="P45" i="8" l="1"/>
  <c r="K40" i="8"/>
  <c r="L45" i="8" l="1"/>
  <c r="K43" i="8" l="1"/>
  <c r="E120" i="8" l="1"/>
  <c r="D152" i="8" s="1"/>
  <c r="F142" i="8"/>
  <c r="D153" i="8" s="1"/>
  <c r="E152" i="8" l="1"/>
  <c r="K113" i="8"/>
  <c r="K114" i="8" s="1"/>
  <c r="C116" i="8" s="1"/>
  <c r="L114" i="8"/>
  <c r="M114" i="8"/>
  <c r="O45" i="8" l="1"/>
  <c r="Q45" i="8" l="1"/>
  <c r="C50" i="8"/>
  <c r="G14" i="8" l="1"/>
  <c r="C12" i="10" l="1"/>
  <c r="C13" i="10" s="1"/>
  <c r="N45" i="8"/>
  <c r="D30" i="8" l="1"/>
  <c r="D31" i="8"/>
  <c r="E30" i="8" l="1"/>
  <c r="C49" i="8" l="1"/>
</calcChain>
</file>

<file path=xl/sharedStrings.xml><?xml version="1.0" encoding="utf-8"?>
<sst xmlns="http://schemas.openxmlformats.org/spreadsheetml/2006/main" count="822" uniqueCount="357">
  <si>
    <t>CARGO</t>
  </si>
  <si>
    <t>* Dirección, barrio - vereda, Centro Zonal</t>
  </si>
  <si>
    <t>OBSERVACIONES</t>
  </si>
  <si>
    <t>Nombre de Proponente:</t>
  </si>
  <si>
    <t>Nombre de Integrante No 1:</t>
  </si>
  <si>
    <t>Nombre de Integrante No 2:</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</si>
  <si>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</si>
  <si>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</si>
  <si>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</si>
  <si>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</si>
  <si>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</si>
  <si>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</si>
  <si>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</si>
  <si>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</si>
  <si>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</si>
  <si>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</si>
  <si>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</si>
  <si>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</si>
  <si>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</si>
  <si>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</si>
  <si>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</si>
  <si>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</si>
  <si>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</si>
  <si>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</si>
  <si>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</si>
  <si>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</si>
  <si>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</si>
  <si>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</si>
  <si>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</si>
  <si>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</si>
  <si>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</si>
  <si>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</si>
  <si>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</si>
  <si>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</si>
  <si>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</si>
  <si>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</si>
  <si>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</si>
  <si>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</si>
  <si>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</si>
  <si>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</si>
  <si>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</si>
  <si>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</si>
  <si>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</si>
  <si>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</si>
  <si>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</si>
  <si>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</si>
  <si>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</si>
  <si>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</si>
  <si>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</si>
  <si>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</si>
  <si>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</si>
  <si>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</si>
  <si>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</si>
  <si>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</si>
  <si>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</si>
  <si>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</si>
  <si>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</si>
  <si>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</si>
  <si>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</si>
  <si>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</si>
  <si>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</si>
  <si>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</si>
  <si>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</si>
  <si>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</si>
  <si>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</si>
  <si>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</si>
  <si>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</si>
  <si>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</si>
  <si>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</si>
  <si>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</si>
  <si>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</si>
  <si>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</si>
  <si>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</si>
  <si>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</si>
  <si>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</si>
  <si>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</si>
  <si>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</si>
  <si>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</si>
  <si>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</si>
  <si>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</si>
  <si>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</si>
  <si>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</si>
  <si>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</si>
  <si>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</si>
  <si>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</si>
  <si>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</si>
  <si>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</si>
  <si>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</si>
  <si>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</si>
  <si>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</si>
  <si>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</si>
  <si>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</si>
  <si>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</si>
  <si>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</si>
  <si>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</si>
  <si>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</si>
  <si>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</si>
  <si>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</si>
  <si>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</si>
  <si>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</si>
  <si>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</si>
  <si>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</si>
  <si>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</si>
  <si>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</si>
  <si>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</si>
  <si>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</si>
  <si>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</si>
  <si>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</si>
  <si>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</si>
  <si>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</si>
  <si>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</si>
  <si>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</si>
  <si>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</si>
  <si>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</si>
  <si>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</si>
  <si>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</si>
  <si>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</si>
  <si>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</si>
  <si>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</si>
  <si>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</si>
  <si>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</si>
  <si>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</si>
  <si>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</si>
  <si>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</si>
  <si>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</si>
  <si>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</si>
  <si>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</si>
  <si>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</si>
  <si>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</si>
  <si>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</si>
  <si>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</si>
  <si>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</si>
  <si>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</si>
  <si>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</si>
  <si>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</si>
  <si>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</si>
  <si>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</si>
  <si>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</si>
  <si>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</si>
  <si>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</si>
  <si>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</si>
  <si>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</si>
  <si>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</si>
  <si>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</si>
  <si>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</si>
  <si>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</si>
  <si>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</si>
  <si>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</si>
  <si>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</si>
  <si>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</si>
  <si>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</si>
  <si>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</si>
  <si>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</si>
  <si>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</si>
  <si>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</si>
  <si>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</si>
  <si>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ICBF</t>
  </si>
  <si>
    <t>NA</t>
  </si>
  <si>
    <t>SIN INFORMACION</t>
  </si>
  <si>
    <t>X</t>
  </si>
  <si>
    <t>1\300</t>
  </si>
  <si>
    <t>LICENCIADA EN EDUCACIÓN PREESCOLAR</t>
  </si>
  <si>
    <t>1\150</t>
  </si>
  <si>
    <t>PSICÓLOGA</t>
  </si>
  <si>
    <t>TRABAJADORA SOCIAL</t>
  </si>
  <si>
    <t>EL PROPONENTE PRESENTA PROPUESTA CON LOS 5 COMPONENTES MEDIANTE LOS CUALES PRECISA  LAS ACCIONES  A REALIZAR PARA BRINDAR UN SERVICIO CON CALIDAD</t>
  </si>
  <si>
    <t>1\1000</t>
  </si>
  <si>
    <t>COORDINADOR GENERAL</t>
  </si>
  <si>
    <t>1\5000</t>
  </si>
  <si>
    <t>DESDE EL 853 AL 870</t>
  </si>
  <si>
    <t>LICENCIADA EN PEDAGOGÍA INFANTIL</t>
  </si>
  <si>
    <t>CORPORACIÓN LATINA</t>
  </si>
  <si>
    <t>MUNICIPIO DE MEDELLÍN</t>
  </si>
  <si>
    <t>COLEGIO BAUTISA EMMANUEL</t>
  </si>
  <si>
    <t>FUNDACIÓN SOCIAL Y CULTURAL SAN ANTONIO DE PADUA</t>
  </si>
  <si>
    <t>CENTRO EDUCATIVO Y MUSICAL BAMBINO Y BAMBINITO</t>
  </si>
  <si>
    <t>8 Y 9</t>
  </si>
  <si>
    <t>DEL 10 AL 12</t>
  </si>
  <si>
    <t>CORPORACIÓN LATINA (95%)</t>
  </si>
  <si>
    <t>FUNDACIÓN SOCIAL Y CULTURAL SAN ANTONIO DE PADUA (5%)</t>
  </si>
  <si>
    <t>DANE305001005265</t>
  </si>
  <si>
    <t>KARINA JULIETH VÁSQUEZ MOSQUERA</t>
  </si>
  <si>
    <t>LICENCADA EN EDUCACIÓN BÁSICA</t>
  </si>
  <si>
    <t>15-02-2010
07-02-2011
01-02-2012
26-07-2013
20-01-2014</t>
  </si>
  <si>
    <t>15-12-2010
09-12-2011
12-12-2012
06-12-2013
30-11-2014</t>
  </si>
  <si>
    <t>DESDE EL 60 AL 85</t>
  </si>
  <si>
    <t>CAROLINA GIRALDO ARROYAVE</t>
  </si>
  <si>
    <t>16-06-2011
01-02-2012
22-01-2013
19-05-2014</t>
  </si>
  <si>
    <t>09-12-2011
12-12-2012
06-12-2013
12-12-2014</t>
  </si>
  <si>
    <t>DEL 86 AL 101</t>
  </si>
  <si>
    <t>DAISY MARY ZAPATA MARTÍNEZ</t>
  </si>
  <si>
    <t>LICENDIADA EN EDUCACIÓN BASICA</t>
  </si>
  <si>
    <t>13-02-2013
22-01-2014</t>
  </si>
  <si>
    <t>06-12-2013
12-12-2014</t>
  </si>
  <si>
    <t>DEL 102 AL 134</t>
  </si>
  <si>
    <t>MARTHA LUCÍA PEREZ POSADA</t>
  </si>
  <si>
    <t>ECONOMISTA</t>
  </si>
  <si>
    <t>21-01-2013
20-01-2014</t>
  </si>
  <si>
    <t>DEL 135 AL 165</t>
  </si>
  <si>
    <t>MILLERLAY CARO CANO</t>
  </si>
  <si>
    <t>05-08-2013
20-01-2014</t>
  </si>
  <si>
    <t>DEL 166 AL 185</t>
  </si>
  <si>
    <t>CLAUDIA ELENA OCAMPO MEJÍA</t>
  </si>
  <si>
    <t>LICENCIADO EN EDUACIÓN BÁSICA</t>
  </si>
  <si>
    <t>DEL 186 AL 229</t>
  </si>
  <si>
    <t>PATRICIA MENESES GARCÍA</t>
  </si>
  <si>
    <t>04-02-2013
20-01-2014</t>
  </si>
  <si>
    <t>DEL 230 AL 261</t>
  </si>
  <si>
    <t>YETNY PILAR VARGAS VELÁSQUEZ</t>
  </si>
  <si>
    <t>DEL 262 AL 282</t>
  </si>
  <si>
    <t>ARACELLY NIÑO MUNERA</t>
  </si>
  <si>
    <t>DEL 283 AL 301</t>
  </si>
  <si>
    <t>CECILIA PACHECO MARMOLEJO</t>
  </si>
  <si>
    <t>PROFESIONAL EN DESARROLLO FAMILIAR</t>
  </si>
  <si>
    <t>28-10-2013
20-01-2014</t>
  </si>
  <si>
    <t>22-12-2013
15-12-2014</t>
  </si>
  <si>
    <t>DEL 302 AL 320</t>
  </si>
  <si>
    <t>PAULA ANDREA HINCAPIÉ RENDÓN</t>
  </si>
  <si>
    <t>22-01-2013
20-01-2014</t>
  </si>
  <si>
    <t>DEL 321 AL 336</t>
  </si>
  <si>
    <t>FAICELLY CARMONA HOYOS</t>
  </si>
  <si>
    <t>05-08-2013
27-01-2014</t>
  </si>
  <si>
    <t>30-12-2013
12-12-2014</t>
  </si>
  <si>
    <t>DEL 337 AL 350</t>
  </si>
  <si>
    <t>MARIANA VELASQUEZ ARANGO</t>
  </si>
  <si>
    <t xml:space="preserve">PSICÓLOGA </t>
  </si>
  <si>
    <t>DEIBYS FUENTES OROZCO</t>
  </si>
  <si>
    <t>PSICOLOGA</t>
  </si>
  <si>
    <t>DEL 352 AL 389</t>
  </si>
  <si>
    <t>DEL 390 AL 408</t>
  </si>
  <si>
    <t>YENNY PAOLA CAÑAVERAL HENAO</t>
  </si>
  <si>
    <t>DEL 409 AL 423</t>
  </si>
  <si>
    <t>PAULA ANDREA BERMUDEZ CORDOBA</t>
  </si>
  <si>
    <t>DEL 423 AL 471</t>
  </si>
  <si>
    <t>LIBIA NATALIA AGUDELO MORENO</t>
  </si>
  <si>
    <t>DEL 472 AL 510</t>
  </si>
  <si>
    <t>ARACELLY VILLA ZAPATA</t>
  </si>
  <si>
    <t>DEL 511 AL 520</t>
  </si>
  <si>
    <t>JOANA ALEJANDRA CORDOBA CASTRILLON</t>
  </si>
  <si>
    <t>DEL 520 AL 536</t>
  </si>
  <si>
    <t>AIDA SHIRLEY MURILLO POSADA</t>
  </si>
  <si>
    <t>DEL 537 AL 567</t>
  </si>
  <si>
    <t>MUNICIPIO DE MEDELLIN</t>
  </si>
  <si>
    <t>N/A</t>
  </si>
  <si>
    <t xml:space="preserve">SIN INFORMACIÓN </t>
  </si>
  <si>
    <t>570 Y 577</t>
  </si>
  <si>
    <t>PROFESIONAL DE APOYO PEDAGOGICO</t>
  </si>
  <si>
    <t>FINANCIERO</t>
  </si>
  <si>
    <t xml:space="preserve">JAVIER HUMBERTO VELEZ ESCOBAR </t>
  </si>
  <si>
    <t>ADMINISTRADOR DE EMPRESAS</t>
  </si>
  <si>
    <t>METROPARQUES</t>
  </si>
  <si>
    <t>JORGE MARIO GRANADA MENDEZ</t>
  </si>
  <si>
    <t>ABOGADO</t>
  </si>
  <si>
    <t>COLEGIO LATINO</t>
  </si>
  <si>
    <t>DE ACUERDO AL PLIEGO DE CONDICIOBNES NUMERAL  4.1 CRITERIOS DE PONDERACION; LA CERTIFICACION LABORAL PRESENTADA NO RELACIONA LAS FUNCIONES  DESEMPEÑADAS POR EL PROFESIONAL, ADICIONAL, NO CUMPLE CON EL TIEMPO MINIMO DE EXPERIENCIA SOLICITADO (2 AÑOS) TIENE DE EXPERIENCIA 9,7 MESES.</t>
  </si>
  <si>
    <t xml:space="preserve">LA CERTIFICACION NO PRESENTA FECHA DE TERMINACION </t>
  </si>
  <si>
    <t>DE ACUERDO AL PLIEGO DE CONDICIOBNES NUMERAL  4.1 CRITERIOS DE PONDERACION; LA CERTIFICACION LABORAL PRESENTADA NO RELACIONA LAS FUNCIONES  DESEMPEÑADAS POR EL PROFESIONAL, ADICIONAL EN LA CERTIFICACION LABORAL PRESENTADA NO SE EVIDENCIA LA FECHA DE TERMINACION.</t>
  </si>
  <si>
    <t>DESDE EL 592 AL 606</t>
  </si>
  <si>
    <t>JULIANA TORRES UPEGUI</t>
  </si>
  <si>
    <r>
      <t xml:space="preserve">INSTITUCION EDUCATIVA NUESTRA SEÑORA DEL CARMEN 
 </t>
    </r>
    <r>
      <rPr>
        <b/>
        <sz val="11"/>
        <color theme="1"/>
        <rFont val="Calibri"/>
        <family val="2"/>
        <scheme val="minor"/>
      </rPr>
      <t xml:space="preserve">- </t>
    </r>
    <r>
      <rPr>
        <sz val="11"/>
        <color theme="1"/>
        <rFont val="Calibri"/>
        <family val="2"/>
        <scheme val="minor"/>
      </rPr>
      <t xml:space="preserve">HOSPITAL SAN RAFAEL DE GIRARDOT 
- CONFENALCO ANTIOQUIA </t>
    </r>
  </si>
  <si>
    <t>03/03/2010
19/08/2008
21/07/2011</t>
  </si>
  <si>
    <t>03/12/2010
01/08/2009
04/12/2011</t>
  </si>
  <si>
    <t>DESDE EL 607 AL 629</t>
  </si>
  <si>
    <t>ADRIANA MARCELA RENGIFO DAVID</t>
  </si>
  <si>
    <t>LINECIADA EN EDUCACIÓN BASICA</t>
  </si>
  <si>
    <t>HOGAR INFANTIL ORO VERDE DE APARTADO</t>
  </si>
  <si>
    <t>DEL 630 AL 643</t>
  </si>
  <si>
    <t>CIELO DEL SOCORRO BUSTAMANTE OSOSRIO</t>
  </si>
  <si>
    <t>LINECIADA EN EDUCACIÓN PREESCOLAR</t>
  </si>
  <si>
    <t>LA CERTIFICACION LABORAL PRESENTADA VA DESDE EL 3 DE MAYO DE 2005 SIN EMBARGO SOLO SE LE PUEDE VALER DESDE SU FECHA DE GRADO QUE ES EL 28 DE SEPT DE 2012 RAZON POR LA CUAL SOLO TIENE 12,3 MESES DE EXPERIENCIA Y SE REQUIEREN 24 MESES.</t>
  </si>
  <si>
    <t>COOPERATIVA MULTIACTIVA INTEGRAL COOPEDUCAMOS</t>
  </si>
  <si>
    <t>15/06/2008
20/03/2009
21/04/2010
05/09/2011
30/01/2012</t>
  </si>
  <si>
    <t>15/12/2008
20/09/2009
15/11/2010
15/12/2011
17/05/2012</t>
  </si>
  <si>
    <t>DEL 644 AL 678</t>
  </si>
  <si>
    <t>IBETH DEL CARMEN ALMARIO MENA</t>
  </si>
  <si>
    <t>DEL 679 AL 695</t>
  </si>
  <si>
    <t>MARTHA EUGENIA BLANCO PEDRAZA</t>
  </si>
  <si>
    <t xml:space="preserve">TECNOLOGA EMPRESARIAL </t>
  </si>
  <si>
    <t>DEL  696 AL 710</t>
  </si>
  <si>
    <t>NO RELACIONA CERTIFICACIONES LABORALES.</t>
  </si>
  <si>
    <t>OBSERVACIÓN</t>
  </si>
  <si>
    <t>CONSORCIO FAMILIAS LATINAS PARA UNA INFANCIA FELIZ EN ANTIOQUIA - FAMILATINA</t>
  </si>
  <si>
    <t>enero</t>
  </si>
  <si>
    <t>febrero</t>
  </si>
  <si>
    <t>marzo</t>
  </si>
  <si>
    <t>abril</t>
  </si>
  <si>
    <t>mayo</t>
  </si>
  <si>
    <t>junio</t>
  </si>
  <si>
    <t>julio</t>
  </si>
  <si>
    <t>agosto</t>
  </si>
  <si>
    <t>septiembre</t>
  </si>
  <si>
    <t>octubre</t>
  </si>
  <si>
    <t>noviembre</t>
  </si>
  <si>
    <t>diciembre</t>
  </si>
  <si>
    <t>certificacion 1</t>
  </si>
  <si>
    <t>certificacion 2</t>
  </si>
  <si>
    <t>certificacion 3</t>
  </si>
  <si>
    <t>certificacion 4</t>
  </si>
  <si>
    <t>certificacion 5</t>
  </si>
  <si>
    <t>x</t>
  </si>
  <si>
    <t>cert 1</t>
  </si>
  <si>
    <t>cert 2</t>
  </si>
  <si>
    <t>cert 3</t>
  </si>
  <si>
    <t>cert 4</t>
  </si>
  <si>
    <t>cert 5</t>
  </si>
  <si>
    <t>cert 6</t>
  </si>
  <si>
    <t>certificacion 6</t>
  </si>
  <si>
    <t xml:space="preserve">experiencia validada </t>
  </si>
  <si>
    <t>Traslapo</t>
  </si>
  <si>
    <t>cupos a validar</t>
  </si>
  <si>
    <t>Cantidad de Cupos ejecutados
validados</t>
  </si>
  <si>
    <t>N.A.</t>
  </si>
  <si>
    <t>No se valida porque está traslapada con la experiencia acreditada en el numeral 2, anterior.</t>
  </si>
  <si>
    <t>Total cupos validados ("haber atendido simultáneamente")</t>
  </si>
  <si>
    <t>LA CERTIFICACIÓN PRESENTADA NO CONTIENE FIRMAS
NO VALIDADA PUES TAMBIEN FUE PRESENTADA PARA LA REGIONAL VALLE GRUPO 26</t>
  </si>
  <si>
    <t>CERTIFICACION NO VALIDADA PUES TAMBIEN FUE PRESENTADA PARA LA REGIONAL VALLE GRUPO 12</t>
  </si>
  <si>
    <t>1 DE MAYO
1 DE MAYO # 1
BARRIO 4 DE JUNIO (Institución Educativa La Paz)
BARRIO COLINAS (Salón comunal, Colegio la Paz)
BARRIO ESPERANZA ( Comedor del barrio Pueblo Nuevo, Caseta Comunal, Salón de la tercera edad)
PALMAS 1
BARRIO LA PAZ (Colegio La Paz)
VEREDA LAS PLAYAS (Institución educativa)
RESGUARDO INDIGENA LA COQUERA
REGUARDO ÍNDIGENA LAS PLAYAS
REGUARDO INDÍGENA LAS PALMAS
VEREDA SAN PABLO (Caseta comunal)
BARRIO SERRANIA (Salón comunal) 
VEREDA EL OSITO (Escuela Urbana)
BARRIO OBRERO (Salón de Conferencias del Hospital Antino Roldan Betancourt y salón comunal)
BARRIO PUEBLO QUEMADO (Escuela de Pueblo Quemado)
CHUNDO PUEBLO (Institución educativa)
BARRIO COLINAS 
DIANA CARDONA
BARRIO EL CONCEJO (Caseta comunal del barrio la Alborada)
VEREDA EL GUINEO (Caseta comunal)
LA ESPERANZA
LA PAZ
LOMA VERDE (Institución Educativa Pedro Nel Durango)
VEREDA LA PAZ
PRIMERO DE MAYO
PRIMERO DE MAYO 2
PUEBLO NUEVO (Salón de la tercera edad)
SALSIPUEDES  (Escuela)
SALSIPUEDES ALTO 1 (Institución educativa Salsipuedes)
SALSIPUEDES ALTO 2
VEREDA LA VICTORIA</t>
  </si>
  <si>
    <t>SI DE ACUERDO A LA CARTA DE COMPROMISO</t>
  </si>
  <si>
    <t>CIRUELOS (Acción comunal la casona)
SECTOR EL CAIRO (Sede comunal)
SECTOR EL MIRADOR (Sede comunal)
ESPIRITU SANTO (Sede comunal)
GIRASOLES 
VEREDA HATO VIEJO
LA GABRIELA
LA MENESES
LAS VEGAS (Sede acción comunal)
MURUCHENGA (Sede de la tercera edad)
PACHELLY (Acción comunal Pachelly - Los Alpes)
PANAMERICANO ( Biblioteca josé María Velasco)
PARIS (Comedor comuntiario)
POTRERITO 
SAN NICOLAS (Institución educativa Lebrun)
SANTA RITA (Sede comunal)</t>
  </si>
  <si>
    <t>MODALIDAD 
(DESARROLLO INFANTIL EN MEDIIO FAMILIAR) APARTADO</t>
  </si>
  <si>
    <t>MODALIDAD 
(DESARROLLO INFANTIL EN MEDIIO FAMILIAR) BELLO</t>
  </si>
  <si>
    <t>MODALIDAD 
(DESARROLLO INFANTIL EN MEDIIO FAMILIAR) CAREPA</t>
  </si>
  <si>
    <t>BARRIO BRISAS 
BARRIO CADENA
BARRIO CHALET
BARRIO CHALETS
BARRIO GAITAN
BARRIO PLAYON 
BARRIO: PLAYON
BARRIO:COCACOLA
cerro
CHALETS
TRESCIENTAS 1
TRESCIENTAS 2
VEREDA CAREPITA PROMEXCOL
VEREDA CERRO
VEREDA 28 DE OCTUBRE
VEREDA BELENCITO
VEREDA CANAL 4
VEREDA EL CERRO
VEREDA: 28 DE OCTUBRE
VEREDA:CARACOLI
BARRIO PRADERA
VEREDA 11 DE NOVIEMBRE
ACAIDANA
BARRIO ACAIDANA
BARRIO COCA COLA
BARRIO DOCE DE OCTUBRE
BARRIO PARAISO
BARRIO PUEBLO NUEVO
BARRIO PRADERA (Junto a la sede de la acción comunal)
BARRIO SAIZA
CORREGIMIENTO PIEDRAS BLANCAS
MILAGROS
PIEDRAS BLANCAS
PRIMAVERA
VEREDA EL SILENCIO
VEREDA NUEVA ESPERANZA (Escuela)
VEREDA ONCE DE NOVIEMBRE
VEREDA SILENCIO
VEREDA ZUNGO EMBARCADERO</t>
  </si>
  <si>
    <t>MODALIDAD 
(DESARROLLO INFANTIL EN MEDIIO FAMILIAR) CARMEN DE VIBORAL</t>
  </si>
  <si>
    <t>CAMARGO
CAMPO ALEGRE
CORALES
CRISTO REY
GARZONAS
HORMIGUITA
HOSPITAL BERNA
HOSPITAL LOS ANGELES
HOSPITAL SAN JOSE
INSTITUCIÓN EDUCATIVA FRAY JULIO TOBON
INSTITUTO BUENOS AIRES
INSTITUTO TAHAMIES
LA MARIA
MORROS
RIVERA
SAMARIA
SANTA CRUZ
SANTA INES
VIBORAL
VILLA MARIA ITI</t>
  </si>
  <si>
    <t>MODALIDAD 
(DESARROLLO INFANTIL EN MEDIIO FAMILIAR) CHIGORODO</t>
  </si>
  <si>
    <t xml:space="preserve">BALSOS 
BOSQUE
BOSQUE #3
BRISAS DE URABÁ
BRISAS DEL RIO
BARRIO 10 DE ENERO
GUAPA LEON
JURADÓ
PARAISO
PLAYITA
PRADO
SADEM CANDELARIA
SAUNDO 1
SAUNDO 2
SAUNDO 3
VEREDA NUEVA ESPERANZA
VEREDA QUEBRADA HONDA
BARRIO BALSOS
BARRIO CAMILO TORRES (Kiosko )
BARRIO GUAYABAL
BOSQUE 2
BRISAS DE URABA
BRISAS DEL RIO 1
CASTELLANA
DIEZ DE ENERO  
BARRIO DIVINO NIÑO
DOJURA 1
DOJURA 2
LA CASTELLANA 2
BARRIO LA PLAYA
SADEM GUACAMAYA 1
SADEM GUACAMAYA 2
VEREDA CHAMPITA
VEREDA DOJURA 3
VEREDA PEÑITAS (Escuela Peñitas)
VEREDA TIERRA SANTA (sede comunal)
VEREDA VERACRUZ (Escuela) </t>
  </si>
  <si>
    <t>LA LAJA
GALICIA
RIOABAJO
JULIO SANIN
ALTO DEL MEDIO 1
ALTO DEL MEDIO 2
CHIPRE
ALTO BONITO
SAN LUIS
ALTO BONITO 2
ALTO BONITO 3
LAS PLAYAS
JULIO SANIN
LAS PLAYAS
BOSQUES DEL NORTE
JUAN ANTONIO MURILLO 1
JUAN ANTONIO MURILLO 2
CHACHAFRUTO 
ABREITO
EL ROSAL</t>
  </si>
  <si>
    <t>MODALIDAD 
(DESARROLLO INFANTIL EN MEDIIO FAMILIAR) RIONEGRO</t>
  </si>
  <si>
    <t>PRESENTO SUBSANACION, SE ACEPTA</t>
  </si>
  <si>
    <t>COORD</t>
  </si>
  <si>
    <t>PSICO</t>
  </si>
  <si>
    <t>ERIKA MARIA CADAVID OLAYA</t>
  </si>
  <si>
    <t>08-02-2012
22-01-2013
20-01-2014</t>
  </si>
  <si>
    <t>12-12-2014
06-12-2013
20-12-2014</t>
  </si>
  <si>
    <t>EVELIS EESTHER BOLAÑO RENGIFO</t>
  </si>
  <si>
    <t>LICENCIADA EN EDUCACION PREESCOLAR</t>
  </si>
  <si>
    <t>13/02/2012
04/02/2013
20/01/2014</t>
  </si>
  <si>
    <t>12/12/2012
06/12/2013
12/12/2014</t>
  </si>
  <si>
    <t>ANGELA MARIA ISAZA ESTRADA</t>
  </si>
  <si>
    <t>002-2012</t>
  </si>
  <si>
    <t>006-2012</t>
  </si>
  <si>
    <t>079-2011</t>
  </si>
  <si>
    <t>cert 7</t>
  </si>
  <si>
    <t>certificacion 7</t>
  </si>
  <si>
    <t>CANTIDAD CUPOS</t>
  </si>
  <si>
    <t>1, 2, Y 3</t>
  </si>
  <si>
    <t>4 Y 6</t>
  </si>
  <si>
    <t>5 Y 7</t>
  </si>
  <si>
    <t>CUMPLE: PRESENTA CERTIFICAION CON FIRMAS, ADICIONAL SE VERIFICO QUE LOS GRUPOS 12 Y 26 DE LA REGIONAL VALLE NO FUERON ADJUDICADOS A ESTE PROPONENTE</t>
  </si>
  <si>
    <t>CUMPLE: NO SE VALIDA PARA CONTABILIZAR TIEMPO PERO SI PARA CUPOS</t>
  </si>
  <si>
    <t>CUMPLE: SE VERIFICO QUE LOS GRUPOS 12 Y 26 DE LA REGIONAL VALLE NO FUERON ADJUDICADOS A ESTE PROPONENTE</t>
  </si>
  <si>
    <t>LA EXPERIENCIA ACREDITADA NO CUMPLE YA QUE SE GRADUÓ EN JUNIO DE 2014 ESTA PROFESIONAL FUE REEMPLAZADA POR ERIKA MARIA CADAVID O.</t>
  </si>
  <si>
    <t>EL TIEMPO DE EXPERIENIA REPORTADO NO CUPLE CON EL MÍNIMO REQUERIDO. ESTA PROFESIONAL FUE REEMPLAZADA POR EVELIS ESTHER BOLAÑO RENGIFO</t>
  </si>
  <si>
    <t>LA EXPERIENCIA ACREDITADA NO CUMPLE YA QUE SE GRADUÓ EN JUNIO DE 2014. ESTA PROFESIONAL FUE REEMPLAZADA POR ANGELA MARIA ISAZA ESTRADA</t>
  </si>
  <si>
    <t xml:space="preserve">OBSERVACION FINAL </t>
  </si>
  <si>
    <t>CERTIFICACION NO VALIDADA PUES TAMBIEN FUE PRESENTADA PARA LA REGIONAL VALLE GRUPO 12. 
CUMPLE: SE VERIFICO QUE LOS GRUPOS 12 Y 26 DE LA REGIONAL VALLE NO FUERON ADJUDICADOS A ESTE PROPONENTE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</si>
</sst>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color theme="1"/>
      <name val="Calibri"/>
      <family val="2"/>
      <scheme val="minor"/>
    </font>
  </fonts>
  <fills count="19">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6"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7">
    <xf numFmtId="0" fontId="0" fillId="0" borderId="0" xfId="0"/>
    <xf numFmtId="0" fontId="0" fillId="0" borderId="1" xfId="0" applyBorder="1"/>
    <xf numFmtId="0" fontId="0" fillId="0" borderId="0" xfId="0"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0" fontId="9" fillId="0" borderId="6"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7" fontId="13" fillId="0" borderId="1" xfId="1" applyNumberFormat="1" applyFont="1" applyFill="1" applyBorder="1" applyAlignment="1">
      <alignment horizontal="righ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5" xfId="0" applyBorder="1" applyAlignment="1">
      <alignment vertical="center"/>
    </xf>
    <xf numFmtId="0" fontId="14"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20" fillId="2"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3" xfId="0" applyFont="1" applyFill="1" applyBorder="1" applyAlignment="1">
      <alignment horizontal="center" vertical="center" wrapText="1"/>
    </xf>
    <xf numFmtId="0" fontId="25" fillId="0" borderId="13"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6" fillId="6" borderId="17" xfId="0" applyFont="1" applyFill="1" applyBorder="1" applyAlignment="1">
      <alignment horizontal="center" vertical="center" wrapText="1"/>
    </xf>
    <xf numFmtId="0" fontId="26" fillId="0" borderId="17" xfId="0" applyFont="1" applyBorder="1" applyAlignment="1">
      <alignment horizontal="center" vertical="center" wrapText="1"/>
    </xf>
    <xf numFmtId="0" fontId="26" fillId="6" borderId="17"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2" xfId="0" applyFont="1" applyFill="1" applyBorder="1" applyAlignment="1">
      <alignment vertical="center"/>
    </xf>
    <xf numFmtId="0" fontId="28" fillId="6" borderId="23" xfId="0" applyFont="1" applyFill="1" applyBorder="1" applyAlignment="1">
      <alignment horizontal="center" vertical="center" wrapText="1"/>
    </xf>
    <xf numFmtId="0" fontId="29" fillId="0" borderId="24" xfId="0" applyFont="1" applyBorder="1" applyAlignment="1">
      <alignment vertical="center" wrapText="1"/>
    </xf>
    <xf numFmtId="0" fontId="29" fillId="0" borderId="23" xfId="0" applyFont="1" applyBorder="1" applyAlignment="1">
      <alignment vertical="center"/>
    </xf>
    <xf numFmtId="0" fontId="28" fillId="6" borderId="24" xfId="0" applyFont="1" applyFill="1" applyBorder="1" applyAlignment="1">
      <alignment vertical="center"/>
    </xf>
    <xf numFmtId="0" fontId="29" fillId="6" borderId="23" xfId="0" applyFont="1" applyFill="1" applyBorder="1" applyAlignment="1">
      <alignment vertical="center"/>
    </xf>
    <xf numFmtId="0" fontId="29" fillId="6" borderId="0" xfId="0" applyFont="1" applyFill="1" applyAlignment="1">
      <alignment vertical="center"/>
    </xf>
    <xf numFmtId="0" fontId="29" fillId="6" borderId="24" xfId="0" applyFont="1" applyFill="1" applyBorder="1" applyAlignment="1">
      <alignment vertical="center"/>
    </xf>
    <xf numFmtId="0" fontId="28" fillId="6" borderId="2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center" vertical="center"/>
    </xf>
    <xf numFmtId="0" fontId="28" fillId="6" borderId="24" xfId="0" applyFont="1" applyFill="1" applyBorder="1" applyAlignment="1">
      <alignment horizontal="center" vertical="center"/>
    </xf>
    <xf numFmtId="0" fontId="29" fillId="6" borderId="20" xfId="0" applyFont="1" applyFill="1" applyBorder="1" applyAlignment="1">
      <alignment vertical="center"/>
    </xf>
    <xf numFmtId="0" fontId="29" fillId="7" borderId="21" xfId="0" applyFont="1" applyFill="1" applyBorder="1" applyAlignment="1">
      <alignment vertical="center"/>
    </xf>
    <xf numFmtId="0" fontId="29" fillId="6" borderId="22" xfId="0" applyFont="1" applyFill="1" applyBorder="1" applyAlignment="1">
      <alignment vertical="center"/>
    </xf>
    <xf numFmtId="0" fontId="29" fillId="7" borderId="0" xfId="0" applyFont="1" applyFill="1" applyAlignment="1">
      <alignment vertical="center"/>
    </xf>
    <xf numFmtId="0" fontId="29" fillId="6" borderId="28" xfId="0" applyFont="1" applyFill="1" applyBorder="1" applyAlignment="1">
      <alignment vertical="center"/>
    </xf>
    <xf numFmtId="0" fontId="29" fillId="7" borderId="30" xfId="0" applyFont="1" applyFill="1" applyBorder="1" applyAlignment="1">
      <alignment vertical="center"/>
    </xf>
    <xf numFmtId="0" fontId="29" fillId="6" borderId="31" xfId="0" applyFont="1" applyFill="1" applyBorder="1" applyAlignment="1">
      <alignment vertical="center"/>
    </xf>
    <xf numFmtId="0" fontId="28" fillId="6" borderId="23" xfId="0" applyFont="1" applyFill="1" applyBorder="1" applyAlignment="1">
      <alignment vertical="center"/>
    </xf>
    <xf numFmtId="0" fontId="29" fillId="7" borderId="0" xfId="0" applyFont="1" applyFill="1" applyAlignment="1">
      <alignment horizontal="center" vertical="center"/>
    </xf>
    <xf numFmtId="0" fontId="29" fillId="7"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4" xfId="0" applyFont="1" applyBorder="1" applyAlignment="1">
      <alignment vertical="center"/>
    </xf>
    <xf numFmtId="0" fontId="29" fillId="6" borderId="30"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35" fillId="6" borderId="28" xfId="0" applyFont="1" applyFill="1" applyBorder="1" applyAlignment="1">
      <alignment vertical="center"/>
    </xf>
    <xf numFmtId="0" fontId="35" fillId="6" borderId="28" xfId="0" applyFont="1" applyFill="1" applyBorder="1" applyAlignment="1">
      <alignment horizontal="center" vertical="center"/>
    </xf>
    <xf numFmtId="0" fontId="35" fillId="6" borderId="28" xfId="0" applyFont="1" applyFill="1" applyBorder="1" applyAlignment="1">
      <alignment vertical="center" wrapText="1"/>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2" fontId="18" fillId="2" borderId="1"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4" fillId="0" borderId="1" xfId="0" applyFont="1" applyBorder="1" applyAlignment="1">
      <alignment horizontal="center" vertical="center" wrapText="1"/>
    </xf>
    <xf numFmtId="49" fontId="14" fillId="0" borderId="1" xfId="0" applyNumberFormat="1"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0" fillId="0" borderId="0" xfId="0" applyAlignment="1">
      <alignment vertical="center" wrapText="1"/>
    </xf>
    <xf numFmtId="0" fontId="9" fillId="0" borderId="6"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Fill="1" applyAlignment="1">
      <alignment vertical="center" wrapText="1"/>
    </xf>
    <xf numFmtId="166" fontId="0" fillId="0" borderId="0" xfId="0" applyNumberFormat="1" applyFill="1" applyAlignment="1">
      <alignment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0" fontId="9" fillId="0" borderId="7"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0" fillId="10" borderId="1" xfId="0" applyFill="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left" vertical="center" wrapText="1"/>
    </xf>
    <xf numFmtId="14" fontId="0" fillId="0" borderId="1" xfId="0" applyNumberFormat="1" applyBorder="1" applyAlignment="1">
      <alignment horizontal="left" vertical="center"/>
    </xf>
    <xf numFmtId="14" fontId="0" fillId="0" borderId="1" xfId="0" applyNumberFormat="1" applyFill="1" applyBorder="1" applyAlignment="1">
      <alignment horizontal="left" vertical="center" wrapText="1"/>
    </xf>
    <xf numFmtId="14" fontId="0" fillId="0" borderId="1" xfId="0" applyNumberFormat="1" applyBorder="1" applyAlignment="1">
      <alignment horizontal="left" vertical="center" wrapText="1"/>
    </xf>
    <xf numFmtId="9" fontId="13" fillId="10" borderId="1" xfId="0" applyNumberFormat="1" applyFont="1" applyFill="1" applyBorder="1" applyAlignment="1" applyProtection="1">
      <alignment horizontal="center" vertical="center" wrapText="1"/>
      <protection locked="0"/>
    </xf>
    <xf numFmtId="49" fontId="14" fillId="10" borderId="1" xfId="0" applyNumberFormat="1" applyFont="1" applyFill="1" applyBorder="1" applyAlignment="1" applyProtection="1">
      <alignment horizontal="justify" vertical="center" wrapText="1"/>
      <protection locked="0"/>
    </xf>
    <xf numFmtId="0" fontId="14" fillId="10" borderId="1" xfId="0" applyFont="1" applyFill="1" applyBorder="1" applyAlignment="1">
      <alignment horizontal="center" vertical="center" wrapText="1"/>
    </xf>
    <xf numFmtId="1" fontId="13" fillId="10" borderId="1" xfId="0" applyNumberFormat="1" applyFont="1" applyFill="1" applyBorder="1" applyAlignment="1" applyProtection="1">
      <alignment horizontal="center" vertical="center" wrapText="1"/>
      <protection locked="0"/>
    </xf>
    <xf numFmtId="0" fontId="13" fillId="10" borderId="1" xfId="0"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1" fontId="13" fillId="10" borderId="1" xfId="1" applyNumberFormat="1" applyFont="1" applyFill="1" applyBorder="1" applyAlignment="1" applyProtection="1">
      <alignment horizontal="center" vertical="center" wrapText="1"/>
      <protection locked="0"/>
    </xf>
    <xf numFmtId="2" fontId="13" fillId="10" borderId="1" xfId="0" applyNumberFormat="1" applyFont="1" applyFill="1" applyBorder="1" applyAlignment="1" applyProtection="1">
      <alignment horizontal="center" vertical="center" wrapText="1"/>
      <protection locked="0"/>
    </xf>
    <xf numFmtId="0" fontId="0" fillId="10" borderId="0" xfId="0" applyFill="1" applyAlignment="1">
      <alignment vertical="center"/>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3" fontId="18" fillId="2" borderId="1" xfId="0" applyNumberFormat="1" applyFont="1" applyFill="1" applyBorder="1" applyAlignment="1" applyProtection="1">
      <alignment horizontal="center" vertical="center" wrapText="1"/>
      <protection locked="0"/>
    </xf>
    <xf numFmtId="4" fontId="18" fillId="2" borderId="1" xfId="0"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4" fontId="38" fillId="10" borderId="1" xfId="0" applyNumberFormat="1" applyFont="1" applyFill="1" applyBorder="1" applyAlignment="1">
      <alignment horizontal="center" vertical="center" wrapText="1"/>
    </xf>
    <xf numFmtId="4" fontId="38" fillId="2" borderId="1" xfId="0" applyNumberFormat="1" applyFont="1" applyFill="1" applyBorder="1" applyAlignment="1" applyProtection="1">
      <alignment horizontal="left" vertical="center" wrapText="1"/>
      <protection locked="0"/>
    </xf>
    <xf numFmtId="4" fontId="38" fillId="2" borderId="1" xfId="0" applyNumberFormat="1" applyFont="1" applyFill="1" applyBorder="1" applyAlignment="1" applyProtection="1">
      <alignment horizontal="center" vertical="center" wrapText="1"/>
      <protection locked="0"/>
    </xf>
    <xf numFmtId="4" fontId="1" fillId="10" borderId="0" xfId="0" applyNumberFormat="1" applyFont="1" applyFill="1" applyAlignment="1">
      <alignment vertical="center" wrapText="1"/>
    </xf>
    <xf numFmtId="4" fontId="1" fillId="10" borderId="0" xfId="0" applyNumberFormat="1" applyFont="1" applyFill="1" applyAlignment="1">
      <alignment vertical="center"/>
    </xf>
    <xf numFmtId="4" fontId="38" fillId="10" borderId="0" xfId="0" applyNumberFormat="1" applyFont="1" applyFill="1" applyAlignment="1">
      <alignment horizontal="left" vertical="center" wrapText="1"/>
    </xf>
    <xf numFmtId="0" fontId="14" fillId="10" borderId="0" xfId="0" applyFont="1" applyFill="1" applyAlignment="1">
      <alignment horizontal="center" vertical="center" wrapText="1"/>
    </xf>
    <xf numFmtId="0" fontId="14" fillId="10" borderId="0" xfId="0" applyFont="1" applyFill="1" applyAlignment="1">
      <alignment vertical="center"/>
    </xf>
    <xf numFmtId="0" fontId="0" fillId="10" borderId="0" xfId="0" applyFill="1" applyAlignment="1">
      <alignment horizontal="center" vertical="center"/>
    </xf>
    <xf numFmtId="0" fontId="0" fillId="10" borderId="1" xfId="0" applyFill="1" applyBorder="1" applyAlignment="1">
      <alignment vertical="center" wrapText="1"/>
    </xf>
    <xf numFmtId="165" fontId="0" fillId="0" borderId="0" xfId="0" applyNumberFormat="1" applyAlignment="1">
      <alignment vertical="center" wrapText="1"/>
    </xf>
    <xf numFmtId="0" fontId="0" fillId="0" borderId="1" xfId="0" applyFill="1" applyBorder="1" applyAlignment="1">
      <alignment horizontal="left" vertical="center" wrapText="1"/>
    </xf>
    <xf numFmtId="0" fontId="0" fillId="10" borderId="0" xfId="0" applyFill="1" applyBorder="1" applyAlignment="1">
      <alignment vertical="center" wrapText="1"/>
    </xf>
    <xf numFmtId="0" fontId="0" fillId="10" borderId="0" xfId="0" applyFill="1" applyBorder="1" applyAlignment="1">
      <alignment horizontal="center" vertical="center" wrapText="1"/>
    </xf>
    <xf numFmtId="14" fontId="0" fillId="10" borderId="0" xfId="0" applyNumberFormat="1" applyFill="1" applyBorder="1" applyAlignment="1">
      <alignment vertical="center"/>
    </xf>
    <xf numFmtId="14" fontId="0" fillId="10" borderId="0" xfId="0" applyNumberFormat="1" applyFill="1" applyBorder="1" applyAlignment="1">
      <alignment vertical="center" wrapText="1"/>
    </xf>
    <xf numFmtId="14" fontId="0" fillId="10" borderId="1" xfId="0" applyNumberFormat="1" applyFill="1" applyBorder="1" applyAlignment="1">
      <alignment horizontal="left" vertical="center" wrapText="1"/>
    </xf>
    <xf numFmtId="0" fontId="0" fillId="10" borderId="1" xfId="0" applyFont="1" applyFill="1" applyBorder="1" applyAlignment="1">
      <alignment vertical="center" wrapText="1"/>
    </xf>
    <xf numFmtId="0" fontId="0"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0" fillId="10" borderId="0" xfId="0" applyFont="1" applyFill="1" applyAlignment="1">
      <alignment vertical="center"/>
    </xf>
    <xf numFmtId="0" fontId="0" fillId="10" borderId="1" xfId="0" applyFill="1" applyBorder="1" applyAlignment="1">
      <alignment horizontal="left" vertical="center" wrapText="1"/>
    </xf>
    <xf numFmtId="14" fontId="0" fillId="10" borderId="1" xfId="0" applyNumberFormat="1" applyFill="1" applyBorder="1" applyAlignment="1">
      <alignment horizontal="left" vertical="center"/>
    </xf>
    <xf numFmtId="0" fontId="0" fillId="10" borderId="1" xfId="0" applyFont="1" applyFill="1" applyBorder="1" applyAlignment="1">
      <alignment horizontal="left" vertical="center" wrapText="1"/>
    </xf>
    <xf numFmtId="14" fontId="0" fillId="10" borderId="1" xfId="0" applyNumberFormat="1" applyFont="1" applyFill="1" applyBorder="1" applyAlignment="1">
      <alignment horizontal="left" vertical="center"/>
    </xf>
    <xf numFmtId="14" fontId="0" fillId="10" borderId="1" xfId="0" applyNumberFormat="1" applyFont="1" applyFill="1" applyBorder="1" applyAlignment="1">
      <alignment horizontal="left" vertical="center" wrapText="1"/>
    </xf>
    <xf numFmtId="0" fontId="0" fillId="10" borderId="1" xfId="0" applyFill="1" applyBorder="1" applyAlignment="1">
      <alignment vertical="center"/>
    </xf>
    <xf numFmtId="49" fontId="38" fillId="2" borderId="1" xfId="0" applyNumberFormat="1" applyFont="1" applyFill="1" applyBorder="1" applyAlignment="1" applyProtection="1">
      <alignment horizontal="left" vertical="center" wrapText="1"/>
      <protection locked="0"/>
    </xf>
    <xf numFmtId="0" fontId="14" fillId="2" borderId="1" xfId="0"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15" fontId="13" fillId="2" borderId="1" xfId="0" applyNumberFormat="1" applyFont="1" applyFill="1" applyBorder="1" applyAlignment="1" applyProtection="1">
      <alignment horizontal="center" vertical="center" wrapText="1"/>
      <protection locked="0"/>
    </xf>
    <xf numFmtId="167" fontId="18" fillId="2" borderId="1" xfId="1" applyNumberFormat="1" applyFont="1" applyFill="1" applyBorder="1" applyAlignment="1">
      <alignment horizontal="right" vertical="center" wrapText="1"/>
    </xf>
    <xf numFmtId="167" fontId="13" fillId="2" borderId="1" xfId="1" applyNumberFormat="1" applyFont="1" applyFill="1" applyBorder="1" applyAlignment="1">
      <alignment horizontal="right" vertical="center" wrapText="1"/>
    </xf>
    <xf numFmtId="0" fontId="14" fillId="2" borderId="1" xfId="0" applyFont="1" applyFill="1" applyBorder="1" applyAlignment="1">
      <alignment horizontal="left" vertical="center" wrapText="1"/>
    </xf>
    <xf numFmtId="168" fontId="1" fillId="2" borderId="1" xfId="0" applyNumberFormat="1" applyFont="1" applyFill="1" applyBorder="1" applyAlignment="1">
      <alignment horizontal="center" vertical="center" wrapText="1"/>
    </xf>
    <xf numFmtId="0" fontId="9" fillId="2" borderId="6" xfId="0" applyFont="1" applyFill="1" applyBorder="1" applyAlignment="1" applyProtection="1">
      <alignment vertical="center" wrapText="1"/>
      <protection locked="0"/>
    </xf>
    <xf numFmtId="0" fontId="9" fillId="2" borderId="6" xfId="0" applyFont="1" applyFill="1" applyBorder="1" applyAlignment="1" applyProtection="1">
      <alignment vertical="center"/>
      <protection locked="0"/>
    </xf>
    <xf numFmtId="0" fontId="9" fillId="2" borderId="7" xfId="0" applyFont="1" applyFill="1" applyBorder="1" applyAlignment="1" applyProtection="1">
      <alignment vertical="center" wrapText="1"/>
      <protection locked="0"/>
    </xf>
    <xf numFmtId="0" fontId="8" fillId="2" borderId="4" xfId="0" applyFont="1" applyFill="1" applyBorder="1" applyAlignment="1">
      <alignment vertical="center"/>
    </xf>
    <xf numFmtId="0" fontId="10" fillId="2" borderId="4" xfId="0" applyFont="1" applyFill="1" applyBorder="1" applyAlignment="1">
      <alignment vertical="center"/>
    </xf>
    <xf numFmtId="0" fontId="0" fillId="12" borderId="1" xfId="0" applyFill="1" applyBorder="1"/>
    <xf numFmtId="0" fontId="0" fillId="0" borderId="3" xfId="0" applyBorder="1"/>
    <xf numFmtId="0" fontId="0" fillId="0" borderId="11" xfId="0" applyBorder="1"/>
    <xf numFmtId="0" fontId="0" fillId="0" borderId="10" xfId="0" applyBorder="1"/>
    <xf numFmtId="0" fontId="0" fillId="0" borderId="2" xfId="0" applyBorder="1"/>
    <xf numFmtId="0" fontId="0" fillId="14" borderId="1" xfId="0" applyFill="1" applyBorder="1" applyAlignment="1">
      <alignment horizontal="left"/>
    </xf>
    <xf numFmtId="0" fontId="14" fillId="10" borderId="1" xfId="0" applyFont="1" applyFill="1" applyBorder="1"/>
    <xf numFmtId="4" fontId="13" fillId="0" borderId="1" xfId="0" applyNumberFormat="1" applyFont="1" applyFill="1" applyBorder="1" applyAlignment="1" applyProtection="1">
      <alignment horizontal="center" vertical="center" wrapText="1"/>
      <protection locked="0"/>
    </xf>
    <xf numFmtId="4" fontId="0" fillId="0" borderId="1" xfId="0" applyNumberFormat="1" applyBorder="1"/>
    <xf numFmtId="0" fontId="0" fillId="0" borderId="42" xfId="0" applyBorder="1"/>
    <xf numFmtId="0" fontId="0" fillId="0" borderId="43" xfId="0" applyBorder="1"/>
    <xf numFmtId="1" fontId="0" fillId="0" borderId="0" xfId="0" applyNumberFormat="1"/>
    <xf numFmtId="0" fontId="39" fillId="15" borderId="0" xfId="0" applyFont="1" applyFill="1"/>
    <xf numFmtId="3" fontId="0" fillId="3" borderId="1" xfId="0" applyNumberFormat="1" applyFill="1" applyBorder="1" applyAlignment="1">
      <alignment horizontal="right" vertical="center" wrapText="1"/>
    </xf>
    <xf numFmtId="3" fontId="13" fillId="0" borderId="1" xfId="1" applyNumberFormat="1" applyFont="1" applyFill="1" applyBorder="1" applyAlignment="1" applyProtection="1">
      <alignment horizontal="center" vertical="center" wrapText="1"/>
      <protection locked="0"/>
    </xf>
    <xf numFmtId="3" fontId="1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vertical="center" wrapText="1"/>
    </xf>
    <xf numFmtId="3" fontId="0" fillId="0" borderId="0" xfId="0" applyNumberFormat="1" applyAlignment="1">
      <alignment vertical="center"/>
    </xf>
    <xf numFmtId="0" fontId="1" fillId="0" borderId="1" xfId="0" applyFont="1" applyBorder="1" applyAlignment="1">
      <alignment vertical="center" wrapText="1"/>
    </xf>
    <xf numFmtId="3" fontId="13" fillId="10" borderId="1" xfId="1" applyNumberFormat="1" applyFont="1" applyFill="1" applyBorder="1" applyAlignment="1" applyProtection="1">
      <alignment horizontal="center" vertical="center" wrapText="1"/>
      <protection locked="0"/>
    </xf>
    <xf numFmtId="0" fontId="0" fillId="0" borderId="1" xfId="0" applyFont="1" applyFill="1" applyBorder="1" applyAlignment="1">
      <alignment horizontal="center" vertical="center" wrapText="1"/>
    </xf>
    <xf numFmtId="0" fontId="0" fillId="10" borderId="1" xfId="0" applyFill="1" applyBorder="1" applyAlignment="1">
      <alignment horizontal="center" vertical="center" wrapText="1"/>
    </xf>
    <xf numFmtId="0" fontId="0" fillId="10" borderId="1" xfId="0" applyFill="1" applyBorder="1" applyAlignment="1">
      <alignment horizontal="center" vertical="center"/>
    </xf>
    <xf numFmtId="0" fontId="0" fillId="0" borderId="1" xfId="0" applyBorder="1" applyAlignment="1">
      <alignment vertical="center" wrapText="1"/>
    </xf>
    <xf numFmtId="49" fontId="14" fillId="0" borderId="1" xfId="0" applyNumberFormat="1" applyFont="1" applyFill="1" applyBorder="1" applyAlignment="1">
      <alignment vertical="center" wrapText="1"/>
    </xf>
    <xf numFmtId="49" fontId="14" fillId="0" borderId="1" xfId="0" applyNumberFormat="1" applyFont="1" applyFill="1" applyBorder="1" applyAlignment="1">
      <alignment wrapText="1"/>
    </xf>
    <xf numFmtId="0" fontId="14" fillId="0" borderId="1" xfId="0" applyFont="1" applyFill="1" applyBorder="1" applyAlignment="1">
      <alignment wrapText="1"/>
    </xf>
    <xf numFmtId="0" fontId="0" fillId="0" borderId="0" xfId="0" applyAlignment="1">
      <alignment horizontal="justify" vertical="center" wrapText="1"/>
    </xf>
    <xf numFmtId="1" fontId="13" fillId="0" borderId="1" xfId="0" quotePrefix="1" applyNumberFormat="1" applyFont="1" applyFill="1" applyBorder="1" applyAlignment="1" applyProtection="1">
      <alignment horizontal="center" vertical="center" wrapText="1"/>
      <protection locked="0"/>
    </xf>
    <xf numFmtId="0" fontId="0" fillId="0" borderId="0" xfId="0" applyFill="1" applyBorder="1"/>
    <xf numFmtId="14" fontId="13" fillId="0" borderId="0" xfId="0" applyNumberFormat="1" applyFont="1" applyFill="1" applyBorder="1" applyAlignment="1" applyProtection="1">
      <alignment horizontal="center" vertical="center" wrapText="1"/>
      <protection locked="0"/>
    </xf>
    <xf numFmtId="0" fontId="14" fillId="11" borderId="1" xfId="0" applyFont="1" applyFill="1" applyBorder="1" applyAlignment="1">
      <alignment horizontal="center"/>
    </xf>
    <xf numFmtId="14" fontId="13" fillId="11" borderId="1" xfId="0" applyNumberFormat="1" applyFont="1" applyFill="1" applyBorder="1" applyAlignment="1" applyProtection="1">
      <alignment horizontal="center" vertical="center" wrapText="1"/>
      <protection locked="0"/>
    </xf>
    <xf numFmtId="16" fontId="14" fillId="17" borderId="1" xfId="0" applyNumberFormat="1" applyFont="1" applyFill="1" applyBorder="1"/>
    <xf numFmtId="0" fontId="0" fillId="0" borderId="0" xfId="0" applyBorder="1"/>
    <xf numFmtId="14" fontId="13" fillId="15" borderId="1" xfId="0" applyNumberFormat="1" applyFont="1" applyFill="1" applyBorder="1" applyAlignment="1" applyProtection="1">
      <alignment horizontal="center" vertical="center" wrapText="1"/>
      <protection locked="0"/>
    </xf>
    <xf numFmtId="0" fontId="0" fillId="15" borderId="1" xfId="0" applyFill="1" applyBorder="1"/>
    <xf numFmtId="14" fontId="13" fillId="18" borderId="1" xfId="0" applyNumberFormat="1" applyFont="1" applyFill="1" applyBorder="1" applyAlignment="1" applyProtection="1">
      <alignment horizontal="center" vertical="center" wrapText="1"/>
      <protection locked="0"/>
    </xf>
    <xf numFmtId="14" fontId="13" fillId="12" borderId="1" xfId="0" applyNumberFormat="1" applyFont="1" applyFill="1" applyBorder="1" applyAlignment="1" applyProtection="1">
      <alignment horizontal="center" vertical="center" wrapText="1"/>
      <protection locked="0"/>
    </xf>
    <xf numFmtId="16" fontId="0" fillId="18" borderId="40" xfId="0" applyNumberFormat="1" applyFill="1" applyBorder="1" applyAlignment="1">
      <alignment horizontal="center"/>
    </xf>
    <xf numFmtId="16" fontId="0" fillId="18" borderId="41" xfId="0" applyNumberFormat="1" applyFill="1" applyBorder="1" applyAlignment="1">
      <alignment horizontal="center"/>
    </xf>
    <xf numFmtId="14" fontId="13" fillId="17" borderId="1" xfId="0" applyNumberFormat="1" applyFont="1" applyFill="1" applyBorder="1" applyAlignment="1" applyProtection="1">
      <alignment horizontal="center" vertical="center" wrapText="1"/>
      <protection locked="0"/>
    </xf>
    <xf numFmtId="14" fontId="13" fillId="14" borderId="1" xfId="0" applyNumberFormat="1" applyFont="1" applyFill="1" applyBorder="1" applyAlignment="1" applyProtection="1">
      <alignment horizontal="center" vertical="center" wrapText="1"/>
      <protection locked="0"/>
    </xf>
    <xf numFmtId="4" fontId="0" fillId="0" borderId="0" xfId="0" applyNumberFormat="1"/>
    <xf numFmtId="4" fontId="0" fillId="0" borderId="1" xfId="0" applyNumberFormat="1" applyBorder="1" applyAlignment="1">
      <alignment horizontal="center"/>
    </xf>
    <xf numFmtId="0" fontId="0" fillId="0" borderId="0" xfId="0" applyFill="1" applyBorder="1" applyAlignment="1">
      <alignment wrapText="1"/>
    </xf>
    <xf numFmtId="169" fontId="13" fillId="0" borderId="0" xfId="1" applyNumberFormat="1" applyFont="1" applyFill="1" applyBorder="1" applyAlignment="1" applyProtection="1">
      <alignment horizontal="center" vertical="center" wrapText="1"/>
      <protection locked="0"/>
    </xf>
    <xf numFmtId="0" fontId="0" fillId="13" borderId="1" xfId="0" applyFill="1" applyBorder="1"/>
    <xf numFmtId="0" fontId="0" fillId="16" borderId="1" xfId="0" applyFill="1" applyBorder="1" applyAlignment="1">
      <alignment horizontal="center"/>
    </xf>
    <xf numFmtId="0" fontId="1"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17" xfId="0" applyFont="1" applyBorder="1" applyAlignment="1">
      <alignment horizontal="left" vertical="justify" wrapText="1"/>
    </xf>
    <xf numFmtId="0" fontId="26" fillId="0" borderId="18" xfId="0" applyFont="1" applyBorder="1" applyAlignment="1">
      <alignment horizontal="left" vertical="justify" wrapText="1"/>
    </xf>
    <xf numFmtId="0" fontId="26" fillId="0" borderId="19" xfId="0" applyFont="1" applyBorder="1" applyAlignment="1">
      <alignment horizontal="left" vertical="justify" wrapText="1"/>
    </xf>
    <xf numFmtId="0" fontId="0" fillId="0" borderId="3" xfId="0" applyBorder="1" applyAlignment="1">
      <alignment horizontal="center"/>
    </xf>
    <xf numFmtId="0" fontId="0" fillId="0" borderId="35"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26" fillId="6" borderId="14" xfId="0" applyFont="1" applyFill="1" applyBorder="1" applyAlignment="1">
      <alignment horizontal="left" vertical="justify" wrapText="1"/>
    </xf>
    <xf numFmtId="0" fontId="26" fillId="6" borderId="15" xfId="0" applyFont="1" applyFill="1" applyBorder="1" applyAlignment="1">
      <alignment horizontal="left" vertical="justify" wrapText="1"/>
    </xf>
    <xf numFmtId="0" fontId="26" fillId="6" borderId="16" xfId="0" applyFont="1" applyFill="1" applyBorder="1" applyAlignment="1">
      <alignment horizontal="left" vertical="justify" wrapText="1"/>
    </xf>
    <xf numFmtId="0" fontId="26" fillId="6" borderId="17" xfId="0" applyFont="1" applyFill="1" applyBorder="1" applyAlignment="1">
      <alignment horizontal="left" vertical="justify"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17" xfId="0" applyFont="1" applyFill="1" applyBorder="1" applyAlignment="1">
      <alignment horizontal="center" vertical="justify" wrapText="1"/>
    </xf>
    <xf numFmtId="0" fontId="26" fillId="6" borderId="18" xfId="0" applyFont="1" applyFill="1" applyBorder="1" applyAlignment="1">
      <alignment horizontal="center" vertical="justify" wrapText="1"/>
    </xf>
    <xf numFmtId="0" fontId="26" fillId="6" borderId="19" xfId="0" applyFont="1" applyFill="1" applyBorder="1" applyAlignment="1">
      <alignment horizontal="center" vertical="justify" wrapText="1"/>
    </xf>
    <xf numFmtId="0" fontId="0" fillId="0" borderId="44" xfId="0" applyBorder="1" applyAlignment="1">
      <alignment horizontal="center" vertical="center" wrapText="1"/>
    </xf>
    <xf numFmtId="0" fontId="4" fillId="0" borderId="1" xfId="0" applyFont="1" applyBorder="1" applyAlignment="1">
      <alignment horizontal="center" vertical="center" wrapText="1"/>
    </xf>
    <xf numFmtId="0" fontId="0" fillId="10" borderId="1" xfId="0" applyFont="1" applyFill="1" applyBorder="1" applyAlignment="1">
      <alignment horizontal="center" vertical="center" wrapText="1"/>
    </xf>
    <xf numFmtId="0" fontId="0" fillId="10" borderId="10" xfId="0" applyFill="1" applyBorder="1" applyAlignment="1">
      <alignment horizontal="center" vertical="center" wrapText="1"/>
    </xf>
    <xf numFmtId="0" fontId="0" fillId="10" borderId="2" xfId="0" applyFill="1" applyBorder="1" applyAlignment="1">
      <alignment horizontal="center" vertical="center" wrapText="1"/>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0" fillId="10"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0" fillId="10" borderId="3" xfId="0" applyFill="1" applyBorder="1" applyAlignment="1">
      <alignment horizontal="justify" vertical="center" wrapText="1"/>
    </xf>
    <xf numFmtId="0" fontId="0" fillId="10" borderId="11" xfId="0" applyFill="1" applyBorder="1" applyAlignment="1">
      <alignment horizontal="justify" vertical="center" wrapText="1"/>
    </xf>
    <xf numFmtId="0" fontId="0" fillId="0" borderId="10" xfId="0" applyBorder="1" applyAlignment="1">
      <alignment horizontal="center" vertical="center" wrapText="1"/>
    </xf>
    <xf numFmtId="0" fontId="0" fillId="0" borderId="2" xfId="0" applyBorder="1" applyAlignment="1">
      <alignment horizontal="center" vertical="center" wrapText="1"/>
    </xf>
    <xf numFmtId="0" fontId="0" fillId="2" borderId="4" xfId="0" applyFont="1" applyFill="1" applyBorder="1" applyAlignment="1">
      <alignment horizontal="left" vertical="center"/>
    </xf>
    <xf numFmtId="0" fontId="0" fillId="2" borderId="5" xfId="0" applyFont="1" applyFill="1" applyBorder="1" applyAlignment="1">
      <alignment horizontal="left" vertical="center"/>
    </xf>
    <xf numFmtId="0" fontId="9" fillId="2" borderId="3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17" fillId="0" borderId="0" xfId="0" applyFont="1" applyFill="1" applyAlignment="1">
      <alignment horizontal="left" vertical="center" wrapText="1"/>
    </xf>
    <xf numFmtId="0" fontId="1" fillId="2" borderId="10" xfId="0" applyFont="1" applyFill="1" applyBorder="1" applyAlignment="1">
      <alignment horizontal="center" vertical="center"/>
    </xf>
    <xf numFmtId="0" fontId="1" fillId="2" borderId="2" xfId="0" applyFont="1" applyFill="1" applyBorder="1" applyAlignment="1">
      <alignment horizontal="center" vertical="center"/>
    </xf>
    <xf numFmtId="0" fontId="9" fillId="2" borderId="6" xfId="0" applyFont="1" applyFill="1" applyBorder="1" applyAlignment="1" applyProtection="1">
      <alignment horizontal="left" vertical="center"/>
      <protection locked="0"/>
    </xf>
    <xf numFmtId="0" fontId="9" fillId="2" borderId="7" xfId="0" applyFont="1" applyFill="1" applyBorder="1" applyAlignment="1" applyProtection="1">
      <alignment horizontal="left" vertical="center"/>
      <protection locked="0"/>
    </xf>
    <xf numFmtId="0" fontId="37" fillId="0" borderId="12" xfId="0" applyFont="1" applyBorder="1" applyAlignment="1">
      <alignment horizontal="center" vertical="center" wrapText="1"/>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8" fillId="2" borderId="10"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0" fillId="10" borderId="36" xfId="0" applyFill="1" applyBorder="1" applyAlignment="1">
      <alignment horizontal="center" vertical="center" wrapText="1"/>
    </xf>
    <xf numFmtId="0" fontId="0" fillId="10" borderId="39" xfId="0"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vertical="center" wrapText="1"/>
    </xf>
    <xf numFmtId="1" fontId="0" fillId="0" borderId="0" xfId="0" applyNumberFormat="1" applyAlignment="1">
      <alignment horizontal="center"/>
    </xf>
    <xf numFmtId="0" fontId="0" fillId="0" borderId="0" xfId="0" applyAlignment="1">
      <alignment horizontal="center"/>
    </xf>
    <xf numFmtId="0" fontId="0" fillId="0" borderId="23" xfId="0" applyBorder="1"/>
    <xf numFmtId="0" fontId="28" fillId="6" borderId="30" xfId="0" applyFont="1" applyFill="1" applyBorder="1" applyAlignment="1">
      <alignment vertical="center" wrapText="1"/>
    </xf>
    <xf numFmtId="0" fontId="28" fillId="6" borderId="29" xfId="0" applyFont="1" applyFill="1" applyBorder="1" applyAlignment="1">
      <alignment vertical="center" wrapText="1"/>
    </xf>
    <xf numFmtId="0" fontId="28" fillId="8" borderId="25" xfId="0" applyFont="1" applyFill="1" applyBorder="1" applyAlignment="1">
      <alignment horizontal="center" vertical="center"/>
    </xf>
    <xf numFmtId="0" fontId="28" fillId="8" borderId="27" xfId="0" applyFont="1" applyFill="1" applyBorder="1" applyAlignment="1">
      <alignment horizontal="center" vertical="center"/>
    </xf>
    <xf numFmtId="0" fontId="28" fillId="8" borderId="26" xfId="0" applyFont="1" applyFill="1" applyBorder="1" applyAlignment="1">
      <alignment horizontal="center" vertical="center"/>
    </xf>
    <xf numFmtId="0" fontId="29" fillId="6" borderId="33" xfId="0" applyFont="1" applyFill="1" applyBorder="1" applyAlignment="1">
      <alignment vertical="center"/>
    </xf>
    <xf numFmtId="0" fontId="28" fillId="6" borderId="20" xfId="0" applyFont="1" applyFill="1" applyBorder="1" applyAlignment="1">
      <alignment vertical="center"/>
    </xf>
    <xf numFmtId="0" fontId="28" fillId="6" borderId="28" xfId="0" applyFont="1" applyFill="1" applyBorder="1" applyAlignment="1">
      <alignment vertical="center"/>
    </xf>
    <xf numFmtId="0" fontId="28" fillId="6" borderId="21" xfId="0" applyFont="1" applyFill="1" applyBorder="1" applyAlignment="1">
      <alignment vertical="center" wrapText="1"/>
    </xf>
    <xf numFmtId="0" fontId="28" fillId="6" borderId="32" xfId="0" applyFont="1" applyFill="1" applyBorder="1" applyAlignment="1">
      <alignment vertical="center" wrapText="1"/>
    </xf>
    <xf numFmtId="0" fontId="29" fillId="6" borderId="34" xfId="0" applyFont="1" applyFill="1" applyBorder="1" applyAlignment="1">
      <alignment vertical="center"/>
    </xf>
    <xf numFmtId="0" fontId="28" fillId="6" borderId="20" xfId="0" applyFont="1" applyFill="1" applyBorder="1" applyAlignment="1">
      <alignment horizontal="center" vertical="center" wrapText="1"/>
    </xf>
    <xf numFmtId="0" fontId="28" fillId="6" borderId="21"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7"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36" fillId="6" borderId="27" xfId="0" applyFont="1" applyFill="1" applyBorder="1" applyAlignment="1">
      <alignment horizontal="center" vertical="center" wrapText="1"/>
    </xf>
    <xf numFmtId="0" fontId="36" fillId="6" borderId="26" xfId="0" applyFont="1" applyFill="1" applyBorder="1" applyAlignment="1">
      <alignment horizontal="center" vertical="center" wrapText="1"/>
    </xf>
    <xf numFmtId="44" fontId="36" fillId="6" borderId="27" xfId="3" applyFont="1" applyFill="1" applyBorder="1" applyAlignment="1">
      <alignment horizontal="center" vertical="center" wrapText="1"/>
    </xf>
    <xf numFmtId="44" fontId="36" fillId="6" borderId="26" xfId="3" applyFont="1" applyFill="1" applyBorder="1" applyAlignment="1">
      <alignment horizontal="center" vertical="center" wrapText="1"/>
    </xf>
    <xf numFmtId="0" fontId="35" fillId="6" borderId="27" xfId="0" applyFont="1" applyFill="1" applyBorder="1" applyAlignment="1">
      <alignment horizontal="center" vertical="center" wrapText="1"/>
    </xf>
    <xf numFmtId="0" fontId="35" fillId="6" borderId="26" xfId="0" applyFont="1" applyFill="1" applyBorder="1" applyAlignment="1">
      <alignment horizontal="center" vertical="center" wrapText="1"/>
    </xf>
    <xf numFmtId="169" fontId="0" fillId="3" borderId="1" xfId="1" applyNumberFormat="1" applyFont="1" applyFill="1" applyBorder="1" applyAlignment="1">
      <alignment vertical="center"/>
    </xf>
    <xf numFmtId="14" fontId="0" fillId="0" borderId="5" xfId="0" applyNumberFormat="1" applyFont="1" applyFill="1" applyBorder="1" applyAlignment="1" applyProtection="1">
      <alignment horizontal="left" vertical="center"/>
      <protection locked="0"/>
    </xf>
    <xf numFmtId="0" fontId="14" fillId="0" borderId="1" xfId="0" applyFont="1" applyFill="1" applyBorder="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57" t="s">
        <v>86</v>
      </c>
      <c r="B2" s="257"/>
      <c r="C2" s="257"/>
      <c r="D2" s="257"/>
      <c r="E2" s="257"/>
      <c r="F2" s="257"/>
      <c r="G2" s="257"/>
      <c r="H2" s="257"/>
      <c r="I2" s="257"/>
      <c r="J2" s="257"/>
      <c r="K2" s="257"/>
      <c r="L2" s="257"/>
    </row>
    <row r="4" spans="1:12" ht="16.5" x14ac:dyDescent="0.25">
      <c r="A4" s="238" t="s">
        <v>57</v>
      </c>
      <c r="B4" s="238"/>
      <c r="C4" s="238"/>
      <c r="D4" s="238"/>
      <c r="E4" s="238"/>
      <c r="F4" s="238"/>
      <c r="G4" s="238"/>
      <c r="H4" s="238"/>
      <c r="I4" s="238"/>
      <c r="J4" s="238"/>
      <c r="K4" s="238"/>
      <c r="L4" s="238"/>
    </row>
    <row r="5" spans="1:12" ht="16.5" x14ac:dyDescent="0.25">
      <c r="A5" s="22"/>
    </row>
    <row r="6" spans="1:12" ht="16.5" x14ac:dyDescent="0.25">
      <c r="A6" s="238" t="s">
        <v>58</v>
      </c>
      <c r="B6" s="238"/>
      <c r="C6" s="238"/>
      <c r="D6" s="238"/>
      <c r="E6" s="238"/>
      <c r="F6" s="238"/>
      <c r="G6" s="238"/>
      <c r="H6" s="238"/>
      <c r="I6" s="238"/>
      <c r="J6" s="238"/>
      <c r="K6" s="238"/>
      <c r="L6" s="238"/>
    </row>
    <row r="7" spans="1:12" ht="16.5" x14ac:dyDescent="0.25">
      <c r="A7" s="23"/>
    </row>
    <row r="8" spans="1:12" ht="109.5" customHeight="1" x14ac:dyDescent="0.25">
      <c r="A8" s="239" t="s">
        <v>119</v>
      </c>
      <c r="B8" s="239"/>
      <c r="C8" s="239"/>
      <c r="D8" s="239"/>
      <c r="E8" s="239"/>
      <c r="F8" s="239"/>
      <c r="G8" s="239"/>
      <c r="H8" s="239"/>
      <c r="I8" s="239"/>
      <c r="J8" s="239"/>
      <c r="K8" s="239"/>
      <c r="L8" s="239"/>
    </row>
    <row r="9" spans="1:12" ht="45.75" customHeight="1" x14ac:dyDescent="0.25">
      <c r="A9" s="239"/>
      <c r="B9" s="239"/>
      <c r="C9" s="239"/>
      <c r="D9" s="239"/>
      <c r="E9" s="239"/>
      <c r="F9" s="239"/>
      <c r="G9" s="239"/>
      <c r="H9" s="239"/>
      <c r="I9" s="239"/>
      <c r="J9" s="239"/>
      <c r="K9" s="239"/>
      <c r="L9" s="239"/>
    </row>
    <row r="10" spans="1:12" ht="28.5" customHeight="1" x14ac:dyDescent="0.25">
      <c r="A10" s="239" t="s">
        <v>89</v>
      </c>
      <c r="B10" s="239"/>
      <c r="C10" s="239"/>
      <c r="D10" s="239"/>
      <c r="E10" s="239"/>
      <c r="F10" s="239"/>
      <c r="G10" s="239"/>
      <c r="H10" s="239"/>
      <c r="I10" s="239"/>
      <c r="J10" s="239"/>
      <c r="K10" s="239"/>
      <c r="L10" s="239"/>
    </row>
    <row r="11" spans="1:12" ht="28.5" customHeight="1" x14ac:dyDescent="0.25">
      <c r="A11" s="239"/>
      <c r="B11" s="239"/>
      <c r="C11" s="239"/>
      <c r="D11" s="239"/>
      <c r="E11" s="239"/>
      <c r="F11" s="239"/>
      <c r="G11" s="239"/>
      <c r="H11" s="239"/>
      <c r="I11" s="239"/>
      <c r="J11" s="239"/>
      <c r="K11" s="239"/>
      <c r="L11" s="239"/>
    </row>
    <row r="12" spans="1:12" ht="15.75" thickBot="1" x14ac:dyDescent="0.3"/>
    <row r="13" spans="1:12" ht="15.75" thickBot="1" x14ac:dyDescent="0.3">
      <c r="A13" s="24" t="s">
        <v>59</v>
      </c>
      <c r="B13" s="240" t="s">
        <v>85</v>
      </c>
      <c r="C13" s="241"/>
      <c r="D13" s="241"/>
      <c r="E13" s="241"/>
      <c r="F13" s="241"/>
      <c r="G13" s="241"/>
      <c r="H13" s="241"/>
      <c r="I13" s="241"/>
      <c r="J13" s="241"/>
      <c r="K13" s="241"/>
      <c r="L13" s="241"/>
    </row>
    <row r="14" spans="1:12" ht="15.75" thickBot="1" x14ac:dyDescent="0.3">
      <c r="A14" s="25">
        <v>1</v>
      </c>
      <c r="B14" s="256"/>
      <c r="C14" s="256"/>
      <c r="D14" s="256"/>
      <c r="E14" s="256"/>
      <c r="F14" s="256"/>
      <c r="G14" s="256"/>
      <c r="H14" s="256"/>
      <c r="I14" s="256"/>
      <c r="J14" s="256"/>
      <c r="K14" s="256"/>
      <c r="L14" s="256"/>
    </row>
    <row r="15" spans="1:12" ht="15.75" thickBot="1" x14ac:dyDescent="0.3">
      <c r="A15" s="25">
        <v>2</v>
      </c>
      <c r="B15" s="256"/>
      <c r="C15" s="256"/>
      <c r="D15" s="256"/>
      <c r="E15" s="256"/>
      <c r="F15" s="256"/>
      <c r="G15" s="256"/>
      <c r="H15" s="256"/>
      <c r="I15" s="256"/>
      <c r="J15" s="256"/>
      <c r="K15" s="256"/>
      <c r="L15" s="256"/>
    </row>
    <row r="16" spans="1:12" ht="15.75" thickBot="1" x14ac:dyDescent="0.3">
      <c r="A16" s="25">
        <v>3</v>
      </c>
      <c r="B16" s="256"/>
      <c r="C16" s="256"/>
      <c r="D16" s="256"/>
      <c r="E16" s="256"/>
      <c r="F16" s="256"/>
      <c r="G16" s="256"/>
      <c r="H16" s="256"/>
      <c r="I16" s="256"/>
      <c r="J16" s="256"/>
      <c r="K16" s="256"/>
      <c r="L16" s="256"/>
    </row>
    <row r="17" spans="1:12" ht="15.75" thickBot="1" x14ac:dyDescent="0.3">
      <c r="A17" s="25">
        <v>4</v>
      </c>
      <c r="B17" s="256"/>
      <c r="C17" s="256"/>
      <c r="D17" s="256"/>
      <c r="E17" s="256"/>
      <c r="F17" s="256"/>
      <c r="G17" s="256"/>
      <c r="H17" s="256"/>
      <c r="I17" s="256"/>
      <c r="J17" s="256"/>
      <c r="K17" s="256"/>
      <c r="L17" s="256"/>
    </row>
    <row r="18" spans="1:12" ht="15.75" thickBot="1" x14ac:dyDescent="0.3">
      <c r="A18" s="25">
        <v>5</v>
      </c>
      <c r="B18" s="256"/>
      <c r="C18" s="256"/>
      <c r="D18" s="256"/>
      <c r="E18" s="256"/>
      <c r="F18" s="256"/>
      <c r="G18" s="256"/>
      <c r="H18" s="256"/>
      <c r="I18" s="256"/>
      <c r="J18" s="256"/>
      <c r="K18" s="256"/>
      <c r="L18" s="256"/>
    </row>
    <row r="19" spans="1:12" x14ac:dyDescent="0.25">
      <c r="A19" s="32"/>
      <c r="B19" s="32"/>
      <c r="C19" s="32"/>
      <c r="D19" s="32"/>
      <c r="E19" s="32"/>
      <c r="F19" s="32"/>
      <c r="G19" s="32"/>
      <c r="H19" s="32"/>
      <c r="I19" s="32"/>
      <c r="J19" s="32"/>
      <c r="K19" s="32"/>
      <c r="L19" s="32"/>
    </row>
    <row r="20" spans="1:12" x14ac:dyDescent="0.25">
      <c r="A20" s="33"/>
      <c r="B20" s="32"/>
      <c r="C20" s="32"/>
      <c r="D20" s="32"/>
      <c r="E20" s="32"/>
      <c r="F20" s="32"/>
      <c r="G20" s="32"/>
      <c r="H20" s="32"/>
      <c r="I20" s="32"/>
      <c r="J20" s="32"/>
      <c r="K20" s="32"/>
      <c r="L20" s="32"/>
    </row>
    <row r="21" spans="1:12" x14ac:dyDescent="0.25">
      <c r="A21" s="258" t="s">
        <v>84</v>
      </c>
      <c r="B21" s="258"/>
      <c r="C21" s="258"/>
      <c r="D21" s="258"/>
      <c r="E21" s="258"/>
      <c r="F21" s="258"/>
      <c r="G21" s="258"/>
      <c r="H21" s="258"/>
      <c r="I21" s="258"/>
      <c r="J21" s="258"/>
      <c r="K21" s="258"/>
      <c r="L21" s="258"/>
    </row>
    <row r="23" spans="1:12" ht="27" customHeight="1" x14ac:dyDescent="0.25">
      <c r="A23" s="242" t="s">
        <v>60</v>
      </c>
      <c r="B23" s="242"/>
      <c r="C23" s="242"/>
      <c r="D23" s="242"/>
      <c r="E23" s="27" t="s">
        <v>61</v>
      </c>
      <c r="F23" s="26" t="s">
        <v>62</v>
      </c>
      <c r="G23" s="26" t="s">
        <v>63</v>
      </c>
      <c r="H23" s="242" t="s">
        <v>2</v>
      </c>
      <c r="I23" s="242"/>
      <c r="J23" s="242"/>
      <c r="K23" s="242"/>
      <c r="L23" s="242"/>
    </row>
    <row r="24" spans="1:12" ht="30.75" customHeight="1" x14ac:dyDescent="0.25">
      <c r="A24" s="250" t="s">
        <v>93</v>
      </c>
      <c r="B24" s="251"/>
      <c r="C24" s="251"/>
      <c r="D24" s="252"/>
      <c r="E24" s="28"/>
      <c r="F24" s="1"/>
      <c r="G24" s="1"/>
      <c r="H24" s="249"/>
      <c r="I24" s="249"/>
      <c r="J24" s="249"/>
      <c r="K24" s="249"/>
      <c r="L24" s="249"/>
    </row>
    <row r="25" spans="1:12" ht="35.25" customHeight="1" x14ac:dyDescent="0.25">
      <c r="A25" s="253" t="s">
        <v>94</v>
      </c>
      <c r="B25" s="254"/>
      <c r="C25" s="254"/>
      <c r="D25" s="255"/>
      <c r="E25" s="29"/>
      <c r="F25" s="1"/>
      <c r="G25" s="1"/>
      <c r="H25" s="249"/>
      <c r="I25" s="249"/>
      <c r="J25" s="249"/>
      <c r="K25" s="249"/>
      <c r="L25" s="249"/>
    </row>
    <row r="26" spans="1:12" ht="24.75" customHeight="1" x14ac:dyDescent="0.25">
      <c r="A26" s="253" t="s">
        <v>120</v>
      </c>
      <c r="B26" s="254"/>
      <c r="C26" s="254"/>
      <c r="D26" s="255"/>
      <c r="E26" s="29"/>
      <c r="F26" s="1"/>
      <c r="G26" s="1"/>
      <c r="H26" s="249"/>
      <c r="I26" s="249"/>
      <c r="J26" s="249"/>
      <c r="K26" s="249"/>
      <c r="L26" s="249"/>
    </row>
    <row r="27" spans="1:12" ht="27" customHeight="1" x14ac:dyDescent="0.25">
      <c r="A27" s="243" t="s">
        <v>64</v>
      </c>
      <c r="B27" s="244"/>
      <c r="C27" s="244"/>
      <c r="D27" s="245"/>
      <c r="E27" s="30"/>
      <c r="F27" s="1"/>
      <c r="G27" s="1"/>
      <c r="H27" s="249"/>
      <c r="I27" s="249"/>
      <c r="J27" s="249"/>
      <c r="K27" s="249"/>
      <c r="L27" s="249"/>
    </row>
    <row r="28" spans="1:12" ht="20.25" customHeight="1" x14ac:dyDescent="0.25">
      <c r="A28" s="243" t="s">
        <v>88</v>
      </c>
      <c r="B28" s="244"/>
      <c r="C28" s="244"/>
      <c r="D28" s="245"/>
      <c r="E28" s="30"/>
      <c r="F28" s="1"/>
      <c r="G28" s="1"/>
      <c r="H28" s="246"/>
      <c r="I28" s="247"/>
      <c r="J28" s="247"/>
      <c r="K28" s="247"/>
      <c r="L28" s="248"/>
    </row>
    <row r="29" spans="1:12" ht="28.5" customHeight="1" x14ac:dyDescent="0.25">
      <c r="A29" s="243" t="s">
        <v>121</v>
      </c>
      <c r="B29" s="244"/>
      <c r="C29" s="244"/>
      <c r="D29" s="245"/>
      <c r="E29" s="30"/>
      <c r="F29" s="1"/>
      <c r="G29" s="1"/>
      <c r="H29" s="249"/>
      <c r="I29" s="249"/>
      <c r="J29" s="249"/>
      <c r="K29" s="249"/>
      <c r="L29" s="249"/>
    </row>
    <row r="30" spans="1:12" ht="28.5" customHeight="1" x14ac:dyDescent="0.25">
      <c r="A30" s="243" t="s">
        <v>91</v>
      </c>
      <c r="B30" s="244"/>
      <c r="C30" s="244"/>
      <c r="D30" s="245"/>
      <c r="E30" s="30"/>
      <c r="F30" s="1"/>
      <c r="G30" s="1"/>
      <c r="H30" s="246"/>
      <c r="I30" s="247"/>
      <c r="J30" s="247"/>
      <c r="K30" s="247"/>
      <c r="L30" s="248"/>
    </row>
    <row r="31" spans="1:12" ht="15.75" customHeight="1" x14ac:dyDescent="0.25">
      <c r="A31" s="253" t="s">
        <v>65</v>
      </c>
      <c r="B31" s="254"/>
      <c r="C31" s="254"/>
      <c r="D31" s="255"/>
      <c r="E31" s="29"/>
      <c r="F31" s="1"/>
      <c r="G31" s="1"/>
      <c r="H31" s="249"/>
      <c r="I31" s="249"/>
      <c r="J31" s="249"/>
      <c r="K31" s="249"/>
      <c r="L31" s="249"/>
    </row>
    <row r="32" spans="1:12" ht="19.5" customHeight="1" x14ac:dyDescent="0.25">
      <c r="A32" s="253" t="s">
        <v>66</v>
      </c>
      <c r="B32" s="254"/>
      <c r="C32" s="254"/>
      <c r="D32" s="255"/>
      <c r="E32" s="29"/>
      <c r="F32" s="1"/>
      <c r="G32" s="1"/>
      <c r="H32" s="249"/>
      <c r="I32" s="249"/>
      <c r="J32" s="249"/>
      <c r="K32" s="249"/>
      <c r="L32" s="249"/>
    </row>
    <row r="33" spans="1:12" ht="27.75" customHeight="1" x14ac:dyDescent="0.25">
      <c r="A33" s="253" t="s">
        <v>67</v>
      </c>
      <c r="B33" s="254"/>
      <c r="C33" s="254"/>
      <c r="D33" s="255"/>
      <c r="E33" s="29"/>
      <c r="F33" s="1"/>
      <c r="G33" s="1"/>
      <c r="H33" s="249"/>
      <c r="I33" s="249"/>
      <c r="J33" s="249"/>
      <c r="K33" s="249"/>
      <c r="L33" s="249"/>
    </row>
    <row r="34" spans="1:12" ht="61.5" customHeight="1" x14ac:dyDescent="0.25">
      <c r="A34" s="253" t="s">
        <v>68</v>
      </c>
      <c r="B34" s="254"/>
      <c r="C34" s="254"/>
      <c r="D34" s="255"/>
      <c r="E34" s="29"/>
      <c r="F34" s="1"/>
      <c r="G34" s="1"/>
      <c r="H34" s="249"/>
      <c r="I34" s="249"/>
      <c r="J34" s="249"/>
      <c r="K34" s="249"/>
      <c r="L34" s="249"/>
    </row>
    <row r="35" spans="1:12" ht="17.25" customHeight="1" x14ac:dyDescent="0.25">
      <c r="A35" s="253" t="s">
        <v>69</v>
      </c>
      <c r="B35" s="254"/>
      <c r="C35" s="254"/>
      <c r="D35" s="255"/>
      <c r="E35" s="29"/>
      <c r="F35" s="1"/>
      <c r="G35" s="1"/>
      <c r="H35" s="249"/>
      <c r="I35" s="249"/>
      <c r="J35" s="249"/>
      <c r="K35" s="249"/>
      <c r="L35" s="249"/>
    </row>
    <row r="36" spans="1:12" ht="24" customHeight="1" x14ac:dyDescent="0.25">
      <c r="A36" s="259" t="s">
        <v>90</v>
      </c>
      <c r="B36" s="260"/>
      <c r="C36" s="260"/>
      <c r="D36" s="261"/>
      <c r="E36" s="29"/>
      <c r="F36" s="1"/>
      <c r="G36" s="1"/>
      <c r="H36" s="246"/>
      <c r="I36" s="247"/>
      <c r="J36" s="247"/>
      <c r="K36" s="247"/>
      <c r="L36" s="248"/>
    </row>
    <row r="37" spans="1:12" ht="24" customHeight="1" x14ac:dyDescent="0.25">
      <c r="A37" s="253" t="s">
        <v>95</v>
      </c>
      <c r="B37" s="254"/>
      <c r="C37" s="254"/>
      <c r="D37" s="255"/>
      <c r="E37" s="29"/>
      <c r="F37" s="1"/>
      <c r="G37" s="1"/>
      <c r="H37" s="246"/>
      <c r="I37" s="247"/>
      <c r="J37" s="247"/>
      <c r="K37" s="247"/>
      <c r="L37" s="248"/>
    </row>
    <row r="38" spans="1:12" ht="28.5" customHeight="1" x14ac:dyDescent="0.25">
      <c r="A38" s="253" t="s">
        <v>96</v>
      </c>
      <c r="B38" s="254"/>
      <c r="C38" s="254"/>
      <c r="D38" s="255"/>
      <c r="E38" s="31"/>
      <c r="F38" s="1"/>
      <c r="G38" s="1"/>
      <c r="H38" s="249"/>
      <c r="I38" s="249"/>
      <c r="J38" s="249"/>
      <c r="K38" s="249"/>
      <c r="L38" s="249"/>
    </row>
    <row r="41" spans="1:12" x14ac:dyDescent="0.25">
      <c r="A41" s="258" t="s">
        <v>92</v>
      </c>
      <c r="B41" s="258"/>
      <c r="C41" s="258"/>
      <c r="D41" s="258"/>
      <c r="E41" s="258"/>
      <c r="F41" s="258"/>
      <c r="G41" s="258"/>
      <c r="H41" s="258"/>
      <c r="I41" s="258"/>
      <c r="J41" s="258"/>
      <c r="K41" s="258"/>
      <c r="L41" s="258"/>
    </row>
    <row r="43" spans="1:12" ht="15" customHeight="1" x14ac:dyDescent="0.25">
      <c r="A43" s="242" t="s">
        <v>60</v>
      </c>
      <c r="B43" s="242"/>
      <c r="C43" s="242"/>
      <c r="D43" s="242"/>
      <c r="E43" s="27" t="s">
        <v>61</v>
      </c>
      <c r="F43" s="34" t="s">
        <v>62</v>
      </c>
      <c r="G43" s="34" t="s">
        <v>63</v>
      </c>
      <c r="H43" s="242" t="s">
        <v>2</v>
      </c>
      <c r="I43" s="242"/>
      <c r="J43" s="242"/>
      <c r="K43" s="242"/>
      <c r="L43" s="242"/>
    </row>
    <row r="44" spans="1:12" ht="30" customHeight="1" x14ac:dyDescent="0.25">
      <c r="A44" s="250" t="s">
        <v>93</v>
      </c>
      <c r="B44" s="251"/>
      <c r="C44" s="251"/>
      <c r="D44" s="252"/>
      <c r="E44" s="28"/>
      <c r="F44" s="1"/>
      <c r="G44" s="1"/>
      <c r="H44" s="249"/>
      <c r="I44" s="249"/>
      <c r="J44" s="249"/>
      <c r="K44" s="249"/>
      <c r="L44" s="249"/>
    </row>
    <row r="45" spans="1:12" ht="15" customHeight="1" x14ac:dyDescent="0.25">
      <c r="A45" s="253" t="s">
        <v>94</v>
      </c>
      <c r="B45" s="254"/>
      <c r="C45" s="254"/>
      <c r="D45" s="255"/>
      <c r="E45" s="29"/>
      <c r="F45" s="1"/>
      <c r="G45" s="1"/>
      <c r="H45" s="249"/>
      <c r="I45" s="249"/>
      <c r="J45" s="249"/>
      <c r="K45" s="249"/>
      <c r="L45" s="249"/>
    </row>
    <row r="46" spans="1:12" ht="15" customHeight="1" x14ac:dyDescent="0.25">
      <c r="A46" s="253" t="s">
        <v>120</v>
      </c>
      <c r="B46" s="254"/>
      <c r="C46" s="254"/>
      <c r="D46" s="255"/>
      <c r="E46" s="29"/>
      <c r="F46" s="1"/>
      <c r="G46" s="1"/>
      <c r="H46" s="249"/>
      <c r="I46" s="249"/>
      <c r="J46" s="249"/>
      <c r="K46" s="249"/>
      <c r="L46" s="249"/>
    </row>
    <row r="47" spans="1:12" ht="15" customHeight="1" x14ac:dyDescent="0.25">
      <c r="A47" s="243" t="s">
        <v>64</v>
      </c>
      <c r="B47" s="244"/>
      <c r="C47" s="244"/>
      <c r="D47" s="245"/>
      <c r="E47" s="30"/>
      <c r="F47" s="1"/>
      <c r="G47" s="1"/>
      <c r="H47" s="249"/>
      <c r="I47" s="249"/>
      <c r="J47" s="249"/>
      <c r="K47" s="249"/>
      <c r="L47" s="249"/>
    </row>
    <row r="48" spans="1:12" ht="15" customHeight="1" x14ac:dyDescent="0.25">
      <c r="A48" s="243" t="s">
        <v>88</v>
      </c>
      <c r="B48" s="244"/>
      <c r="C48" s="244"/>
      <c r="D48" s="245"/>
      <c r="E48" s="30"/>
      <c r="F48" s="1"/>
      <c r="G48" s="1"/>
      <c r="H48" s="246"/>
      <c r="I48" s="247"/>
      <c r="J48" s="247"/>
      <c r="K48" s="247"/>
      <c r="L48" s="248"/>
    </row>
    <row r="49" spans="1:12" ht="37.5" customHeight="1" x14ac:dyDescent="0.25">
      <c r="A49" s="243" t="s">
        <v>121</v>
      </c>
      <c r="B49" s="244"/>
      <c r="C49" s="244"/>
      <c r="D49" s="245"/>
      <c r="E49" s="30"/>
      <c r="F49" s="1"/>
      <c r="G49" s="1"/>
      <c r="H49" s="249"/>
      <c r="I49" s="249"/>
      <c r="J49" s="249"/>
      <c r="K49" s="249"/>
      <c r="L49" s="249"/>
    </row>
    <row r="50" spans="1:12" ht="15" customHeight="1" x14ac:dyDescent="0.25">
      <c r="A50" s="243" t="s">
        <v>91</v>
      </c>
      <c r="B50" s="244"/>
      <c r="C50" s="244"/>
      <c r="D50" s="245"/>
      <c r="E50" s="30"/>
      <c r="F50" s="1"/>
      <c r="G50" s="1"/>
      <c r="H50" s="246"/>
      <c r="I50" s="247"/>
      <c r="J50" s="247"/>
      <c r="K50" s="247"/>
      <c r="L50" s="248"/>
    </row>
    <row r="51" spans="1:12" ht="15" customHeight="1" x14ac:dyDescent="0.25">
      <c r="A51" s="253" t="s">
        <v>65</v>
      </c>
      <c r="B51" s="254"/>
      <c r="C51" s="254"/>
      <c r="D51" s="255"/>
      <c r="E51" s="29"/>
      <c r="F51" s="1"/>
      <c r="G51" s="1"/>
      <c r="H51" s="249"/>
      <c r="I51" s="249"/>
      <c r="J51" s="249"/>
      <c r="K51" s="249"/>
      <c r="L51" s="249"/>
    </row>
    <row r="52" spans="1:12" ht="15" customHeight="1" x14ac:dyDescent="0.25">
      <c r="A52" s="253" t="s">
        <v>66</v>
      </c>
      <c r="B52" s="254"/>
      <c r="C52" s="254"/>
      <c r="D52" s="255"/>
      <c r="E52" s="29"/>
      <c r="F52" s="1"/>
      <c r="G52" s="1"/>
      <c r="H52" s="249"/>
      <c r="I52" s="249"/>
      <c r="J52" s="249"/>
      <c r="K52" s="249"/>
      <c r="L52" s="249"/>
    </row>
    <row r="53" spans="1:12" ht="15" customHeight="1" x14ac:dyDescent="0.25">
      <c r="A53" s="253" t="s">
        <v>67</v>
      </c>
      <c r="B53" s="254"/>
      <c r="C53" s="254"/>
      <c r="D53" s="255"/>
      <c r="E53" s="29"/>
      <c r="F53" s="1"/>
      <c r="G53" s="1"/>
      <c r="H53" s="249"/>
      <c r="I53" s="249"/>
      <c r="J53" s="249"/>
      <c r="K53" s="249"/>
      <c r="L53" s="249"/>
    </row>
    <row r="54" spans="1:12" ht="15" customHeight="1" x14ac:dyDescent="0.25">
      <c r="A54" s="253" t="s">
        <v>68</v>
      </c>
      <c r="B54" s="254"/>
      <c r="C54" s="254"/>
      <c r="D54" s="255"/>
      <c r="E54" s="29"/>
      <c r="F54" s="1"/>
      <c r="G54" s="1"/>
      <c r="H54" s="249"/>
      <c r="I54" s="249"/>
      <c r="J54" s="249"/>
      <c r="K54" s="249"/>
      <c r="L54" s="249"/>
    </row>
    <row r="55" spans="1:12" ht="15" customHeight="1" x14ac:dyDescent="0.25">
      <c r="A55" s="253" t="s">
        <v>69</v>
      </c>
      <c r="B55" s="254"/>
      <c r="C55" s="254"/>
      <c r="D55" s="255"/>
      <c r="E55" s="29"/>
      <c r="F55" s="1"/>
      <c r="G55" s="1"/>
      <c r="H55" s="249"/>
      <c r="I55" s="249"/>
      <c r="J55" s="249"/>
      <c r="K55" s="249"/>
      <c r="L55" s="249"/>
    </row>
    <row r="56" spans="1:12" ht="15" customHeight="1" x14ac:dyDescent="0.25">
      <c r="A56" s="259" t="s">
        <v>90</v>
      </c>
      <c r="B56" s="260"/>
      <c r="C56" s="260"/>
      <c r="D56" s="261"/>
      <c r="E56" s="29"/>
      <c r="F56" s="1"/>
      <c r="G56" s="1"/>
      <c r="H56" s="246"/>
      <c r="I56" s="247"/>
      <c r="J56" s="247"/>
      <c r="K56" s="247"/>
      <c r="L56" s="248"/>
    </row>
    <row r="57" spans="1:12" ht="15" customHeight="1" x14ac:dyDescent="0.25">
      <c r="A57" s="253" t="s">
        <v>95</v>
      </c>
      <c r="B57" s="254"/>
      <c r="C57" s="254"/>
      <c r="D57" s="255"/>
      <c r="E57" s="29"/>
      <c r="F57" s="1"/>
      <c r="G57" s="1"/>
      <c r="H57" s="246"/>
      <c r="I57" s="247"/>
      <c r="J57" s="247"/>
      <c r="K57" s="247"/>
      <c r="L57" s="248"/>
    </row>
    <row r="58" spans="1:12" ht="15" customHeight="1" x14ac:dyDescent="0.25">
      <c r="A58" s="253" t="s">
        <v>96</v>
      </c>
      <c r="B58" s="254"/>
      <c r="C58" s="254"/>
      <c r="D58" s="255"/>
      <c r="E58" s="31"/>
      <c r="F58" s="1"/>
      <c r="G58" s="1"/>
      <c r="H58" s="249"/>
      <c r="I58" s="249"/>
      <c r="J58" s="249"/>
      <c r="K58" s="249"/>
      <c r="L58" s="249"/>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3"/>
  <sheetViews>
    <sheetView tabSelected="1" topLeftCell="A12" zoomScale="80" zoomScaleNormal="80" workbookViewId="0">
      <selection activeCell="F25" sqref="F25"/>
    </sheetView>
  </sheetViews>
  <sheetFormatPr baseColWidth="10" defaultRowHeight="15" x14ac:dyDescent="0.25"/>
  <cols>
    <col min="1" max="1" width="3.140625" style="2" bestFit="1" customWidth="1"/>
    <col min="2" max="2" width="77.28515625" style="2" customWidth="1"/>
    <col min="3" max="3" width="31.140625" style="2" customWidth="1"/>
    <col min="4" max="4" width="26.7109375" style="102" customWidth="1"/>
    <col min="5" max="5" width="26.85546875" style="102" customWidth="1"/>
    <col min="6" max="6" width="29.7109375" style="102" customWidth="1"/>
    <col min="7" max="7" width="29.7109375" style="2" customWidth="1"/>
    <col min="8" max="8" width="22.140625" style="102" customWidth="1"/>
    <col min="9" max="9" width="15.7109375" style="102" customWidth="1"/>
    <col min="10" max="10" width="20.42578125" style="102" customWidth="1"/>
    <col min="11" max="12" width="18" style="102" customWidth="1"/>
    <col min="13" max="13" width="21.28515625" style="102" customWidth="1"/>
    <col min="14" max="14" width="18" style="102" customWidth="1"/>
    <col min="15" max="15" width="41.85546875" style="102" customWidth="1"/>
    <col min="16" max="16" width="34.42578125" style="102" customWidth="1"/>
    <col min="17" max="17" width="49.5703125" style="2" customWidth="1"/>
    <col min="18" max="18" width="18" style="2" customWidth="1"/>
    <col min="19" max="19" width="52.7109375" style="2" customWidth="1"/>
    <col min="20" max="20" width="49.42578125" style="2" customWidth="1"/>
    <col min="21" max="24" width="6.42578125" style="2" customWidth="1"/>
    <col min="25" max="253" width="11.42578125" style="2"/>
    <col min="254" max="254" width="1" style="2" customWidth="1"/>
    <col min="255" max="255" width="4.28515625" style="2" customWidth="1"/>
    <col min="256" max="256" width="34.7109375" style="2" customWidth="1"/>
    <col min="257" max="257" width="0" style="2" hidden="1" customWidth="1"/>
    <col min="258" max="258" width="20" style="2" customWidth="1"/>
    <col min="259" max="259" width="20.85546875" style="2" customWidth="1"/>
    <col min="260" max="260" width="25" style="2" customWidth="1"/>
    <col min="261" max="261" width="18.7109375" style="2" customWidth="1"/>
    <col min="262" max="262" width="29.7109375" style="2" customWidth="1"/>
    <col min="263" max="263" width="13.42578125" style="2" customWidth="1"/>
    <col min="264" max="264" width="13.85546875" style="2" customWidth="1"/>
    <col min="265" max="269" width="16.5703125" style="2" customWidth="1"/>
    <col min="270" max="270" width="20.5703125" style="2" customWidth="1"/>
    <col min="271" max="271" width="21.140625" style="2" customWidth="1"/>
    <col min="272" max="272" width="9.5703125" style="2" customWidth="1"/>
    <col min="273" max="273" width="0.42578125" style="2" customWidth="1"/>
    <col min="274" max="280" width="6.42578125" style="2" customWidth="1"/>
    <col min="281" max="509" width="11.42578125" style="2"/>
    <col min="510" max="510" width="1" style="2" customWidth="1"/>
    <col min="511" max="511" width="4.28515625" style="2" customWidth="1"/>
    <col min="512" max="512" width="34.7109375" style="2" customWidth="1"/>
    <col min="513" max="513" width="0" style="2" hidden="1" customWidth="1"/>
    <col min="514" max="514" width="20" style="2" customWidth="1"/>
    <col min="515" max="515" width="20.85546875" style="2" customWidth="1"/>
    <col min="516" max="516" width="25" style="2" customWidth="1"/>
    <col min="517" max="517" width="18.7109375" style="2" customWidth="1"/>
    <col min="518" max="518" width="29.7109375" style="2" customWidth="1"/>
    <col min="519" max="519" width="13.42578125" style="2" customWidth="1"/>
    <col min="520" max="520" width="13.85546875" style="2" customWidth="1"/>
    <col min="521" max="525" width="16.5703125" style="2" customWidth="1"/>
    <col min="526" max="526" width="20.5703125" style="2" customWidth="1"/>
    <col min="527" max="527" width="21.140625" style="2" customWidth="1"/>
    <col min="528" max="528" width="9.5703125" style="2" customWidth="1"/>
    <col min="529" max="529" width="0.42578125" style="2" customWidth="1"/>
    <col min="530" max="536" width="6.42578125" style="2" customWidth="1"/>
    <col min="537" max="765" width="11.42578125" style="2"/>
    <col min="766" max="766" width="1" style="2" customWidth="1"/>
    <col min="767" max="767" width="4.28515625" style="2" customWidth="1"/>
    <col min="768" max="768" width="34.7109375" style="2" customWidth="1"/>
    <col min="769" max="769" width="0" style="2" hidden="1" customWidth="1"/>
    <col min="770" max="770" width="20" style="2" customWidth="1"/>
    <col min="771" max="771" width="20.85546875" style="2" customWidth="1"/>
    <col min="772" max="772" width="25" style="2" customWidth="1"/>
    <col min="773" max="773" width="18.7109375" style="2" customWidth="1"/>
    <col min="774" max="774" width="29.7109375" style="2" customWidth="1"/>
    <col min="775" max="775" width="13.42578125" style="2" customWidth="1"/>
    <col min="776" max="776" width="13.85546875" style="2" customWidth="1"/>
    <col min="777" max="781" width="16.5703125" style="2" customWidth="1"/>
    <col min="782" max="782" width="20.5703125" style="2" customWidth="1"/>
    <col min="783" max="783" width="21.140625" style="2" customWidth="1"/>
    <col min="784" max="784" width="9.5703125" style="2" customWidth="1"/>
    <col min="785" max="785" width="0.42578125" style="2" customWidth="1"/>
    <col min="786" max="792" width="6.42578125" style="2" customWidth="1"/>
    <col min="793" max="1021" width="11.42578125" style="2"/>
    <col min="1022" max="1022" width="1" style="2" customWidth="1"/>
    <col min="1023" max="1023" width="4.28515625" style="2" customWidth="1"/>
    <col min="1024" max="1024" width="34.7109375" style="2" customWidth="1"/>
    <col min="1025" max="1025" width="0" style="2" hidden="1" customWidth="1"/>
    <col min="1026" max="1026" width="20" style="2" customWidth="1"/>
    <col min="1027" max="1027" width="20.85546875" style="2" customWidth="1"/>
    <col min="1028" max="1028" width="25" style="2" customWidth="1"/>
    <col min="1029" max="1029" width="18.7109375" style="2" customWidth="1"/>
    <col min="1030" max="1030" width="29.7109375" style="2" customWidth="1"/>
    <col min="1031" max="1031" width="13.42578125" style="2" customWidth="1"/>
    <col min="1032" max="1032" width="13.85546875" style="2" customWidth="1"/>
    <col min="1033" max="1037" width="16.5703125" style="2" customWidth="1"/>
    <col min="1038" max="1038" width="20.5703125" style="2" customWidth="1"/>
    <col min="1039" max="1039" width="21.140625" style="2" customWidth="1"/>
    <col min="1040" max="1040" width="9.5703125" style="2" customWidth="1"/>
    <col min="1041" max="1041" width="0.42578125" style="2" customWidth="1"/>
    <col min="1042" max="1048" width="6.42578125" style="2" customWidth="1"/>
    <col min="1049" max="1277" width="11.42578125" style="2"/>
    <col min="1278" max="1278" width="1" style="2" customWidth="1"/>
    <col min="1279" max="1279" width="4.28515625" style="2" customWidth="1"/>
    <col min="1280" max="1280" width="34.7109375" style="2" customWidth="1"/>
    <col min="1281" max="1281" width="0" style="2" hidden="1" customWidth="1"/>
    <col min="1282" max="1282" width="20" style="2" customWidth="1"/>
    <col min="1283" max="1283" width="20.85546875" style="2" customWidth="1"/>
    <col min="1284" max="1284" width="25" style="2" customWidth="1"/>
    <col min="1285" max="1285" width="18.7109375" style="2" customWidth="1"/>
    <col min="1286" max="1286" width="29.7109375" style="2" customWidth="1"/>
    <col min="1287" max="1287" width="13.42578125" style="2" customWidth="1"/>
    <col min="1288" max="1288" width="13.85546875" style="2" customWidth="1"/>
    <col min="1289" max="1293" width="16.5703125" style="2" customWidth="1"/>
    <col min="1294" max="1294" width="20.5703125" style="2" customWidth="1"/>
    <col min="1295" max="1295" width="21.140625" style="2" customWidth="1"/>
    <col min="1296" max="1296" width="9.5703125" style="2" customWidth="1"/>
    <col min="1297" max="1297" width="0.42578125" style="2" customWidth="1"/>
    <col min="1298" max="1304" width="6.42578125" style="2" customWidth="1"/>
    <col min="1305" max="1533" width="11.42578125" style="2"/>
    <col min="1534" max="1534" width="1" style="2" customWidth="1"/>
    <col min="1535" max="1535" width="4.28515625" style="2" customWidth="1"/>
    <col min="1536" max="1536" width="34.7109375" style="2" customWidth="1"/>
    <col min="1537" max="1537" width="0" style="2" hidden="1" customWidth="1"/>
    <col min="1538" max="1538" width="20" style="2" customWidth="1"/>
    <col min="1539" max="1539" width="20.85546875" style="2" customWidth="1"/>
    <col min="1540" max="1540" width="25" style="2" customWidth="1"/>
    <col min="1541" max="1541" width="18.7109375" style="2" customWidth="1"/>
    <col min="1542" max="1542" width="29.7109375" style="2" customWidth="1"/>
    <col min="1543" max="1543" width="13.42578125" style="2" customWidth="1"/>
    <col min="1544" max="1544" width="13.85546875" style="2" customWidth="1"/>
    <col min="1545" max="1549" width="16.5703125" style="2" customWidth="1"/>
    <col min="1550" max="1550" width="20.5703125" style="2" customWidth="1"/>
    <col min="1551" max="1551" width="21.140625" style="2" customWidth="1"/>
    <col min="1552" max="1552" width="9.5703125" style="2" customWidth="1"/>
    <col min="1553" max="1553" width="0.42578125" style="2" customWidth="1"/>
    <col min="1554" max="1560" width="6.42578125" style="2" customWidth="1"/>
    <col min="1561" max="1789" width="11.42578125" style="2"/>
    <col min="1790" max="1790" width="1" style="2" customWidth="1"/>
    <col min="1791" max="1791" width="4.28515625" style="2" customWidth="1"/>
    <col min="1792" max="1792" width="34.7109375" style="2" customWidth="1"/>
    <col min="1793" max="1793" width="0" style="2" hidden="1" customWidth="1"/>
    <col min="1794" max="1794" width="20" style="2" customWidth="1"/>
    <col min="1795" max="1795" width="20.85546875" style="2" customWidth="1"/>
    <col min="1796" max="1796" width="25" style="2" customWidth="1"/>
    <col min="1797" max="1797" width="18.7109375" style="2" customWidth="1"/>
    <col min="1798" max="1798" width="29.7109375" style="2" customWidth="1"/>
    <col min="1799" max="1799" width="13.42578125" style="2" customWidth="1"/>
    <col min="1800" max="1800" width="13.85546875" style="2" customWidth="1"/>
    <col min="1801" max="1805" width="16.5703125" style="2" customWidth="1"/>
    <col min="1806" max="1806" width="20.5703125" style="2" customWidth="1"/>
    <col min="1807" max="1807" width="21.140625" style="2" customWidth="1"/>
    <col min="1808" max="1808" width="9.5703125" style="2" customWidth="1"/>
    <col min="1809" max="1809" width="0.42578125" style="2" customWidth="1"/>
    <col min="1810" max="1816" width="6.42578125" style="2" customWidth="1"/>
    <col min="1817" max="2045" width="11.42578125" style="2"/>
    <col min="2046" max="2046" width="1" style="2" customWidth="1"/>
    <col min="2047" max="2047" width="4.28515625" style="2" customWidth="1"/>
    <col min="2048" max="2048" width="34.7109375" style="2" customWidth="1"/>
    <col min="2049" max="2049" width="0" style="2" hidden="1" customWidth="1"/>
    <col min="2050" max="2050" width="20" style="2" customWidth="1"/>
    <col min="2051" max="2051" width="20.85546875" style="2" customWidth="1"/>
    <col min="2052" max="2052" width="25" style="2" customWidth="1"/>
    <col min="2053" max="2053" width="18.7109375" style="2" customWidth="1"/>
    <col min="2054" max="2054" width="29.7109375" style="2" customWidth="1"/>
    <col min="2055" max="2055" width="13.42578125" style="2" customWidth="1"/>
    <col min="2056" max="2056" width="13.85546875" style="2" customWidth="1"/>
    <col min="2057" max="2061" width="16.5703125" style="2" customWidth="1"/>
    <col min="2062" max="2062" width="20.5703125" style="2" customWidth="1"/>
    <col min="2063" max="2063" width="21.140625" style="2" customWidth="1"/>
    <col min="2064" max="2064" width="9.5703125" style="2" customWidth="1"/>
    <col min="2065" max="2065" width="0.42578125" style="2" customWidth="1"/>
    <col min="2066" max="2072" width="6.42578125" style="2" customWidth="1"/>
    <col min="2073" max="2301" width="11.42578125" style="2"/>
    <col min="2302" max="2302" width="1" style="2" customWidth="1"/>
    <col min="2303" max="2303" width="4.28515625" style="2" customWidth="1"/>
    <col min="2304" max="2304" width="34.7109375" style="2" customWidth="1"/>
    <col min="2305" max="2305" width="0" style="2" hidden="1" customWidth="1"/>
    <col min="2306" max="2306" width="20" style="2" customWidth="1"/>
    <col min="2307" max="2307" width="20.85546875" style="2" customWidth="1"/>
    <col min="2308" max="2308" width="25" style="2" customWidth="1"/>
    <col min="2309" max="2309" width="18.7109375" style="2" customWidth="1"/>
    <col min="2310" max="2310" width="29.7109375" style="2" customWidth="1"/>
    <col min="2311" max="2311" width="13.42578125" style="2" customWidth="1"/>
    <col min="2312" max="2312" width="13.85546875" style="2" customWidth="1"/>
    <col min="2313" max="2317" width="16.5703125" style="2" customWidth="1"/>
    <col min="2318" max="2318" width="20.5703125" style="2" customWidth="1"/>
    <col min="2319" max="2319" width="21.140625" style="2" customWidth="1"/>
    <col min="2320" max="2320" width="9.5703125" style="2" customWidth="1"/>
    <col min="2321" max="2321" width="0.42578125" style="2" customWidth="1"/>
    <col min="2322" max="2328" width="6.42578125" style="2" customWidth="1"/>
    <col min="2329" max="2557" width="11.42578125" style="2"/>
    <col min="2558" max="2558" width="1" style="2" customWidth="1"/>
    <col min="2559" max="2559" width="4.28515625" style="2" customWidth="1"/>
    <col min="2560" max="2560" width="34.7109375" style="2" customWidth="1"/>
    <col min="2561" max="2561" width="0" style="2" hidden="1" customWidth="1"/>
    <col min="2562" max="2562" width="20" style="2" customWidth="1"/>
    <col min="2563" max="2563" width="20.85546875" style="2" customWidth="1"/>
    <col min="2564" max="2564" width="25" style="2" customWidth="1"/>
    <col min="2565" max="2565" width="18.7109375" style="2" customWidth="1"/>
    <col min="2566" max="2566" width="29.7109375" style="2" customWidth="1"/>
    <col min="2567" max="2567" width="13.42578125" style="2" customWidth="1"/>
    <col min="2568" max="2568" width="13.85546875" style="2" customWidth="1"/>
    <col min="2569" max="2573" width="16.5703125" style="2" customWidth="1"/>
    <col min="2574" max="2574" width="20.5703125" style="2" customWidth="1"/>
    <col min="2575" max="2575" width="21.140625" style="2" customWidth="1"/>
    <col min="2576" max="2576" width="9.5703125" style="2" customWidth="1"/>
    <col min="2577" max="2577" width="0.42578125" style="2" customWidth="1"/>
    <col min="2578" max="2584" width="6.42578125" style="2" customWidth="1"/>
    <col min="2585" max="2813" width="11.42578125" style="2"/>
    <col min="2814" max="2814" width="1" style="2" customWidth="1"/>
    <col min="2815" max="2815" width="4.28515625" style="2" customWidth="1"/>
    <col min="2816" max="2816" width="34.7109375" style="2" customWidth="1"/>
    <col min="2817" max="2817" width="0" style="2" hidden="1" customWidth="1"/>
    <col min="2818" max="2818" width="20" style="2" customWidth="1"/>
    <col min="2819" max="2819" width="20.85546875" style="2" customWidth="1"/>
    <col min="2820" max="2820" width="25" style="2" customWidth="1"/>
    <col min="2821" max="2821" width="18.7109375" style="2" customWidth="1"/>
    <col min="2822" max="2822" width="29.7109375" style="2" customWidth="1"/>
    <col min="2823" max="2823" width="13.42578125" style="2" customWidth="1"/>
    <col min="2824" max="2824" width="13.85546875" style="2" customWidth="1"/>
    <col min="2825" max="2829" width="16.5703125" style="2" customWidth="1"/>
    <col min="2830" max="2830" width="20.5703125" style="2" customWidth="1"/>
    <col min="2831" max="2831" width="21.140625" style="2" customWidth="1"/>
    <col min="2832" max="2832" width="9.5703125" style="2" customWidth="1"/>
    <col min="2833" max="2833" width="0.42578125" style="2" customWidth="1"/>
    <col min="2834" max="2840" width="6.42578125" style="2" customWidth="1"/>
    <col min="2841" max="3069" width="11.42578125" style="2"/>
    <col min="3070" max="3070" width="1" style="2" customWidth="1"/>
    <col min="3071" max="3071" width="4.28515625" style="2" customWidth="1"/>
    <col min="3072" max="3072" width="34.7109375" style="2" customWidth="1"/>
    <col min="3073" max="3073" width="0" style="2" hidden="1" customWidth="1"/>
    <col min="3074" max="3074" width="20" style="2" customWidth="1"/>
    <col min="3075" max="3075" width="20.85546875" style="2" customWidth="1"/>
    <col min="3076" max="3076" width="25" style="2" customWidth="1"/>
    <col min="3077" max="3077" width="18.7109375" style="2" customWidth="1"/>
    <col min="3078" max="3078" width="29.7109375" style="2" customWidth="1"/>
    <col min="3079" max="3079" width="13.42578125" style="2" customWidth="1"/>
    <col min="3080" max="3080" width="13.85546875" style="2" customWidth="1"/>
    <col min="3081" max="3085" width="16.5703125" style="2" customWidth="1"/>
    <col min="3086" max="3086" width="20.5703125" style="2" customWidth="1"/>
    <col min="3087" max="3087" width="21.140625" style="2" customWidth="1"/>
    <col min="3088" max="3088" width="9.5703125" style="2" customWidth="1"/>
    <col min="3089" max="3089" width="0.42578125" style="2" customWidth="1"/>
    <col min="3090" max="3096" width="6.42578125" style="2" customWidth="1"/>
    <col min="3097" max="3325" width="11.42578125" style="2"/>
    <col min="3326" max="3326" width="1" style="2" customWidth="1"/>
    <col min="3327" max="3327" width="4.28515625" style="2" customWidth="1"/>
    <col min="3328" max="3328" width="34.7109375" style="2" customWidth="1"/>
    <col min="3329" max="3329" width="0" style="2" hidden="1" customWidth="1"/>
    <col min="3330" max="3330" width="20" style="2" customWidth="1"/>
    <col min="3331" max="3331" width="20.85546875" style="2" customWidth="1"/>
    <col min="3332" max="3332" width="25" style="2" customWidth="1"/>
    <col min="3333" max="3333" width="18.7109375" style="2" customWidth="1"/>
    <col min="3334" max="3334" width="29.7109375" style="2" customWidth="1"/>
    <col min="3335" max="3335" width="13.42578125" style="2" customWidth="1"/>
    <col min="3336" max="3336" width="13.85546875" style="2" customWidth="1"/>
    <col min="3337" max="3341" width="16.5703125" style="2" customWidth="1"/>
    <col min="3342" max="3342" width="20.5703125" style="2" customWidth="1"/>
    <col min="3343" max="3343" width="21.140625" style="2" customWidth="1"/>
    <col min="3344" max="3344" width="9.5703125" style="2" customWidth="1"/>
    <col min="3345" max="3345" width="0.42578125" style="2" customWidth="1"/>
    <col min="3346" max="3352" width="6.42578125" style="2" customWidth="1"/>
    <col min="3353" max="3581" width="11.42578125" style="2"/>
    <col min="3582" max="3582" width="1" style="2" customWidth="1"/>
    <col min="3583" max="3583" width="4.28515625" style="2" customWidth="1"/>
    <col min="3584" max="3584" width="34.7109375" style="2" customWidth="1"/>
    <col min="3585" max="3585" width="0" style="2" hidden="1" customWidth="1"/>
    <col min="3586" max="3586" width="20" style="2" customWidth="1"/>
    <col min="3587" max="3587" width="20.85546875" style="2" customWidth="1"/>
    <col min="3588" max="3588" width="25" style="2" customWidth="1"/>
    <col min="3589" max="3589" width="18.7109375" style="2" customWidth="1"/>
    <col min="3590" max="3590" width="29.7109375" style="2" customWidth="1"/>
    <col min="3591" max="3591" width="13.42578125" style="2" customWidth="1"/>
    <col min="3592" max="3592" width="13.85546875" style="2" customWidth="1"/>
    <col min="3593" max="3597" width="16.5703125" style="2" customWidth="1"/>
    <col min="3598" max="3598" width="20.5703125" style="2" customWidth="1"/>
    <col min="3599" max="3599" width="21.140625" style="2" customWidth="1"/>
    <col min="3600" max="3600" width="9.5703125" style="2" customWidth="1"/>
    <col min="3601" max="3601" width="0.42578125" style="2" customWidth="1"/>
    <col min="3602" max="3608" width="6.42578125" style="2" customWidth="1"/>
    <col min="3609" max="3837" width="11.42578125" style="2"/>
    <col min="3838" max="3838" width="1" style="2" customWidth="1"/>
    <col min="3839" max="3839" width="4.28515625" style="2" customWidth="1"/>
    <col min="3840" max="3840" width="34.7109375" style="2" customWidth="1"/>
    <col min="3841" max="3841" width="0" style="2" hidden="1" customWidth="1"/>
    <col min="3842" max="3842" width="20" style="2" customWidth="1"/>
    <col min="3843" max="3843" width="20.85546875" style="2" customWidth="1"/>
    <col min="3844" max="3844" width="25" style="2" customWidth="1"/>
    <col min="3845" max="3845" width="18.7109375" style="2" customWidth="1"/>
    <col min="3846" max="3846" width="29.7109375" style="2" customWidth="1"/>
    <col min="3847" max="3847" width="13.42578125" style="2" customWidth="1"/>
    <col min="3848" max="3848" width="13.85546875" style="2" customWidth="1"/>
    <col min="3849" max="3853" width="16.5703125" style="2" customWidth="1"/>
    <col min="3854" max="3854" width="20.5703125" style="2" customWidth="1"/>
    <col min="3855" max="3855" width="21.140625" style="2" customWidth="1"/>
    <col min="3856" max="3856" width="9.5703125" style="2" customWidth="1"/>
    <col min="3857" max="3857" width="0.42578125" style="2" customWidth="1"/>
    <col min="3858" max="3864" width="6.42578125" style="2" customWidth="1"/>
    <col min="3865" max="4093" width="11.42578125" style="2"/>
    <col min="4094" max="4094" width="1" style="2" customWidth="1"/>
    <col min="4095" max="4095" width="4.28515625" style="2" customWidth="1"/>
    <col min="4096" max="4096" width="34.7109375" style="2" customWidth="1"/>
    <col min="4097" max="4097" width="0" style="2" hidden="1" customWidth="1"/>
    <col min="4098" max="4098" width="20" style="2" customWidth="1"/>
    <col min="4099" max="4099" width="20.85546875" style="2" customWidth="1"/>
    <col min="4100" max="4100" width="25" style="2" customWidth="1"/>
    <col min="4101" max="4101" width="18.7109375" style="2" customWidth="1"/>
    <col min="4102" max="4102" width="29.7109375" style="2" customWidth="1"/>
    <col min="4103" max="4103" width="13.42578125" style="2" customWidth="1"/>
    <col min="4104" max="4104" width="13.85546875" style="2" customWidth="1"/>
    <col min="4105" max="4109" width="16.5703125" style="2" customWidth="1"/>
    <col min="4110" max="4110" width="20.5703125" style="2" customWidth="1"/>
    <col min="4111" max="4111" width="21.140625" style="2" customWidth="1"/>
    <col min="4112" max="4112" width="9.5703125" style="2" customWidth="1"/>
    <col min="4113" max="4113" width="0.42578125" style="2" customWidth="1"/>
    <col min="4114" max="4120" width="6.42578125" style="2" customWidth="1"/>
    <col min="4121" max="4349" width="11.42578125" style="2"/>
    <col min="4350" max="4350" width="1" style="2" customWidth="1"/>
    <col min="4351" max="4351" width="4.28515625" style="2" customWidth="1"/>
    <col min="4352" max="4352" width="34.7109375" style="2" customWidth="1"/>
    <col min="4353" max="4353" width="0" style="2" hidden="1" customWidth="1"/>
    <col min="4354" max="4354" width="20" style="2" customWidth="1"/>
    <col min="4355" max="4355" width="20.85546875" style="2" customWidth="1"/>
    <col min="4356" max="4356" width="25" style="2" customWidth="1"/>
    <col min="4357" max="4357" width="18.7109375" style="2" customWidth="1"/>
    <col min="4358" max="4358" width="29.7109375" style="2" customWidth="1"/>
    <col min="4359" max="4359" width="13.42578125" style="2" customWidth="1"/>
    <col min="4360" max="4360" width="13.85546875" style="2" customWidth="1"/>
    <col min="4361" max="4365" width="16.5703125" style="2" customWidth="1"/>
    <col min="4366" max="4366" width="20.5703125" style="2" customWidth="1"/>
    <col min="4367" max="4367" width="21.140625" style="2" customWidth="1"/>
    <col min="4368" max="4368" width="9.5703125" style="2" customWidth="1"/>
    <col min="4369" max="4369" width="0.42578125" style="2" customWidth="1"/>
    <col min="4370" max="4376" width="6.42578125" style="2" customWidth="1"/>
    <col min="4377" max="4605" width="11.42578125" style="2"/>
    <col min="4606" max="4606" width="1" style="2" customWidth="1"/>
    <col min="4607" max="4607" width="4.28515625" style="2" customWidth="1"/>
    <col min="4608" max="4608" width="34.7109375" style="2" customWidth="1"/>
    <col min="4609" max="4609" width="0" style="2" hidden="1" customWidth="1"/>
    <col min="4610" max="4610" width="20" style="2" customWidth="1"/>
    <col min="4611" max="4611" width="20.85546875" style="2" customWidth="1"/>
    <col min="4612" max="4612" width="25" style="2" customWidth="1"/>
    <col min="4613" max="4613" width="18.7109375" style="2" customWidth="1"/>
    <col min="4614" max="4614" width="29.7109375" style="2" customWidth="1"/>
    <col min="4615" max="4615" width="13.42578125" style="2" customWidth="1"/>
    <col min="4616" max="4616" width="13.85546875" style="2" customWidth="1"/>
    <col min="4617" max="4621" width="16.5703125" style="2" customWidth="1"/>
    <col min="4622" max="4622" width="20.5703125" style="2" customWidth="1"/>
    <col min="4623" max="4623" width="21.140625" style="2" customWidth="1"/>
    <col min="4624" max="4624" width="9.5703125" style="2" customWidth="1"/>
    <col min="4625" max="4625" width="0.42578125" style="2" customWidth="1"/>
    <col min="4626" max="4632" width="6.42578125" style="2" customWidth="1"/>
    <col min="4633" max="4861" width="11.42578125" style="2"/>
    <col min="4862" max="4862" width="1" style="2" customWidth="1"/>
    <col min="4863" max="4863" width="4.28515625" style="2" customWidth="1"/>
    <col min="4864" max="4864" width="34.7109375" style="2" customWidth="1"/>
    <col min="4865" max="4865" width="0" style="2" hidden="1" customWidth="1"/>
    <col min="4866" max="4866" width="20" style="2" customWidth="1"/>
    <col min="4867" max="4867" width="20.85546875" style="2" customWidth="1"/>
    <col min="4868" max="4868" width="25" style="2" customWidth="1"/>
    <col min="4869" max="4869" width="18.7109375" style="2" customWidth="1"/>
    <col min="4870" max="4870" width="29.7109375" style="2" customWidth="1"/>
    <col min="4871" max="4871" width="13.42578125" style="2" customWidth="1"/>
    <col min="4872" max="4872" width="13.85546875" style="2" customWidth="1"/>
    <col min="4873" max="4877" width="16.5703125" style="2" customWidth="1"/>
    <col min="4878" max="4878" width="20.5703125" style="2" customWidth="1"/>
    <col min="4879" max="4879" width="21.140625" style="2" customWidth="1"/>
    <col min="4880" max="4880" width="9.5703125" style="2" customWidth="1"/>
    <col min="4881" max="4881" width="0.42578125" style="2" customWidth="1"/>
    <col min="4882" max="4888" width="6.42578125" style="2" customWidth="1"/>
    <col min="4889" max="5117" width="11.42578125" style="2"/>
    <col min="5118" max="5118" width="1" style="2" customWidth="1"/>
    <col min="5119" max="5119" width="4.28515625" style="2" customWidth="1"/>
    <col min="5120" max="5120" width="34.7109375" style="2" customWidth="1"/>
    <col min="5121" max="5121" width="0" style="2" hidden="1" customWidth="1"/>
    <col min="5122" max="5122" width="20" style="2" customWidth="1"/>
    <col min="5123" max="5123" width="20.85546875" style="2" customWidth="1"/>
    <col min="5124" max="5124" width="25" style="2" customWidth="1"/>
    <col min="5125" max="5125" width="18.7109375" style="2" customWidth="1"/>
    <col min="5126" max="5126" width="29.7109375" style="2" customWidth="1"/>
    <col min="5127" max="5127" width="13.42578125" style="2" customWidth="1"/>
    <col min="5128" max="5128" width="13.85546875" style="2" customWidth="1"/>
    <col min="5129" max="5133" width="16.5703125" style="2" customWidth="1"/>
    <col min="5134" max="5134" width="20.5703125" style="2" customWidth="1"/>
    <col min="5135" max="5135" width="21.140625" style="2" customWidth="1"/>
    <col min="5136" max="5136" width="9.5703125" style="2" customWidth="1"/>
    <col min="5137" max="5137" width="0.42578125" style="2" customWidth="1"/>
    <col min="5138" max="5144" width="6.42578125" style="2" customWidth="1"/>
    <col min="5145" max="5373" width="11.42578125" style="2"/>
    <col min="5374" max="5374" width="1" style="2" customWidth="1"/>
    <col min="5375" max="5375" width="4.28515625" style="2" customWidth="1"/>
    <col min="5376" max="5376" width="34.7109375" style="2" customWidth="1"/>
    <col min="5377" max="5377" width="0" style="2" hidden="1" customWidth="1"/>
    <col min="5378" max="5378" width="20" style="2" customWidth="1"/>
    <col min="5379" max="5379" width="20.85546875" style="2" customWidth="1"/>
    <col min="5380" max="5380" width="25" style="2" customWidth="1"/>
    <col min="5381" max="5381" width="18.7109375" style="2" customWidth="1"/>
    <col min="5382" max="5382" width="29.7109375" style="2" customWidth="1"/>
    <col min="5383" max="5383" width="13.42578125" style="2" customWidth="1"/>
    <col min="5384" max="5384" width="13.85546875" style="2" customWidth="1"/>
    <col min="5385" max="5389" width="16.5703125" style="2" customWidth="1"/>
    <col min="5390" max="5390" width="20.5703125" style="2" customWidth="1"/>
    <col min="5391" max="5391" width="21.140625" style="2" customWidth="1"/>
    <col min="5392" max="5392" width="9.5703125" style="2" customWidth="1"/>
    <col min="5393" max="5393" width="0.42578125" style="2" customWidth="1"/>
    <col min="5394" max="5400" width="6.42578125" style="2" customWidth="1"/>
    <col min="5401" max="5629" width="11.42578125" style="2"/>
    <col min="5630" max="5630" width="1" style="2" customWidth="1"/>
    <col min="5631" max="5631" width="4.28515625" style="2" customWidth="1"/>
    <col min="5632" max="5632" width="34.7109375" style="2" customWidth="1"/>
    <col min="5633" max="5633" width="0" style="2" hidden="1" customWidth="1"/>
    <col min="5634" max="5634" width="20" style="2" customWidth="1"/>
    <col min="5635" max="5635" width="20.85546875" style="2" customWidth="1"/>
    <col min="5636" max="5636" width="25" style="2" customWidth="1"/>
    <col min="5637" max="5637" width="18.7109375" style="2" customWidth="1"/>
    <col min="5638" max="5638" width="29.7109375" style="2" customWidth="1"/>
    <col min="5639" max="5639" width="13.42578125" style="2" customWidth="1"/>
    <col min="5640" max="5640" width="13.85546875" style="2" customWidth="1"/>
    <col min="5641" max="5645" width="16.5703125" style="2" customWidth="1"/>
    <col min="5646" max="5646" width="20.5703125" style="2" customWidth="1"/>
    <col min="5647" max="5647" width="21.140625" style="2" customWidth="1"/>
    <col min="5648" max="5648" width="9.5703125" style="2" customWidth="1"/>
    <col min="5649" max="5649" width="0.42578125" style="2" customWidth="1"/>
    <col min="5650" max="5656" width="6.42578125" style="2" customWidth="1"/>
    <col min="5657" max="5885" width="11.42578125" style="2"/>
    <col min="5886" max="5886" width="1" style="2" customWidth="1"/>
    <col min="5887" max="5887" width="4.28515625" style="2" customWidth="1"/>
    <col min="5888" max="5888" width="34.7109375" style="2" customWidth="1"/>
    <col min="5889" max="5889" width="0" style="2" hidden="1" customWidth="1"/>
    <col min="5890" max="5890" width="20" style="2" customWidth="1"/>
    <col min="5891" max="5891" width="20.85546875" style="2" customWidth="1"/>
    <col min="5892" max="5892" width="25" style="2" customWidth="1"/>
    <col min="5893" max="5893" width="18.7109375" style="2" customWidth="1"/>
    <col min="5894" max="5894" width="29.7109375" style="2" customWidth="1"/>
    <col min="5895" max="5895" width="13.42578125" style="2" customWidth="1"/>
    <col min="5896" max="5896" width="13.85546875" style="2" customWidth="1"/>
    <col min="5897" max="5901" width="16.5703125" style="2" customWidth="1"/>
    <col min="5902" max="5902" width="20.5703125" style="2" customWidth="1"/>
    <col min="5903" max="5903" width="21.140625" style="2" customWidth="1"/>
    <col min="5904" max="5904" width="9.5703125" style="2" customWidth="1"/>
    <col min="5905" max="5905" width="0.42578125" style="2" customWidth="1"/>
    <col min="5906" max="5912" width="6.42578125" style="2" customWidth="1"/>
    <col min="5913" max="6141" width="11.42578125" style="2"/>
    <col min="6142" max="6142" width="1" style="2" customWidth="1"/>
    <col min="6143" max="6143" width="4.28515625" style="2" customWidth="1"/>
    <col min="6144" max="6144" width="34.7109375" style="2" customWidth="1"/>
    <col min="6145" max="6145" width="0" style="2" hidden="1" customWidth="1"/>
    <col min="6146" max="6146" width="20" style="2" customWidth="1"/>
    <col min="6147" max="6147" width="20.85546875" style="2" customWidth="1"/>
    <col min="6148" max="6148" width="25" style="2" customWidth="1"/>
    <col min="6149" max="6149" width="18.7109375" style="2" customWidth="1"/>
    <col min="6150" max="6150" width="29.7109375" style="2" customWidth="1"/>
    <col min="6151" max="6151" width="13.42578125" style="2" customWidth="1"/>
    <col min="6152" max="6152" width="13.85546875" style="2" customWidth="1"/>
    <col min="6153" max="6157" width="16.5703125" style="2" customWidth="1"/>
    <col min="6158" max="6158" width="20.5703125" style="2" customWidth="1"/>
    <col min="6159" max="6159" width="21.140625" style="2" customWidth="1"/>
    <col min="6160" max="6160" width="9.5703125" style="2" customWidth="1"/>
    <col min="6161" max="6161" width="0.42578125" style="2" customWidth="1"/>
    <col min="6162" max="6168" width="6.42578125" style="2" customWidth="1"/>
    <col min="6169" max="6397" width="11.42578125" style="2"/>
    <col min="6398" max="6398" width="1" style="2" customWidth="1"/>
    <col min="6399" max="6399" width="4.28515625" style="2" customWidth="1"/>
    <col min="6400" max="6400" width="34.7109375" style="2" customWidth="1"/>
    <col min="6401" max="6401" width="0" style="2" hidden="1" customWidth="1"/>
    <col min="6402" max="6402" width="20" style="2" customWidth="1"/>
    <col min="6403" max="6403" width="20.85546875" style="2" customWidth="1"/>
    <col min="6404" max="6404" width="25" style="2" customWidth="1"/>
    <col min="6405" max="6405" width="18.7109375" style="2" customWidth="1"/>
    <col min="6406" max="6406" width="29.7109375" style="2" customWidth="1"/>
    <col min="6407" max="6407" width="13.42578125" style="2" customWidth="1"/>
    <col min="6408" max="6408" width="13.85546875" style="2" customWidth="1"/>
    <col min="6409" max="6413" width="16.5703125" style="2" customWidth="1"/>
    <col min="6414" max="6414" width="20.5703125" style="2" customWidth="1"/>
    <col min="6415" max="6415" width="21.140625" style="2" customWidth="1"/>
    <col min="6416" max="6416" width="9.5703125" style="2" customWidth="1"/>
    <col min="6417" max="6417" width="0.42578125" style="2" customWidth="1"/>
    <col min="6418" max="6424" width="6.42578125" style="2" customWidth="1"/>
    <col min="6425" max="6653" width="11.42578125" style="2"/>
    <col min="6654" max="6654" width="1" style="2" customWidth="1"/>
    <col min="6655" max="6655" width="4.28515625" style="2" customWidth="1"/>
    <col min="6656" max="6656" width="34.7109375" style="2" customWidth="1"/>
    <col min="6657" max="6657" width="0" style="2" hidden="1" customWidth="1"/>
    <col min="6658" max="6658" width="20" style="2" customWidth="1"/>
    <col min="6659" max="6659" width="20.85546875" style="2" customWidth="1"/>
    <col min="6660" max="6660" width="25" style="2" customWidth="1"/>
    <col min="6661" max="6661" width="18.7109375" style="2" customWidth="1"/>
    <col min="6662" max="6662" width="29.7109375" style="2" customWidth="1"/>
    <col min="6663" max="6663" width="13.42578125" style="2" customWidth="1"/>
    <col min="6664" max="6664" width="13.85546875" style="2" customWidth="1"/>
    <col min="6665" max="6669" width="16.5703125" style="2" customWidth="1"/>
    <col min="6670" max="6670" width="20.5703125" style="2" customWidth="1"/>
    <col min="6671" max="6671" width="21.140625" style="2" customWidth="1"/>
    <col min="6672" max="6672" width="9.5703125" style="2" customWidth="1"/>
    <col min="6673" max="6673" width="0.42578125" style="2" customWidth="1"/>
    <col min="6674" max="6680" width="6.42578125" style="2" customWidth="1"/>
    <col min="6681" max="6909" width="11.42578125" style="2"/>
    <col min="6910" max="6910" width="1" style="2" customWidth="1"/>
    <col min="6911" max="6911" width="4.28515625" style="2" customWidth="1"/>
    <col min="6912" max="6912" width="34.7109375" style="2" customWidth="1"/>
    <col min="6913" max="6913" width="0" style="2" hidden="1" customWidth="1"/>
    <col min="6914" max="6914" width="20" style="2" customWidth="1"/>
    <col min="6915" max="6915" width="20.85546875" style="2" customWidth="1"/>
    <col min="6916" max="6916" width="25" style="2" customWidth="1"/>
    <col min="6917" max="6917" width="18.7109375" style="2" customWidth="1"/>
    <col min="6918" max="6918" width="29.7109375" style="2" customWidth="1"/>
    <col min="6919" max="6919" width="13.42578125" style="2" customWidth="1"/>
    <col min="6920" max="6920" width="13.85546875" style="2" customWidth="1"/>
    <col min="6921" max="6925" width="16.5703125" style="2" customWidth="1"/>
    <col min="6926" max="6926" width="20.5703125" style="2" customWidth="1"/>
    <col min="6927" max="6927" width="21.140625" style="2" customWidth="1"/>
    <col min="6928" max="6928" width="9.5703125" style="2" customWidth="1"/>
    <col min="6929" max="6929" width="0.42578125" style="2" customWidth="1"/>
    <col min="6930" max="6936" width="6.42578125" style="2" customWidth="1"/>
    <col min="6937" max="7165" width="11.42578125" style="2"/>
    <col min="7166" max="7166" width="1" style="2" customWidth="1"/>
    <col min="7167" max="7167" width="4.28515625" style="2" customWidth="1"/>
    <col min="7168" max="7168" width="34.7109375" style="2" customWidth="1"/>
    <col min="7169" max="7169" width="0" style="2" hidden="1" customWidth="1"/>
    <col min="7170" max="7170" width="20" style="2" customWidth="1"/>
    <col min="7171" max="7171" width="20.85546875" style="2" customWidth="1"/>
    <col min="7172" max="7172" width="25" style="2" customWidth="1"/>
    <col min="7173" max="7173" width="18.7109375" style="2" customWidth="1"/>
    <col min="7174" max="7174" width="29.7109375" style="2" customWidth="1"/>
    <col min="7175" max="7175" width="13.42578125" style="2" customWidth="1"/>
    <col min="7176" max="7176" width="13.85546875" style="2" customWidth="1"/>
    <col min="7177" max="7181" width="16.5703125" style="2" customWidth="1"/>
    <col min="7182" max="7182" width="20.5703125" style="2" customWidth="1"/>
    <col min="7183" max="7183" width="21.140625" style="2" customWidth="1"/>
    <col min="7184" max="7184" width="9.5703125" style="2" customWidth="1"/>
    <col min="7185" max="7185" width="0.42578125" style="2" customWidth="1"/>
    <col min="7186" max="7192" width="6.42578125" style="2" customWidth="1"/>
    <col min="7193" max="7421" width="11.42578125" style="2"/>
    <col min="7422" max="7422" width="1" style="2" customWidth="1"/>
    <col min="7423" max="7423" width="4.28515625" style="2" customWidth="1"/>
    <col min="7424" max="7424" width="34.7109375" style="2" customWidth="1"/>
    <col min="7425" max="7425" width="0" style="2" hidden="1" customWidth="1"/>
    <col min="7426" max="7426" width="20" style="2" customWidth="1"/>
    <col min="7427" max="7427" width="20.85546875" style="2" customWidth="1"/>
    <col min="7428" max="7428" width="25" style="2" customWidth="1"/>
    <col min="7429" max="7429" width="18.7109375" style="2" customWidth="1"/>
    <col min="7430" max="7430" width="29.7109375" style="2" customWidth="1"/>
    <col min="7431" max="7431" width="13.42578125" style="2" customWidth="1"/>
    <col min="7432" max="7432" width="13.85546875" style="2" customWidth="1"/>
    <col min="7433" max="7437" width="16.5703125" style="2" customWidth="1"/>
    <col min="7438" max="7438" width="20.5703125" style="2" customWidth="1"/>
    <col min="7439" max="7439" width="21.140625" style="2" customWidth="1"/>
    <col min="7440" max="7440" width="9.5703125" style="2" customWidth="1"/>
    <col min="7441" max="7441" width="0.42578125" style="2" customWidth="1"/>
    <col min="7442" max="7448" width="6.42578125" style="2" customWidth="1"/>
    <col min="7449" max="7677" width="11.42578125" style="2"/>
    <col min="7678" max="7678" width="1" style="2" customWidth="1"/>
    <col min="7679" max="7679" width="4.28515625" style="2" customWidth="1"/>
    <col min="7680" max="7680" width="34.7109375" style="2" customWidth="1"/>
    <col min="7681" max="7681" width="0" style="2" hidden="1" customWidth="1"/>
    <col min="7682" max="7682" width="20" style="2" customWidth="1"/>
    <col min="7683" max="7683" width="20.85546875" style="2" customWidth="1"/>
    <col min="7684" max="7684" width="25" style="2" customWidth="1"/>
    <col min="7685" max="7685" width="18.7109375" style="2" customWidth="1"/>
    <col min="7686" max="7686" width="29.7109375" style="2" customWidth="1"/>
    <col min="7687" max="7687" width="13.42578125" style="2" customWidth="1"/>
    <col min="7688" max="7688" width="13.85546875" style="2" customWidth="1"/>
    <col min="7689" max="7693" width="16.5703125" style="2" customWidth="1"/>
    <col min="7694" max="7694" width="20.5703125" style="2" customWidth="1"/>
    <col min="7695" max="7695" width="21.140625" style="2" customWidth="1"/>
    <col min="7696" max="7696" width="9.5703125" style="2" customWidth="1"/>
    <col min="7697" max="7697" width="0.42578125" style="2" customWidth="1"/>
    <col min="7698" max="7704" width="6.42578125" style="2" customWidth="1"/>
    <col min="7705" max="7933" width="11.42578125" style="2"/>
    <col min="7934" max="7934" width="1" style="2" customWidth="1"/>
    <col min="7935" max="7935" width="4.28515625" style="2" customWidth="1"/>
    <col min="7936" max="7936" width="34.7109375" style="2" customWidth="1"/>
    <col min="7937" max="7937" width="0" style="2" hidden="1" customWidth="1"/>
    <col min="7938" max="7938" width="20" style="2" customWidth="1"/>
    <col min="7939" max="7939" width="20.85546875" style="2" customWidth="1"/>
    <col min="7940" max="7940" width="25" style="2" customWidth="1"/>
    <col min="7941" max="7941" width="18.7109375" style="2" customWidth="1"/>
    <col min="7942" max="7942" width="29.7109375" style="2" customWidth="1"/>
    <col min="7943" max="7943" width="13.42578125" style="2" customWidth="1"/>
    <col min="7944" max="7944" width="13.85546875" style="2" customWidth="1"/>
    <col min="7945" max="7949" width="16.5703125" style="2" customWidth="1"/>
    <col min="7950" max="7950" width="20.5703125" style="2" customWidth="1"/>
    <col min="7951" max="7951" width="21.140625" style="2" customWidth="1"/>
    <col min="7952" max="7952" width="9.5703125" style="2" customWidth="1"/>
    <col min="7953" max="7953" width="0.42578125" style="2" customWidth="1"/>
    <col min="7954" max="7960" width="6.42578125" style="2" customWidth="1"/>
    <col min="7961" max="8189" width="11.42578125" style="2"/>
    <col min="8190" max="8190" width="1" style="2" customWidth="1"/>
    <col min="8191" max="8191" width="4.28515625" style="2" customWidth="1"/>
    <col min="8192" max="8192" width="34.7109375" style="2" customWidth="1"/>
    <col min="8193" max="8193" width="0" style="2" hidden="1" customWidth="1"/>
    <col min="8194" max="8194" width="20" style="2" customWidth="1"/>
    <col min="8195" max="8195" width="20.85546875" style="2" customWidth="1"/>
    <col min="8196" max="8196" width="25" style="2" customWidth="1"/>
    <col min="8197" max="8197" width="18.7109375" style="2" customWidth="1"/>
    <col min="8198" max="8198" width="29.7109375" style="2" customWidth="1"/>
    <col min="8199" max="8199" width="13.42578125" style="2" customWidth="1"/>
    <col min="8200" max="8200" width="13.85546875" style="2" customWidth="1"/>
    <col min="8201" max="8205" width="16.5703125" style="2" customWidth="1"/>
    <col min="8206" max="8206" width="20.5703125" style="2" customWidth="1"/>
    <col min="8207" max="8207" width="21.140625" style="2" customWidth="1"/>
    <col min="8208" max="8208" width="9.5703125" style="2" customWidth="1"/>
    <col min="8209" max="8209" width="0.42578125" style="2" customWidth="1"/>
    <col min="8210" max="8216" width="6.42578125" style="2" customWidth="1"/>
    <col min="8217" max="8445" width="11.42578125" style="2"/>
    <col min="8446" max="8446" width="1" style="2" customWidth="1"/>
    <col min="8447" max="8447" width="4.28515625" style="2" customWidth="1"/>
    <col min="8448" max="8448" width="34.7109375" style="2" customWidth="1"/>
    <col min="8449" max="8449" width="0" style="2" hidden="1" customWidth="1"/>
    <col min="8450" max="8450" width="20" style="2" customWidth="1"/>
    <col min="8451" max="8451" width="20.85546875" style="2" customWidth="1"/>
    <col min="8452" max="8452" width="25" style="2" customWidth="1"/>
    <col min="8453" max="8453" width="18.7109375" style="2" customWidth="1"/>
    <col min="8454" max="8454" width="29.7109375" style="2" customWidth="1"/>
    <col min="8455" max="8455" width="13.42578125" style="2" customWidth="1"/>
    <col min="8456" max="8456" width="13.85546875" style="2" customWidth="1"/>
    <col min="8457" max="8461" width="16.5703125" style="2" customWidth="1"/>
    <col min="8462" max="8462" width="20.5703125" style="2" customWidth="1"/>
    <col min="8463" max="8463" width="21.140625" style="2" customWidth="1"/>
    <col min="8464" max="8464" width="9.5703125" style="2" customWidth="1"/>
    <col min="8465" max="8465" width="0.42578125" style="2" customWidth="1"/>
    <col min="8466" max="8472" width="6.42578125" style="2" customWidth="1"/>
    <col min="8473" max="8701" width="11.42578125" style="2"/>
    <col min="8702" max="8702" width="1" style="2" customWidth="1"/>
    <col min="8703" max="8703" width="4.28515625" style="2" customWidth="1"/>
    <col min="8704" max="8704" width="34.7109375" style="2" customWidth="1"/>
    <col min="8705" max="8705" width="0" style="2" hidden="1" customWidth="1"/>
    <col min="8706" max="8706" width="20" style="2" customWidth="1"/>
    <col min="8707" max="8707" width="20.85546875" style="2" customWidth="1"/>
    <col min="8708" max="8708" width="25" style="2" customWidth="1"/>
    <col min="8709" max="8709" width="18.7109375" style="2" customWidth="1"/>
    <col min="8710" max="8710" width="29.7109375" style="2" customWidth="1"/>
    <col min="8711" max="8711" width="13.42578125" style="2" customWidth="1"/>
    <col min="8712" max="8712" width="13.85546875" style="2" customWidth="1"/>
    <col min="8713" max="8717" width="16.5703125" style="2" customWidth="1"/>
    <col min="8718" max="8718" width="20.5703125" style="2" customWidth="1"/>
    <col min="8719" max="8719" width="21.140625" style="2" customWidth="1"/>
    <col min="8720" max="8720" width="9.5703125" style="2" customWidth="1"/>
    <col min="8721" max="8721" width="0.42578125" style="2" customWidth="1"/>
    <col min="8722" max="8728" width="6.42578125" style="2" customWidth="1"/>
    <col min="8729" max="8957" width="11.42578125" style="2"/>
    <col min="8958" max="8958" width="1" style="2" customWidth="1"/>
    <col min="8959" max="8959" width="4.28515625" style="2" customWidth="1"/>
    <col min="8960" max="8960" width="34.7109375" style="2" customWidth="1"/>
    <col min="8961" max="8961" width="0" style="2" hidden="1" customWidth="1"/>
    <col min="8962" max="8962" width="20" style="2" customWidth="1"/>
    <col min="8963" max="8963" width="20.85546875" style="2" customWidth="1"/>
    <col min="8964" max="8964" width="25" style="2" customWidth="1"/>
    <col min="8965" max="8965" width="18.7109375" style="2" customWidth="1"/>
    <col min="8966" max="8966" width="29.7109375" style="2" customWidth="1"/>
    <col min="8967" max="8967" width="13.42578125" style="2" customWidth="1"/>
    <col min="8968" max="8968" width="13.85546875" style="2" customWidth="1"/>
    <col min="8969" max="8973" width="16.5703125" style="2" customWidth="1"/>
    <col min="8974" max="8974" width="20.5703125" style="2" customWidth="1"/>
    <col min="8975" max="8975" width="21.140625" style="2" customWidth="1"/>
    <col min="8976" max="8976" width="9.5703125" style="2" customWidth="1"/>
    <col min="8977" max="8977" width="0.42578125" style="2" customWidth="1"/>
    <col min="8978" max="8984" width="6.42578125" style="2" customWidth="1"/>
    <col min="8985" max="9213" width="11.42578125" style="2"/>
    <col min="9214" max="9214" width="1" style="2" customWidth="1"/>
    <col min="9215" max="9215" width="4.28515625" style="2" customWidth="1"/>
    <col min="9216" max="9216" width="34.7109375" style="2" customWidth="1"/>
    <col min="9217" max="9217" width="0" style="2" hidden="1" customWidth="1"/>
    <col min="9218" max="9218" width="20" style="2" customWidth="1"/>
    <col min="9219" max="9219" width="20.85546875" style="2" customWidth="1"/>
    <col min="9220" max="9220" width="25" style="2" customWidth="1"/>
    <col min="9221" max="9221" width="18.7109375" style="2" customWidth="1"/>
    <col min="9222" max="9222" width="29.7109375" style="2" customWidth="1"/>
    <col min="9223" max="9223" width="13.42578125" style="2" customWidth="1"/>
    <col min="9224" max="9224" width="13.85546875" style="2" customWidth="1"/>
    <col min="9225" max="9229" width="16.5703125" style="2" customWidth="1"/>
    <col min="9230" max="9230" width="20.5703125" style="2" customWidth="1"/>
    <col min="9231" max="9231" width="21.140625" style="2" customWidth="1"/>
    <col min="9232" max="9232" width="9.5703125" style="2" customWidth="1"/>
    <col min="9233" max="9233" width="0.42578125" style="2" customWidth="1"/>
    <col min="9234" max="9240" width="6.42578125" style="2" customWidth="1"/>
    <col min="9241" max="9469" width="11.42578125" style="2"/>
    <col min="9470" max="9470" width="1" style="2" customWidth="1"/>
    <col min="9471" max="9471" width="4.28515625" style="2" customWidth="1"/>
    <col min="9472" max="9472" width="34.7109375" style="2" customWidth="1"/>
    <col min="9473" max="9473" width="0" style="2" hidden="1" customWidth="1"/>
    <col min="9474" max="9474" width="20" style="2" customWidth="1"/>
    <col min="9475" max="9475" width="20.85546875" style="2" customWidth="1"/>
    <col min="9476" max="9476" width="25" style="2" customWidth="1"/>
    <col min="9477" max="9477" width="18.7109375" style="2" customWidth="1"/>
    <col min="9478" max="9478" width="29.7109375" style="2" customWidth="1"/>
    <col min="9479" max="9479" width="13.42578125" style="2" customWidth="1"/>
    <col min="9480" max="9480" width="13.85546875" style="2" customWidth="1"/>
    <col min="9481" max="9485" width="16.5703125" style="2" customWidth="1"/>
    <col min="9486" max="9486" width="20.5703125" style="2" customWidth="1"/>
    <col min="9487" max="9487" width="21.140625" style="2" customWidth="1"/>
    <col min="9488" max="9488" width="9.5703125" style="2" customWidth="1"/>
    <col min="9489" max="9489" width="0.42578125" style="2" customWidth="1"/>
    <col min="9490" max="9496" width="6.42578125" style="2" customWidth="1"/>
    <col min="9497" max="9725" width="11.42578125" style="2"/>
    <col min="9726" max="9726" width="1" style="2" customWidth="1"/>
    <col min="9727" max="9727" width="4.28515625" style="2" customWidth="1"/>
    <col min="9728" max="9728" width="34.7109375" style="2" customWidth="1"/>
    <col min="9729" max="9729" width="0" style="2" hidden="1" customWidth="1"/>
    <col min="9730" max="9730" width="20" style="2" customWidth="1"/>
    <col min="9731" max="9731" width="20.85546875" style="2" customWidth="1"/>
    <col min="9732" max="9732" width="25" style="2" customWidth="1"/>
    <col min="9733" max="9733" width="18.7109375" style="2" customWidth="1"/>
    <col min="9734" max="9734" width="29.7109375" style="2" customWidth="1"/>
    <col min="9735" max="9735" width="13.42578125" style="2" customWidth="1"/>
    <col min="9736" max="9736" width="13.85546875" style="2" customWidth="1"/>
    <col min="9737" max="9741" width="16.5703125" style="2" customWidth="1"/>
    <col min="9742" max="9742" width="20.5703125" style="2" customWidth="1"/>
    <col min="9743" max="9743" width="21.140625" style="2" customWidth="1"/>
    <col min="9744" max="9744" width="9.5703125" style="2" customWidth="1"/>
    <col min="9745" max="9745" width="0.42578125" style="2" customWidth="1"/>
    <col min="9746" max="9752" width="6.42578125" style="2" customWidth="1"/>
    <col min="9753" max="9981" width="11.42578125" style="2"/>
    <col min="9982" max="9982" width="1" style="2" customWidth="1"/>
    <col min="9983" max="9983" width="4.28515625" style="2" customWidth="1"/>
    <col min="9984" max="9984" width="34.7109375" style="2" customWidth="1"/>
    <col min="9985" max="9985" width="0" style="2" hidden="1" customWidth="1"/>
    <col min="9986" max="9986" width="20" style="2" customWidth="1"/>
    <col min="9987" max="9987" width="20.85546875" style="2" customWidth="1"/>
    <col min="9988" max="9988" width="25" style="2" customWidth="1"/>
    <col min="9989" max="9989" width="18.7109375" style="2" customWidth="1"/>
    <col min="9990" max="9990" width="29.7109375" style="2" customWidth="1"/>
    <col min="9991" max="9991" width="13.42578125" style="2" customWidth="1"/>
    <col min="9992" max="9992" width="13.85546875" style="2" customWidth="1"/>
    <col min="9993" max="9997" width="16.5703125" style="2" customWidth="1"/>
    <col min="9998" max="9998" width="20.5703125" style="2" customWidth="1"/>
    <col min="9999" max="9999" width="21.140625" style="2" customWidth="1"/>
    <col min="10000" max="10000" width="9.5703125" style="2" customWidth="1"/>
    <col min="10001" max="10001" width="0.42578125" style="2" customWidth="1"/>
    <col min="10002" max="10008" width="6.42578125" style="2" customWidth="1"/>
    <col min="10009" max="10237" width="11.42578125" style="2"/>
    <col min="10238" max="10238" width="1" style="2" customWidth="1"/>
    <col min="10239" max="10239" width="4.28515625" style="2" customWidth="1"/>
    <col min="10240" max="10240" width="34.7109375" style="2" customWidth="1"/>
    <col min="10241" max="10241" width="0" style="2" hidden="1" customWidth="1"/>
    <col min="10242" max="10242" width="20" style="2" customWidth="1"/>
    <col min="10243" max="10243" width="20.85546875" style="2" customWidth="1"/>
    <col min="10244" max="10244" width="25" style="2" customWidth="1"/>
    <col min="10245" max="10245" width="18.7109375" style="2" customWidth="1"/>
    <col min="10246" max="10246" width="29.7109375" style="2" customWidth="1"/>
    <col min="10247" max="10247" width="13.42578125" style="2" customWidth="1"/>
    <col min="10248" max="10248" width="13.85546875" style="2" customWidth="1"/>
    <col min="10249" max="10253" width="16.5703125" style="2" customWidth="1"/>
    <col min="10254" max="10254" width="20.5703125" style="2" customWidth="1"/>
    <col min="10255" max="10255" width="21.140625" style="2" customWidth="1"/>
    <col min="10256" max="10256" width="9.5703125" style="2" customWidth="1"/>
    <col min="10257" max="10257" width="0.42578125" style="2" customWidth="1"/>
    <col min="10258" max="10264" width="6.42578125" style="2" customWidth="1"/>
    <col min="10265" max="10493" width="11.42578125" style="2"/>
    <col min="10494" max="10494" width="1" style="2" customWidth="1"/>
    <col min="10495" max="10495" width="4.28515625" style="2" customWidth="1"/>
    <col min="10496" max="10496" width="34.7109375" style="2" customWidth="1"/>
    <col min="10497" max="10497" width="0" style="2" hidden="1" customWidth="1"/>
    <col min="10498" max="10498" width="20" style="2" customWidth="1"/>
    <col min="10499" max="10499" width="20.85546875" style="2" customWidth="1"/>
    <col min="10500" max="10500" width="25" style="2" customWidth="1"/>
    <col min="10501" max="10501" width="18.7109375" style="2" customWidth="1"/>
    <col min="10502" max="10502" width="29.7109375" style="2" customWidth="1"/>
    <col min="10503" max="10503" width="13.42578125" style="2" customWidth="1"/>
    <col min="10504" max="10504" width="13.85546875" style="2" customWidth="1"/>
    <col min="10505" max="10509" width="16.5703125" style="2" customWidth="1"/>
    <col min="10510" max="10510" width="20.5703125" style="2" customWidth="1"/>
    <col min="10511" max="10511" width="21.140625" style="2" customWidth="1"/>
    <col min="10512" max="10512" width="9.5703125" style="2" customWidth="1"/>
    <col min="10513" max="10513" width="0.42578125" style="2" customWidth="1"/>
    <col min="10514" max="10520" width="6.42578125" style="2" customWidth="1"/>
    <col min="10521" max="10749" width="11.42578125" style="2"/>
    <col min="10750" max="10750" width="1" style="2" customWidth="1"/>
    <col min="10751" max="10751" width="4.28515625" style="2" customWidth="1"/>
    <col min="10752" max="10752" width="34.7109375" style="2" customWidth="1"/>
    <col min="10753" max="10753" width="0" style="2" hidden="1" customWidth="1"/>
    <col min="10754" max="10754" width="20" style="2" customWidth="1"/>
    <col min="10755" max="10755" width="20.85546875" style="2" customWidth="1"/>
    <col min="10756" max="10756" width="25" style="2" customWidth="1"/>
    <col min="10757" max="10757" width="18.7109375" style="2" customWidth="1"/>
    <col min="10758" max="10758" width="29.7109375" style="2" customWidth="1"/>
    <col min="10759" max="10759" width="13.42578125" style="2" customWidth="1"/>
    <col min="10760" max="10760" width="13.85546875" style="2" customWidth="1"/>
    <col min="10761" max="10765" width="16.5703125" style="2" customWidth="1"/>
    <col min="10766" max="10766" width="20.5703125" style="2" customWidth="1"/>
    <col min="10767" max="10767" width="21.140625" style="2" customWidth="1"/>
    <col min="10768" max="10768" width="9.5703125" style="2" customWidth="1"/>
    <col min="10769" max="10769" width="0.42578125" style="2" customWidth="1"/>
    <col min="10770" max="10776" width="6.42578125" style="2" customWidth="1"/>
    <col min="10777" max="11005" width="11.42578125" style="2"/>
    <col min="11006" max="11006" width="1" style="2" customWidth="1"/>
    <col min="11007" max="11007" width="4.28515625" style="2" customWidth="1"/>
    <col min="11008" max="11008" width="34.7109375" style="2" customWidth="1"/>
    <col min="11009" max="11009" width="0" style="2" hidden="1" customWidth="1"/>
    <col min="11010" max="11010" width="20" style="2" customWidth="1"/>
    <col min="11011" max="11011" width="20.85546875" style="2" customWidth="1"/>
    <col min="11012" max="11012" width="25" style="2" customWidth="1"/>
    <col min="11013" max="11013" width="18.7109375" style="2" customWidth="1"/>
    <col min="11014" max="11014" width="29.7109375" style="2" customWidth="1"/>
    <col min="11015" max="11015" width="13.42578125" style="2" customWidth="1"/>
    <col min="11016" max="11016" width="13.85546875" style="2" customWidth="1"/>
    <col min="11017" max="11021" width="16.5703125" style="2" customWidth="1"/>
    <col min="11022" max="11022" width="20.5703125" style="2" customWidth="1"/>
    <col min="11023" max="11023" width="21.140625" style="2" customWidth="1"/>
    <col min="11024" max="11024" width="9.5703125" style="2" customWidth="1"/>
    <col min="11025" max="11025" width="0.42578125" style="2" customWidth="1"/>
    <col min="11026" max="11032" width="6.42578125" style="2" customWidth="1"/>
    <col min="11033" max="11261" width="11.42578125" style="2"/>
    <col min="11262" max="11262" width="1" style="2" customWidth="1"/>
    <col min="11263" max="11263" width="4.28515625" style="2" customWidth="1"/>
    <col min="11264" max="11264" width="34.7109375" style="2" customWidth="1"/>
    <col min="11265" max="11265" width="0" style="2" hidden="1" customWidth="1"/>
    <col min="11266" max="11266" width="20" style="2" customWidth="1"/>
    <col min="11267" max="11267" width="20.85546875" style="2" customWidth="1"/>
    <col min="11268" max="11268" width="25" style="2" customWidth="1"/>
    <col min="11269" max="11269" width="18.7109375" style="2" customWidth="1"/>
    <col min="11270" max="11270" width="29.7109375" style="2" customWidth="1"/>
    <col min="11271" max="11271" width="13.42578125" style="2" customWidth="1"/>
    <col min="11272" max="11272" width="13.85546875" style="2" customWidth="1"/>
    <col min="11273" max="11277" width="16.5703125" style="2" customWidth="1"/>
    <col min="11278" max="11278" width="20.5703125" style="2" customWidth="1"/>
    <col min="11279" max="11279" width="21.140625" style="2" customWidth="1"/>
    <col min="11280" max="11280" width="9.5703125" style="2" customWidth="1"/>
    <col min="11281" max="11281" width="0.42578125" style="2" customWidth="1"/>
    <col min="11282" max="11288" width="6.42578125" style="2" customWidth="1"/>
    <col min="11289" max="11517" width="11.42578125" style="2"/>
    <col min="11518" max="11518" width="1" style="2" customWidth="1"/>
    <col min="11519" max="11519" width="4.28515625" style="2" customWidth="1"/>
    <col min="11520" max="11520" width="34.7109375" style="2" customWidth="1"/>
    <col min="11521" max="11521" width="0" style="2" hidden="1" customWidth="1"/>
    <col min="11522" max="11522" width="20" style="2" customWidth="1"/>
    <col min="11523" max="11523" width="20.85546875" style="2" customWidth="1"/>
    <col min="11524" max="11524" width="25" style="2" customWidth="1"/>
    <col min="11525" max="11525" width="18.7109375" style="2" customWidth="1"/>
    <col min="11526" max="11526" width="29.7109375" style="2" customWidth="1"/>
    <col min="11527" max="11527" width="13.42578125" style="2" customWidth="1"/>
    <col min="11528" max="11528" width="13.85546875" style="2" customWidth="1"/>
    <col min="11529" max="11533" width="16.5703125" style="2" customWidth="1"/>
    <col min="11534" max="11534" width="20.5703125" style="2" customWidth="1"/>
    <col min="11535" max="11535" width="21.140625" style="2" customWidth="1"/>
    <col min="11536" max="11536" width="9.5703125" style="2" customWidth="1"/>
    <col min="11537" max="11537" width="0.42578125" style="2" customWidth="1"/>
    <col min="11538" max="11544" width="6.42578125" style="2" customWidth="1"/>
    <col min="11545" max="11773" width="11.42578125" style="2"/>
    <col min="11774" max="11774" width="1" style="2" customWidth="1"/>
    <col min="11775" max="11775" width="4.28515625" style="2" customWidth="1"/>
    <col min="11776" max="11776" width="34.7109375" style="2" customWidth="1"/>
    <col min="11777" max="11777" width="0" style="2" hidden="1" customWidth="1"/>
    <col min="11778" max="11778" width="20" style="2" customWidth="1"/>
    <col min="11779" max="11779" width="20.85546875" style="2" customWidth="1"/>
    <col min="11780" max="11780" width="25" style="2" customWidth="1"/>
    <col min="11781" max="11781" width="18.7109375" style="2" customWidth="1"/>
    <col min="11782" max="11782" width="29.7109375" style="2" customWidth="1"/>
    <col min="11783" max="11783" width="13.42578125" style="2" customWidth="1"/>
    <col min="11784" max="11784" width="13.85546875" style="2" customWidth="1"/>
    <col min="11785" max="11789" width="16.5703125" style="2" customWidth="1"/>
    <col min="11790" max="11790" width="20.5703125" style="2" customWidth="1"/>
    <col min="11791" max="11791" width="21.140625" style="2" customWidth="1"/>
    <col min="11792" max="11792" width="9.5703125" style="2" customWidth="1"/>
    <col min="11793" max="11793" width="0.42578125" style="2" customWidth="1"/>
    <col min="11794" max="11800" width="6.42578125" style="2" customWidth="1"/>
    <col min="11801" max="12029" width="11.42578125" style="2"/>
    <col min="12030" max="12030" width="1" style="2" customWidth="1"/>
    <col min="12031" max="12031" width="4.28515625" style="2" customWidth="1"/>
    <col min="12032" max="12032" width="34.7109375" style="2" customWidth="1"/>
    <col min="12033" max="12033" width="0" style="2" hidden="1" customWidth="1"/>
    <col min="12034" max="12034" width="20" style="2" customWidth="1"/>
    <col min="12035" max="12035" width="20.85546875" style="2" customWidth="1"/>
    <col min="12036" max="12036" width="25" style="2" customWidth="1"/>
    <col min="12037" max="12037" width="18.7109375" style="2" customWidth="1"/>
    <col min="12038" max="12038" width="29.7109375" style="2" customWidth="1"/>
    <col min="12039" max="12039" width="13.42578125" style="2" customWidth="1"/>
    <col min="12040" max="12040" width="13.85546875" style="2" customWidth="1"/>
    <col min="12041" max="12045" width="16.5703125" style="2" customWidth="1"/>
    <col min="12046" max="12046" width="20.5703125" style="2" customWidth="1"/>
    <col min="12047" max="12047" width="21.140625" style="2" customWidth="1"/>
    <col min="12048" max="12048" width="9.5703125" style="2" customWidth="1"/>
    <col min="12049" max="12049" width="0.42578125" style="2" customWidth="1"/>
    <col min="12050" max="12056" width="6.42578125" style="2" customWidth="1"/>
    <col min="12057" max="12285" width="11.42578125" style="2"/>
    <col min="12286" max="12286" width="1" style="2" customWidth="1"/>
    <col min="12287" max="12287" width="4.28515625" style="2" customWidth="1"/>
    <col min="12288" max="12288" width="34.7109375" style="2" customWidth="1"/>
    <col min="12289" max="12289" width="0" style="2" hidden="1" customWidth="1"/>
    <col min="12290" max="12290" width="20" style="2" customWidth="1"/>
    <col min="12291" max="12291" width="20.85546875" style="2" customWidth="1"/>
    <col min="12292" max="12292" width="25" style="2" customWidth="1"/>
    <col min="12293" max="12293" width="18.7109375" style="2" customWidth="1"/>
    <col min="12294" max="12294" width="29.7109375" style="2" customWidth="1"/>
    <col min="12295" max="12295" width="13.42578125" style="2" customWidth="1"/>
    <col min="12296" max="12296" width="13.85546875" style="2" customWidth="1"/>
    <col min="12297" max="12301" width="16.5703125" style="2" customWidth="1"/>
    <col min="12302" max="12302" width="20.5703125" style="2" customWidth="1"/>
    <col min="12303" max="12303" width="21.140625" style="2" customWidth="1"/>
    <col min="12304" max="12304" width="9.5703125" style="2" customWidth="1"/>
    <col min="12305" max="12305" width="0.42578125" style="2" customWidth="1"/>
    <col min="12306" max="12312" width="6.42578125" style="2" customWidth="1"/>
    <col min="12313" max="12541" width="11.42578125" style="2"/>
    <col min="12542" max="12542" width="1" style="2" customWidth="1"/>
    <col min="12543" max="12543" width="4.28515625" style="2" customWidth="1"/>
    <col min="12544" max="12544" width="34.7109375" style="2" customWidth="1"/>
    <col min="12545" max="12545" width="0" style="2" hidden="1" customWidth="1"/>
    <col min="12546" max="12546" width="20" style="2" customWidth="1"/>
    <col min="12547" max="12547" width="20.85546875" style="2" customWidth="1"/>
    <col min="12548" max="12548" width="25" style="2" customWidth="1"/>
    <col min="12549" max="12549" width="18.7109375" style="2" customWidth="1"/>
    <col min="12550" max="12550" width="29.7109375" style="2" customWidth="1"/>
    <col min="12551" max="12551" width="13.42578125" style="2" customWidth="1"/>
    <col min="12552" max="12552" width="13.85546875" style="2" customWidth="1"/>
    <col min="12553" max="12557" width="16.5703125" style="2" customWidth="1"/>
    <col min="12558" max="12558" width="20.5703125" style="2" customWidth="1"/>
    <col min="12559" max="12559" width="21.140625" style="2" customWidth="1"/>
    <col min="12560" max="12560" width="9.5703125" style="2" customWidth="1"/>
    <col min="12561" max="12561" width="0.42578125" style="2" customWidth="1"/>
    <col min="12562" max="12568" width="6.42578125" style="2" customWidth="1"/>
    <col min="12569" max="12797" width="11.42578125" style="2"/>
    <col min="12798" max="12798" width="1" style="2" customWidth="1"/>
    <col min="12799" max="12799" width="4.28515625" style="2" customWidth="1"/>
    <col min="12800" max="12800" width="34.7109375" style="2" customWidth="1"/>
    <col min="12801" max="12801" width="0" style="2" hidden="1" customWidth="1"/>
    <col min="12802" max="12802" width="20" style="2" customWidth="1"/>
    <col min="12803" max="12803" width="20.85546875" style="2" customWidth="1"/>
    <col min="12804" max="12804" width="25" style="2" customWidth="1"/>
    <col min="12805" max="12805" width="18.7109375" style="2" customWidth="1"/>
    <col min="12806" max="12806" width="29.7109375" style="2" customWidth="1"/>
    <col min="12807" max="12807" width="13.42578125" style="2" customWidth="1"/>
    <col min="12808" max="12808" width="13.85546875" style="2" customWidth="1"/>
    <col min="12809" max="12813" width="16.5703125" style="2" customWidth="1"/>
    <col min="12814" max="12814" width="20.5703125" style="2" customWidth="1"/>
    <col min="12815" max="12815" width="21.140625" style="2" customWidth="1"/>
    <col min="12816" max="12816" width="9.5703125" style="2" customWidth="1"/>
    <col min="12817" max="12817" width="0.42578125" style="2" customWidth="1"/>
    <col min="12818" max="12824" width="6.42578125" style="2" customWidth="1"/>
    <col min="12825" max="13053" width="11.42578125" style="2"/>
    <col min="13054" max="13054" width="1" style="2" customWidth="1"/>
    <col min="13055" max="13055" width="4.28515625" style="2" customWidth="1"/>
    <col min="13056" max="13056" width="34.7109375" style="2" customWidth="1"/>
    <col min="13057" max="13057" width="0" style="2" hidden="1" customWidth="1"/>
    <col min="13058" max="13058" width="20" style="2" customWidth="1"/>
    <col min="13059" max="13059" width="20.85546875" style="2" customWidth="1"/>
    <col min="13060" max="13060" width="25" style="2" customWidth="1"/>
    <col min="13061" max="13061" width="18.7109375" style="2" customWidth="1"/>
    <col min="13062" max="13062" width="29.7109375" style="2" customWidth="1"/>
    <col min="13063" max="13063" width="13.42578125" style="2" customWidth="1"/>
    <col min="13064" max="13064" width="13.85546875" style="2" customWidth="1"/>
    <col min="13065" max="13069" width="16.5703125" style="2" customWidth="1"/>
    <col min="13070" max="13070" width="20.5703125" style="2" customWidth="1"/>
    <col min="13071" max="13071" width="21.140625" style="2" customWidth="1"/>
    <col min="13072" max="13072" width="9.5703125" style="2" customWidth="1"/>
    <col min="13073" max="13073" width="0.42578125" style="2" customWidth="1"/>
    <col min="13074" max="13080" width="6.42578125" style="2" customWidth="1"/>
    <col min="13081" max="13309" width="11.42578125" style="2"/>
    <col min="13310" max="13310" width="1" style="2" customWidth="1"/>
    <col min="13311" max="13311" width="4.28515625" style="2" customWidth="1"/>
    <col min="13312" max="13312" width="34.7109375" style="2" customWidth="1"/>
    <col min="13313" max="13313" width="0" style="2" hidden="1" customWidth="1"/>
    <col min="13314" max="13314" width="20" style="2" customWidth="1"/>
    <col min="13315" max="13315" width="20.85546875" style="2" customWidth="1"/>
    <col min="13316" max="13316" width="25" style="2" customWidth="1"/>
    <col min="13317" max="13317" width="18.7109375" style="2" customWidth="1"/>
    <col min="13318" max="13318" width="29.7109375" style="2" customWidth="1"/>
    <col min="13319" max="13319" width="13.42578125" style="2" customWidth="1"/>
    <col min="13320" max="13320" width="13.85546875" style="2" customWidth="1"/>
    <col min="13321" max="13325" width="16.5703125" style="2" customWidth="1"/>
    <col min="13326" max="13326" width="20.5703125" style="2" customWidth="1"/>
    <col min="13327" max="13327" width="21.140625" style="2" customWidth="1"/>
    <col min="13328" max="13328" width="9.5703125" style="2" customWidth="1"/>
    <col min="13329" max="13329" width="0.42578125" style="2" customWidth="1"/>
    <col min="13330" max="13336" width="6.42578125" style="2" customWidth="1"/>
    <col min="13337" max="13565" width="11.42578125" style="2"/>
    <col min="13566" max="13566" width="1" style="2" customWidth="1"/>
    <col min="13567" max="13567" width="4.28515625" style="2" customWidth="1"/>
    <col min="13568" max="13568" width="34.7109375" style="2" customWidth="1"/>
    <col min="13569" max="13569" width="0" style="2" hidden="1" customWidth="1"/>
    <col min="13570" max="13570" width="20" style="2" customWidth="1"/>
    <col min="13571" max="13571" width="20.85546875" style="2" customWidth="1"/>
    <col min="13572" max="13572" width="25" style="2" customWidth="1"/>
    <col min="13573" max="13573" width="18.7109375" style="2" customWidth="1"/>
    <col min="13574" max="13574" width="29.7109375" style="2" customWidth="1"/>
    <col min="13575" max="13575" width="13.42578125" style="2" customWidth="1"/>
    <col min="13576" max="13576" width="13.85546875" style="2" customWidth="1"/>
    <col min="13577" max="13581" width="16.5703125" style="2" customWidth="1"/>
    <col min="13582" max="13582" width="20.5703125" style="2" customWidth="1"/>
    <col min="13583" max="13583" width="21.140625" style="2" customWidth="1"/>
    <col min="13584" max="13584" width="9.5703125" style="2" customWidth="1"/>
    <col min="13585" max="13585" width="0.42578125" style="2" customWidth="1"/>
    <col min="13586" max="13592" width="6.42578125" style="2" customWidth="1"/>
    <col min="13593" max="13821" width="11.42578125" style="2"/>
    <col min="13822" max="13822" width="1" style="2" customWidth="1"/>
    <col min="13823" max="13823" width="4.28515625" style="2" customWidth="1"/>
    <col min="13824" max="13824" width="34.7109375" style="2" customWidth="1"/>
    <col min="13825" max="13825" width="0" style="2" hidden="1" customWidth="1"/>
    <col min="13826" max="13826" width="20" style="2" customWidth="1"/>
    <col min="13827" max="13827" width="20.85546875" style="2" customWidth="1"/>
    <col min="13828" max="13828" width="25" style="2" customWidth="1"/>
    <col min="13829" max="13829" width="18.7109375" style="2" customWidth="1"/>
    <col min="13830" max="13830" width="29.7109375" style="2" customWidth="1"/>
    <col min="13831" max="13831" width="13.42578125" style="2" customWidth="1"/>
    <col min="13832" max="13832" width="13.85546875" style="2" customWidth="1"/>
    <col min="13833" max="13837" width="16.5703125" style="2" customWidth="1"/>
    <col min="13838" max="13838" width="20.5703125" style="2" customWidth="1"/>
    <col min="13839" max="13839" width="21.140625" style="2" customWidth="1"/>
    <col min="13840" max="13840" width="9.5703125" style="2" customWidth="1"/>
    <col min="13841" max="13841" width="0.42578125" style="2" customWidth="1"/>
    <col min="13842" max="13848" width="6.42578125" style="2" customWidth="1"/>
    <col min="13849" max="14077" width="11.42578125" style="2"/>
    <col min="14078" max="14078" width="1" style="2" customWidth="1"/>
    <col min="14079" max="14079" width="4.28515625" style="2" customWidth="1"/>
    <col min="14080" max="14080" width="34.7109375" style="2" customWidth="1"/>
    <col min="14081" max="14081" width="0" style="2" hidden="1" customWidth="1"/>
    <col min="14082" max="14082" width="20" style="2" customWidth="1"/>
    <col min="14083" max="14083" width="20.85546875" style="2" customWidth="1"/>
    <col min="14084" max="14084" width="25" style="2" customWidth="1"/>
    <col min="14085" max="14085" width="18.7109375" style="2" customWidth="1"/>
    <col min="14086" max="14086" width="29.7109375" style="2" customWidth="1"/>
    <col min="14087" max="14087" width="13.42578125" style="2" customWidth="1"/>
    <col min="14088" max="14088" width="13.85546875" style="2" customWidth="1"/>
    <col min="14089" max="14093" width="16.5703125" style="2" customWidth="1"/>
    <col min="14094" max="14094" width="20.5703125" style="2" customWidth="1"/>
    <col min="14095" max="14095" width="21.140625" style="2" customWidth="1"/>
    <col min="14096" max="14096" width="9.5703125" style="2" customWidth="1"/>
    <col min="14097" max="14097" width="0.42578125" style="2" customWidth="1"/>
    <col min="14098" max="14104" width="6.42578125" style="2" customWidth="1"/>
    <col min="14105" max="14333" width="11.42578125" style="2"/>
    <col min="14334" max="14334" width="1" style="2" customWidth="1"/>
    <col min="14335" max="14335" width="4.28515625" style="2" customWidth="1"/>
    <col min="14336" max="14336" width="34.7109375" style="2" customWidth="1"/>
    <col min="14337" max="14337" width="0" style="2" hidden="1" customWidth="1"/>
    <col min="14338" max="14338" width="20" style="2" customWidth="1"/>
    <col min="14339" max="14339" width="20.85546875" style="2" customWidth="1"/>
    <col min="14340" max="14340" width="25" style="2" customWidth="1"/>
    <col min="14341" max="14341" width="18.7109375" style="2" customWidth="1"/>
    <col min="14342" max="14342" width="29.7109375" style="2" customWidth="1"/>
    <col min="14343" max="14343" width="13.42578125" style="2" customWidth="1"/>
    <col min="14344" max="14344" width="13.85546875" style="2" customWidth="1"/>
    <col min="14345" max="14349" width="16.5703125" style="2" customWidth="1"/>
    <col min="14350" max="14350" width="20.5703125" style="2" customWidth="1"/>
    <col min="14351" max="14351" width="21.140625" style="2" customWidth="1"/>
    <col min="14352" max="14352" width="9.5703125" style="2" customWidth="1"/>
    <col min="14353" max="14353" width="0.42578125" style="2" customWidth="1"/>
    <col min="14354" max="14360" width="6.42578125" style="2" customWidth="1"/>
    <col min="14361" max="14589" width="11.42578125" style="2"/>
    <col min="14590" max="14590" width="1" style="2" customWidth="1"/>
    <col min="14591" max="14591" width="4.28515625" style="2" customWidth="1"/>
    <col min="14592" max="14592" width="34.7109375" style="2" customWidth="1"/>
    <col min="14593" max="14593" width="0" style="2" hidden="1" customWidth="1"/>
    <col min="14594" max="14594" width="20" style="2" customWidth="1"/>
    <col min="14595" max="14595" width="20.85546875" style="2" customWidth="1"/>
    <col min="14596" max="14596" width="25" style="2" customWidth="1"/>
    <col min="14597" max="14597" width="18.7109375" style="2" customWidth="1"/>
    <col min="14598" max="14598" width="29.7109375" style="2" customWidth="1"/>
    <col min="14599" max="14599" width="13.42578125" style="2" customWidth="1"/>
    <col min="14600" max="14600" width="13.85546875" style="2" customWidth="1"/>
    <col min="14601" max="14605" width="16.5703125" style="2" customWidth="1"/>
    <col min="14606" max="14606" width="20.5703125" style="2" customWidth="1"/>
    <col min="14607" max="14607" width="21.140625" style="2" customWidth="1"/>
    <col min="14608" max="14608" width="9.5703125" style="2" customWidth="1"/>
    <col min="14609" max="14609" width="0.42578125" style="2" customWidth="1"/>
    <col min="14610" max="14616" width="6.42578125" style="2" customWidth="1"/>
    <col min="14617" max="14845" width="11.42578125" style="2"/>
    <col min="14846" max="14846" width="1" style="2" customWidth="1"/>
    <col min="14847" max="14847" width="4.28515625" style="2" customWidth="1"/>
    <col min="14848" max="14848" width="34.7109375" style="2" customWidth="1"/>
    <col min="14849" max="14849" width="0" style="2" hidden="1" customWidth="1"/>
    <col min="14850" max="14850" width="20" style="2" customWidth="1"/>
    <col min="14851" max="14851" width="20.85546875" style="2" customWidth="1"/>
    <col min="14852" max="14852" width="25" style="2" customWidth="1"/>
    <col min="14853" max="14853" width="18.7109375" style="2" customWidth="1"/>
    <col min="14854" max="14854" width="29.7109375" style="2" customWidth="1"/>
    <col min="14855" max="14855" width="13.42578125" style="2" customWidth="1"/>
    <col min="14856" max="14856" width="13.85546875" style="2" customWidth="1"/>
    <col min="14857" max="14861" width="16.5703125" style="2" customWidth="1"/>
    <col min="14862" max="14862" width="20.5703125" style="2" customWidth="1"/>
    <col min="14863" max="14863" width="21.140625" style="2" customWidth="1"/>
    <col min="14864" max="14864" width="9.5703125" style="2" customWidth="1"/>
    <col min="14865" max="14865" width="0.42578125" style="2" customWidth="1"/>
    <col min="14866" max="14872" width="6.42578125" style="2" customWidth="1"/>
    <col min="14873" max="15101" width="11.42578125" style="2"/>
    <col min="15102" max="15102" width="1" style="2" customWidth="1"/>
    <col min="15103" max="15103" width="4.28515625" style="2" customWidth="1"/>
    <col min="15104" max="15104" width="34.7109375" style="2" customWidth="1"/>
    <col min="15105" max="15105" width="0" style="2" hidden="1" customWidth="1"/>
    <col min="15106" max="15106" width="20" style="2" customWidth="1"/>
    <col min="15107" max="15107" width="20.85546875" style="2" customWidth="1"/>
    <col min="15108" max="15108" width="25" style="2" customWidth="1"/>
    <col min="15109" max="15109" width="18.7109375" style="2" customWidth="1"/>
    <col min="15110" max="15110" width="29.7109375" style="2" customWidth="1"/>
    <col min="15111" max="15111" width="13.42578125" style="2" customWidth="1"/>
    <col min="15112" max="15112" width="13.85546875" style="2" customWidth="1"/>
    <col min="15113" max="15117" width="16.5703125" style="2" customWidth="1"/>
    <col min="15118" max="15118" width="20.5703125" style="2" customWidth="1"/>
    <col min="15119" max="15119" width="21.140625" style="2" customWidth="1"/>
    <col min="15120" max="15120" width="9.5703125" style="2" customWidth="1"/>
    <col min="15121" max="15121" width="0.42578125" style="2" customWidth="1"/>
    <col min="15122" max="15128" width="6.42578125" style="2" customWidth="1"/>
    <col min="15129" max="15357" width="11.42578125" style="2"/>
    <col min="15358" max="15358" width="1" style="2" customWidth="1"/>
    <col min="15359" max="15359" width="4.28515625" style="2" customWidth="1"/>
    <col min="15360" max="15360" width="34.7109375" style="2" customWidth="1"/>
    <col min="15361" max="15361" width="0" style="2" hidden="1" customWidth="1"/>
    <col min="15362" max="15362" width="20" style="2" customWidth="1"/>
    <col min="15363" max="15363" width="20.85546875" style="2" customWidth="1"/>
    <col min="15364" max="15364" width="25" style="2" customWidth="1"/>
    <col min="15365" max="15365" width="18.7109375" style="2" customWidth="1"/>
    <col min="15366" max="15366" width="29.7109375" style="2" customWidth="1"/>
    <col min="15367" max="15367" width="13.42578125" style="2" customWidth="1"/>
    <col min="15368" max="15368" width="13.85546875" style="2" customWidth="1"/>
    <col min="15369" max="15373" width="16.5703125" style="2" customWidth="1"/>
    <col min="15374" max="15374" width="20.5703125" style="2" customWidth="1"/>
    <col min="15375" max="15375" width="21.140625" style="2" customWidth="1"/>
    <col min="15376" max="15376" width="9.5703125" style="2" customWidth="1"/>
    <col min="15377" max="15377" width="0.42578125" style="2" customWidth="1"/>
    <col min="15378" max="15384" width="6.42578125" style="2" customWidth="1"/>
    <col min="15385" max="15613" width="11.42578125" style="2"/>
    <col min="15614" max="15614" width="1" style="2" customWidth="1"/>
    <col min="15615" max="15615" width="4.28515625" style="2" customWidth="1"/>
    <col min="15616" max="15616" width="34.7109375" style="2" customWidth="1"/>
    <col min="15617" max="15617" width="0" style="2" hidden="1" customWidth="1"/>
    <col min="15618" max="15618" width="20" style="2" customWidth="1"/>
    <col min="15619" max="15619" width="20.85546875" style="2" customWidth="1"/>
    <col min="15620" max="15620" width="25" style="2" customWidth="1"/>
    <col min="15621" max="15621" width="18.7109375" style="2" customWidth="1"/>
    <col min="15622" max="15622" width="29.7109375" style="2" customWidth="1"/>
    <col min="15623" max="15623" width="13.42578125" style="2" customWidth="1"/>
    <col min="15624" max="15624" width="13.85546875" style="2" customWidth="1"/>
    <col min="15625" max="15629" width="16.5703125" style="2" customWidth="1"/>
    <col min="15630" max="15630" width="20.5703125" style="2" customWidth="1"/>
    <col min="15631" max="15631" width="21.140625" style="2" customWidth="1"/>
    <col min="15632" max="15632" width="9.5703125" style="2" customWidth="1"/>
    <col min="15633" max="15633" width="0.42578125" style="2" customWidth="1"/>
    <col min="15634" max="15640" width="6.42578125" style="2" customWidth="1"/>
    <col min="15641" max="15869" width="11.42578125" style="2"/>
    <col min="15870" max="15870" width="1" style="2" customWidth="1"/>
    <col min="15871" max="15871" width="4.28515625" style="2" customWidth="1"/>
    <col min="15872" max="15872" width="34.7109375" style="2" customWidth="1"/>
    <col min="15873" max="15873" width="0" style="2" hidden="1" customWidth="1"/>
    <col min="15874" max="15874" width="20" style="2" customWidth="1"/>
    <col min="15875" max="15875" width="20.85546875" style="2" customWidth="1"/>
    <col min="15876" max="15876" width="25" style="2" customWidth="1"/>
    <col min="15877" max="15877" width="18.7109375" style="2" customWidth="1"/>
    <col min="15878" max="15878" width="29.7109375" style="2" customWidth="1"/>
    <col min="15879" max="15879" width="13.42578125" style="2" customWidth="1"/>
    <col min="15880" max="15880" width="13.85546875" style="2" customWidth="1"/>
    <col min="15881" max="15885" width="16.5703125" style="2" customWidth="1"/>
    <col min="15886" max="15886" width="20.5703125" style="2" customWidth="1"/>
    <col min="15887" max="15887" width="21.140625" style="2" customWidth="1"/>
    <col min="15888" max="15888" width="9.5703125" style="2" customWidth="1"/>
    <col min="15889" max="15889" width="0.42578125" style="2" customWidth="1"/>
    <col min="15890" max="15896" width="6.42578125" style="2" customWidth="1"/>
    <col min="15897" max="16125" width="11.42578125" style="2"/>
    <col min="16126" max="16126" width="1" style="2" customWidth="1"/>
    <col min="16127" max="16127" width="4.28515625" style="2" customWidth="1"/>
    <col min="16128" max="16128" width="34.7109375" style="2" customWidth="1"/>
    <col min="16129" max="16129" width="0" style="2" hidden="1" customWidth="1"/>
    <col min="16130" max="16130" width="20" style="2" customWidth="1"/>
    <col min="16131" max="16131" width="20.85546875" style="2" customWidth="1"/>
    <col min="16132" max="16132" width="25" style="2" customWidth="1"/>
    <col min="16133" max="16133" width="18.7109375" style="2" customWidth="1"/>
    <col min="16134" max="16134" width="29.7109375" style="2" customWidth="1"/>
    <col min="16135" max="16135" width="13.42578125" style="2" customWidth="1"/>
    <col min="16136" max="16136" width="13.85546875" style="2" customWidth="1"/>
    <col min="16137" max="16141" width="16.5703125" style="2" customWidth="1"/>
    <col min="16142" max="16142" width="20.5703125" style="2" customWidth="1"/>
    <col min="16143" max="16143" width="21.140625" style="2" customWidth="1"/>
    <col min="16144" max="16144" width="9.5703125" style="2" customWidth="1"/>
    <col min="16145" max="16145" width="0.42578125" style="2" customWidth="1"/>
    <col min="16146" max="16152" width="6.42578125" style="2" customWidth="1"/>
    <col min="16153" max="16373" width="11.42578125" style="2"/>
    <col min="16374" max="16384" width="11.42578125" style="2" customWidth="1"/>
  </cols>
  <sheetData>
    <row r="2" spans="1:18" ht="26.25" x14ac:dyDescent="0.25">
      <c r="B2" s="267" t="s">
        <v>55</v>
      </c>
      <c r="C2" s="268"/>
      <c r="D2" s="268"/>
      <c r="E2" s="268"/>
      <c r="F2" s="268"/>
      <c r="G2" s="268"/>
      <c r="H2" s="268"/>
      <c r="I2" s="268"/>
      <c r="J2" s="268"/>
      <c r="K2" s="268"/>
      <c r="L2" s="268"/>
      <c r="M2" s="268"/>
      <c r="N2" s="268"/>
      <c r="O2" s="268"/>
      <c r="P2" s="268"/>
      <c r="Q2" s="268"/>
      <c r="R2" s="268"/>
    </row>
    <row r="4" spans="1:18" ht="26.25" x14ac:dyDescent="0.25">
      <c r="B4" s="267" t="s">
        <v>40</v>
      </c>
      <c r="C4" s="268"/>
      <c r="D4" s="268"/>
      <c r="E4" s="268"/>
      <c r="F4" s="268"/>
      <c r="G4" s="268"/>
      <c r="H4" s="268"/>
      <c r="I4" s="268"/>
      <c r="J4" s="268"/>
      <c r="K4" s="268"/>
      <c r="L4" s="268"/>
      <c r="M4" s="268"/>
      <c r="N4" s="268"/>
      <c r="O4" s="268"/>
      <c r="P4" s="268"/>
      <c r="Q4" s="268"/>
      <c r="R4" s="268"/>
    </row>
    <row r="5" spans="1:18" ht="15.75" thickBot="1" x14ac:dyDescent="0.3"/>
    <row r="6" spans="1:18" ht="21.75" thickBot="1" x14ac:dyDescent="0.3">
      <c r="B6" s="183" t="s">
        <v>3</v>
      </c>
      <c r="C6" s="285" t="s">
        <v>281</v>
      </c>
      <c r="D6" s="285"/>
      <c r="E6" s="285"/>
      <c r="F6" s="285"/>
      <c r="G6" s="285"/>
      <c r="H6" s="285"/>
      <c r="I6" s="285"/>
      <c r="J6" s="285"/>
      <c r="K6" s="285"/>
      <c r="L6" s="285"/>
      <c r="M6" s="285"/>
      <c r="N6" s="286"/>
    </row>
    <row r="7" spans="1:18" ht="16.5" thickBot="1" x14ac:dyDescent="0.3">
      <c r="B7" s="184" t="s">
        <v>4</v>
      </c>
      <c r="C7" s="285" t="s">
        <v>178</v>
      </c>
      <c r="D7" s="285"/>
      <c r="E7" s="285"/>
      <c r="F7" s="285"/>
      <c r="G7" s="285"/>
      <c r="H7" s="285"/>
      <c r="I7" s="285"/>
      <c r="J7" s="285"/>
      <c r="K7" s="285"/>
      <c r="L7" s="285"/>
      <c r="M7" s="285"/>
      <c r="N7" s="286"/>
    </row>
    <row r="8" spans="1:18" ht="16.5" thickBot="1" x14ac:dyDescent="0.3">
      <c r="B8" s="184" t="s">
        <v>5</v>
      </c>
      <c r="C8" s="285" t="s">
        <v>179</v>
      </c>
      <c r="D8" s="285"/>
      <c r="E8" s="285"/>
      <c r="F8" s="285"/>
      <c r="G8" s="285"/>
      <c r="H8" s="285"/>
      <c r="I8" s="285"/>
      <c r="J8" s="285"/>
      <c r="K8" s="285"/>
      <c r="L8" s="285"/>
      <c r="M8" s="285"/>
      <c r="N8" s="286"/>
    </row>
    <row r="9" spans="1:18" ht="16.5" thickBot="1" x14ac:dyDescent="0.3">
      <c r="B9" s="184" t="s">
        <v>6</v>
      </c>
      <c r="C9" s="276">
        <v>1</v>
      </c>
      <c r="D9" s="276"/>
      <c r="E9" s="277"/>
      <c r="F9" s="180"/>
      <c r="G9" s="181"/>
      <c r="H9" s="180"/>
      <c r="I9" s="180"/>
      <c r="J9" s="180"/>
      <c r="K9" s="180"/>
      <c r="L9" s="180"/>
      <c r="M9" s="180"/>
      <c r="N9" s="182"/>
    </row>
    <row r="10" spans="1:18" ht="16.5" thickBot="1" x14ac:dyDescent="0.3">
      <c r="B10" s="4" t="s">
        <v>7</v>
      </c>
      <c r="C10" s="325">
        <v>41992</v>
      </c>
      <c r="D10" s="103"/>
      <c r="E10" s="103"/>
      <c r="F10" s="103"/>
      <c r="G10" s="5"/>
      <c r="H10" s="103"/>
      <c r="I10" s="103"/>
      <c r="J10" s="103"/>
      <c r="K10" s="103"/>
      <c r="L10" s="103"/>
      <c r="M10" s="103"/>
      <c r="N10" s="118"/>
      <c r="O10" s="119"/>
      <c r="P10" s="119"/>
    </row>
    <row r="11" spans="1:18" ht="15.75" x14ac:dyDescent="0.25">
      <c r="B11" s="3"/>
      <c r="C11" s="6"/>
      <c r="D11" s="104"/>
      <c r="E11" s="104"/>
      <c r="F11" s="104"/>
      <c r="G11" s="7"/>
      <c r="H11" s="104"/>
      <c r="I11" s="114"/>
      <c r="J11" s="114"/>
      <c r="K11" s="114"/>
      <c r="L11" s="114"/>
      <c r="M11" s="114"/>
      <c r="N11" s="104"/>
      <c r="O11" s="104"/>
      <c r="P11" s="104"/>
    </row>
    <row r="12" spans="1:18" x14ac:dyDescent="0.25">
      <c r="I12" s="114"/>
      <c r="J12" s="114"/>
      <c r="K12" s="114"/>
      <c r="L12" s="114"/>
      <c r="M12" s="114"/>
      <c r="N12" s="120"/>
      <c r="O12" s="120"/>
      <c r="P12" s="120"/>
    </row>
    <row r="13" spans="1:18" ht="45.75" customHeight="1" x14ac:dyDescent="0.25">
      <c r="B13" s="278" t="s">
        <v>155</v>
      </c>
      <c r="C13" s="279"/>
      <c r="D13" s="36" t="s">
        <v>10</v>
      </c>
      <c r="E13" s="36" t="s">
        <v>11</v>
      </c>
      <c r="F13" s="36" t="s">
        <v>23</v>
      </c>
      <c r="G13" s="36" t="s">
        <v>97</v>
      </c>
      <c r="I13" s="12"/>
      <c r="J13" s="12"/>
      <c r="K13" s="12"/>
      <c r="L13" s="12"/>
      <c r="M13" s="12"/>
      <c r="N13" s="120"/>
      <c r="O13" s="120"/>
      <c r="P13" s="120"/>
    </row>
    <row r="14" spans="1:18" ht="15.75" thickBot="1" x14ac:dyDescent="0.3">
      <c r="B14" s="280"/>
      <c r="C14" s="281"/>
      <c r="D14" s="36">
        <v>1</v>
      </c>
      <c r="E14" s="105">
        <v>6390139860</v>
      </c>
      <c r="F14" s="198">
        <v>3060</v>
      </c>
      <c r="G14" s="324">
        <f>+F14*80%</f>
        <v>2448</v>
      </c>
      <c r="I14" s="107"/>
      <c r="J14" s="107"/>
      <c r="K14" s="107"/>
      <c r="L14" s="107"/>
      <c r="M14" s="107"/>
      <c r="N14" s="120"/>
      <c r="O14" s="120"/>
      <c r="P14" s="120"/>
    </row>
    <row r="15" spans="1:18" ht="15.75" thickBot="1" x14ac:dyDescent="0.3">
      <c r="A15" s="14"/>
      <c r="E15" s="12"/>
      <c r="F15" s="12"/>
      <c r="G15" s="12"/>
      <c r="H15" s="12"/>
      <c r="I15" s="115"/>
      <c r="J15" s="115"/>
      <c r="K15" s="115"/>
      <c r="L15" s="115"/>
      <c r="M15" s="115"/>
    </row>
    <row r="16" spans="1:18" x14ac:dyDescent="0.25">
      <c r="A16" s="37"/>
      <c r="C16" s="38"/>
      <c r="D16" s="107"/>
      <c r="E16" s="106"/>
      <c r="F16" s="13"/>
      <c r="G16" s="13"/>
      <c r="H16" s="13"/>
      <c r="I16" s="116"/>
      <c r="J16" s="116"/>
      <c r="K16" s="116"/>
      <c r="L16" s="116"/>
      <c r="M16" s="116"/>
    </row>
    <row r="17" spans="1:16" x14ac:dyDescent="0.25">
      <c r="A17" s="37"/>
      <c r="B17" s="52" t="s">
        <v>122</v>
      </c>
      <c r="F17" s="153"/>
      <c r="I17" s="114"/>
      <c r="J17" s="114"/>
      <c r="K17" s="114"/>
      <c r="L17" s="114"/>
      <c r="M17" s="114"/>
      <c r="N17" s="120"/>
      <c r="O17" s="120"/>
      <c r="P17" s="120"/>
    </row>
    <row r="18" spans="1:16" x14ac:dyDescent="0.25">
      <c r="A18" s="37"/>
      <c r="I18" s="114"/>
      <c r="J18" s="114"/>
      <c r="K18" s="114"/>
      <c r="L18" s="114"/>
      <c r="M18" s="114"/>
      <c r="N18" s="120"/>
      <c r="O18" s="120"/>
      <c r="P18" s="120"/>
    </row>
    <row r="19" spans="1:16" x14ac:dyDescent="0.25">
      <c r="A19" s="37"/>
      <c r="B19" s="54" t="s">
        <v>27</v>
      </c>
      <c r="C19" s="54" t="s">
        <v>123</v>
      </c>
      <c r="D19" s="54" t="s">
        <v>124</v>
      </c>
      <c r="E19" s="297" t="s">
        <v>280</v>
      </c>
      <c r="F19" s="297"/>
      <c r="I19" s="114"/>
      <c r="J19" s="114"/>
      <c r="K19" s="114"/>
      <c r="L19" s="114"/>
      <c r="M19" s="114"/>
      <c r="N19" s="120"/>
      <c r="O19" s="120"/>
      <c r="P19" s="120"/>
    </row>
    <row r="20" spans="1:16" x14ac:dyDescent="0.25">
      <c r="A20" s="37"/>
      <c r="B20" s="51" t="s">
        <v>125</v>
      </c>
      <c r="C20" s="202" t="s">
        <v>159</v>
      </c>
      <c r="D20" s="202"/>
      <c r="E20" s="298"/>
      <c r="F20" s="298"/>
      <c r="I20" s="114"/>
      <c r="J20" s="114"/>
      <c r="K20" s="114"/>
      <c r="L20" s="114"/>
      <c r="M20" s="114"/>
      <c r="N20" s="120"/>
      <c r="O20" s="120"/>
      <c r="P20" s="120"/>
    </row>
    <row r="21" spans="1:16" x14ac:dyDescent="0.25">
      <c r="A21" s="37"/>
      <c r="B21" s="51" t="s">
        <v>126</v>
      </c>
      <c r="C21" s="202" t="s">
        <v>159</v>
      </c>
      <c r="D21" s="203"/>
      <c r="E21" s="298"/>
      <c r="F21" s="298"/>
      <c r="I21" s="114"/>
      <c r="J21" s="114"/>
      <c r="K21" s="114"/>
      <c r="L21" s="114"/>
      <c r="M21" s="114"/>
      <c r="N21" s="120"/>
      <c r="O21" s="120"/>
      <c r="P21" s="120"/>
    </row>
    <row r="22" spans="1:16" x14ac:dyDescent="0.25">
      <c r="A22" s="37"/>
      <c r="B22" s="51" t="s">
        <v>127</v>
      </c>
      <c r="C22" s="203" t="s">
        <v>159</v>
      </c>
      <c r="E22" s="298"/>
      <c r="F22" s="298"/>
      <c r="I22" s="114"/>
      <c r="J22" s="114"/>
      <c r="K22" s="114"/>
      <c r="L22" s="114"/>
      <c r="M22" s="114"/>
      <c r="N22" s="120"/>
      <c r="O22" s="120"/>
      <c r="P22" s="120"/>
    </row>
    <row r="23" spans="1:16" x14ac:dyDescent="0.25">
      <c r="A23" s="37"/>
      <c r="B23" s="51" t="s">
        <v>128</v>
      </c>
      <c r="C23" s="202" t="s">
        <v>159</v>
      </c>
      <c r="D23" s="203"/>
      <c r="E23" s="298"/>
      <c r="F23" s="298"/>
      <c r="I23" s="114"/>
      <c r="J23" s="114"/>
      <c r="K23" s="114"/>
      <c r="L23" s="114"/>
      <c r="M23" s="114"/>
      <c r="N23" s="120"/>
      <c r="O23" s="120"/>
      <c r="P23" s="120"/>
    </row>
    <row r="24" spans="1:16" x14ac:dyDescent="0.25">
      <c r="A24" s="37"/>
      <c r="I24" s="114"/>
      <c r="J24" s="114"/>
      <c r="K24" s="114"/>
      <c r="L24" s="114"/>
      <c r="M24" s="114"/>
      <c r="N24" s="120"/>
      <c r="O24" s="120"/>
      <c r="P24" s="120"/>
    </row>
    <row r="25" spans="1:16" x14ac:dyDescent="0.25">
      <c r="A25" s="37"/>
      <c r="I25" s="114"/>
      <c r="J25" s="114"/>
      <c r="K25" s="114"/>
      <c r="L25" s="114"/>
      <c r="M25" s="114"/>
      <c r="N25" s="120"/>
      <c r="O25" s="120"/>
      <c r="P25" s="120"/>
    </row>
    <row r="26" spans="1:16" x14ac:dyDescent="0.25">
      <c r="A26" s="37"/>
      <c r="B26" s="52" t="s">
        <v>129</v>
      </c>
      <c r="I26" s="114"/>
      <c r="J26" s="114"/>
      <c r="K26" s="114"/>
      <c r="L26" s="114"/>
      <c r="M26" s="114"/>
      <c r="N26" s="120"/>
      <c r="O26" s="120"/>
      <c r="P26" s="120"/>
    </row>
    <row r="27" spans="1:16" x14ac:dyDescent="0.25">
      <c r="A27" s="37"/>
      <c r="I27" s="114"/>
      <c r="J27" s="114"/>
      <c r="K27" s="114"/>
      <c r="L27" s="114"/>
      <c r="M27" s="114"/>
      <c r="N27" s="120"/>
      <c r="O27" s="120"/>
      <c r="P27" s="120"/>
    </row>
    <row r="28" spans="1:16" x14ac:dyDescent="0.25">
      <c r="A28" s="37"/>
      <c r="I28" s="114"/>
      <c r="J28" s="114"/>
      <c r="K28" s="114"/>
      <c r="L28" s="114"/>
      <c r="M28" s="114"/>
      <c r="N28" s="120"/>
      <c r="O28" s="120"/>
      <c r="P28" s="120"/>
    </row>
    <row r="29" spans="1:16" x14ac:dyDescent="0.25">
      <c r="A29" s="37"/>
      <c r="B29" s="54" t="s">
        <v>27</v>
      </c>
      <c r="C29" s="54" t="s">
        <v>50</v>
      </c>
      <c r="D29" s="93" t="s">
        <v>43</v>
      </c>
      <c r="E29" s="93" t="s">
        <v>12</v>
      </c>
      <c r="I29" s="114"/>
      <c r="J29" s="114"/>
      <c r="K29" s="114"/>
      <c r="L29" s="114"/>
      <c r="M29" s="114"/>
      <c r="N29" s="120"/>
      <c r="O29" s="120"/>
      <c r="P29" s="120"/>
    </row>
    <row r="30" spans="1:16" ht="28.5" x14ac:dyDescent="0.25">
      <c r="A30" s="37"/>
      <c r="B30" s="42" t="s">
        <v>130</v>
      </c>
      <c r="C30" s="43">
        <v>40</v>
      </c>
      <c r="D30" s="21">
        <f>D152</f>
        <v>40</v>
      </c>
      <c r="E30" s="274">
        <f>+D30+D31</f>
        <v>50</v>
      </c>
      <c r="I30" s="114"/>
      <c r="J30" s="114"/>
      <c r="K30" s="114"/>
      <c r="L30" s="114"/>
      <c r="M30" s="114"/>
      <c r="N30" s="120"/>
      <c r="O30" s="120"/>
      <c r="P30" s="120"/>
    </row>
    <row r="31" spans="1:16" ht="68.25" customHeight="1" x14ac:dyDescent="0.25">
      <c r="A31" s="37"/>
      <c r="B31" s="42" t="s">
        <v>131</v>
      </c>
      <c r="C31" s="43">
        <v>60</v>
      </c>
      <c r="D31" s="21">
        <f>D153</f>
        <v>10</v>
      </c>
      <c r="E31" s="275"/>
      <c r="I31" s="114"/>
      <c r="J31" s="114"/>
      <c r="K31" s="114"/>
      <c r="L31" s="114"/>
      <c r="M31" s="114"/>
      <c r="N31" s="120"/>
      <c r="O31" s="120"/>
      <c r="P31" s="120"/>
    </row>
    <row r="32" spans="1:16" x14ac:dyDescent="0.25">
      <c r="A32" s="37"/>
      <c r="C32" s="38"/>
      <c r="D32" s="107"/>
      <c r="E32" s="106"/>
      <c r="F32" s="13"/>
      <c r="G32" s="13"/>
      <c r="H32" s="13"/>
      <c r="I32" s="116"/>
      <c r="J32" s="116"/>
      <c r="K32" s="116"/>
      <c r="L32" s="116"/>
      <c r="M32" s="116"/>
    </row>
    <row r="33" spans="1:28" x14ac:dyDescent="0.25">
      <c r="A33" s="37"/>
      <c r="C33" s="38"/>
      <c r="D33" s="107"/>
      <c r="E33" s="106"/>
      <c r="F33" s="13"/>
      <c r="G33" s="13"/>
      <c r="H33" s="13"/>
      <c r="I33" s="116"/>
      <c r="J33" s="116"/>
      <c r="K33" s="116"/>
      <c r="L33" s="116"/>
      <c r="M33" s="116"/>
    </row>
    <row r="34" spans="1:28" ht="63" hidden="1" customHeight="1" thickBot="1" x14ac:dyDescent="0.3">
      <c r="M34" s="287" t="s">
        <v>147</v>
      </c>
      <c r="N34" s="287"/>
      <c r="O34" s="287"/>
      <c r="P34" s="287"/>
    </row>
    <row r="35" spans="1:28" x14ac:dyDescent="0.25">
      <c r="B35" s="52" t="s">
        <v>24</v>
      </c>
      <c r="M35" s="121"/>
      <c r="N35" s="121"/>
      <c r="O35" s="121"/>
      <c r="P35" s="121"/>
    </row>
    <row r="36" spans="1:28" ht="15.75" thickBot="1" x14ac:dyDescent="0.3">
      <c r="M36" s="121"/>
      <c r="N36" s="121"/>
      <c r="O36" s="121"/>
      <c r="P36" s="121"/>
    </row>
    <row r="37" spans="1:28" s="44" customFormat="1" ht="60" x14ac:dyDescent="0.25">
      <c r="B37" s="50" t="s">
        <v>132</v>
      </c>
      <c r="C37" s="50" t="s">
        <v>133</v>
      </c>
      <c r="D37" s="50" t="s">
        <v>134</v>
      </c>
      <c r="E37" s="50" t="s">
        <v>37</v>
      </c>
      <c r="F37" s="50" t="s">
        <v>18</v>
      </c>
      <c r="G37" s="50" t="s">
        <v>98</v>
      </c>
      <c r="H37" s="50" t="s">
        <v>13</v>
      </c>
      <c r="I37" s="50" t="s">
        <v>8</v>
      </c>
      <c r="J37" s="50" t="s">
        <v>25</v>
      </c>
      <c r="K37" s="50" t="s">
        <v>53</v>
      </c>
      <c r="L37" s="50" t="s">
        <v>16</v>
      </c>
      <c r="M37" s="40" t="s">
        <v>145</v>
      </c>
      <c r="N37" s="50" t="s">
        <v>135</v>
      </c>
      <c r="O37" s="40" t="s">
        <v>310</v>
      </c>
      <c r="P37" s="40" t="s">
        <v>146</v>
      </c>
      <c r="Q37" s="50" t="s">
        <v>29</v>
      </c>
      <c r="R37" s="94" t="s">
        <v>9</v>
      </c>
      <c r="S37" s="94" t="s">
        <v>15</v>
      </c>
      <c r="T37" s="237" t="s">
        <v>355</v>
      </c>
    </row>
    <row r="38" spans="1:28" s="48" customFormat="1" ht="66.75" customHeight="1" x14ac:dyDescent="0.25">
      <c r="A38" s="15">
        <v>1</v>
      </c>
      <c r="B38" s="98" t="s">
        <v>281</v>
      </c>
      <c r="C38" s="98" t="s">
        <v>171</v>
      </c>
      <c r="D38" s="98" t="s">
        <v>172</v>
      </c>
      <c r="E38" s="99">
        <v>4600038158</v>
      </c>
      <c r="F38" s="45" t="s">
        <v>123</v>
      </c>
      <c r="G38" s="85" t="s">
        <v>311</v>
      </c>
      <c r="H38" s="49">
        <v>40949</v>
      </c>
      <c r="I38" s="49">
        <v>41255</v>
      </c>
      <c r="J38" s="46" t="s">
        <v>158</v>
      </c>
      <c r="K38" s="99">
        <f>(I38-H38)/30</f>
        <v>10.199999999999999</v>
      </c>
      <c r="L38" s="99"/>
      <c r="M38" s="99">
        <v>2444</v>
      </c>
      <c r="N38" s="39" t="s">
        <v>157</v>
      </c>
      <c r="O38" s="200">
        <f>M38</f>
        <v>2444</v>
      </c>
      <c r="P38" s="99">
        <f>+M38-O38</f>
        <v>0</v>
      </c>
      <c r="Q38" s="8">
        <v>2894533803</v>
      </c>
      <c r="R38" s="8">
        <v>6</v>
      </c>
      <c r="S38" s="101" t="s">
        <v>314</v>
      </c>
      <c r="T38" s="86" t="s">
        <v>349</v>
      </c>
      <c r="U38" s="47"/>
      <c r="V38" s="47"/>
      <c r="W38" s="47"/>
      <c r="X38" s="47"/>
      <c r="Y38" s="47"/>
      <c r="Z38" s="47"/>
      <c r="AA38" s="47"/>
      <c r="AB38" s="47"/>
    </row>
    <row r="39" spans="1:28" s="48" customFormat="1" ht="30" x14ac:dyDescent="0.25">
      <c r="A39" s="15">
        <v>2</v>
      </c>
      <c r="B39" s="98" t="s">
        <v>281</v>
      </c>
      <c r="C39" s="98" t="s">
        <v>174</v>
      </c>
      <c r="D39" s="98" t="s">
        <v>173</v>
      </c>
      <c r="E39" s="216" t="s">
        <v>340</v>
      </c>
      <c r="F39" s="45" t="s">
        <v>123</v>
      </c>
      <c r="G39" s="85" t="s">
        <v>311</v>
      </c>
      <c r="H39" s="49">
        <v>41142</v>
      </c>
      <c r="I39" s="49">
        <v>41453</v>
      </c>
      <c r="J39" s="46" t="s">
        <v>158</v>
      </c>
      <c r="K39" s="99">
        <f>(I39-H39)/30-L39</f>
        <v>6.6000000000000005</v>
      </c>
      <c r="L39" s="99">
        <f>(I38-H39)/30</f>
        <v>3.7666666666666666</v>
      </c>
      <c r="M39" s="99">
        <v>45</v>
      </c>
      <c r="N39" s="39" t="s">
        <v>157</v>
      </c>
      <c r="O39" s="199">
        <f>M39</f>
        <v>45</v>
      </c>
      <c r="P39" s="99">
        <f t="shared" ref="P39:P40" si="0">+M39-O39</f>
        <v>0</v>
      </c>
      <c r="Q39" s="8">
        <v>81000000</v>
      </c>
      <c r="R39" s="8" t="s">
        <v>176</v>
      </c>
      <c r="S39" s="101"/>
      <c r="T39" s="86"/>
      <c r="U39" s="47"/>
      <c r="V39" s="47"/>
      <c r="W39" s="47"/>
      <c r="X39" s="47"/>
      <c r="Y39" s="47"/>
      <c r="Z39" s="47"/>
      <c r="AA39" s="47"/>
      <c r="AB39" s="47"/>
    </row>
    <row r="40" spans="1:28" s="48" customFormat="1" ht="45" x14ac:dyDescent="0.25">
      <c r="A40" s="15">
        <v>3</v>
      </c>
      <c r="B40" s="98" t="s">
        <v>281</v>
      </c>
      <c r="C40" s="98" t="s">
        <v>174</v>
      </c>
      <c r="D40" s="98" t="s">
        <v>175</v>
      </c>
      <c r="E40" s="216" t="s">
        <v>341</v>
      </c>
      <c r="F40" s="45" t="s">
        <v>123</v>
      </c>
      <c r="G40" s="85" t="s">
        <v>311</v>
      </c>
      <c r="H40" s="49">
        <v>41153</v>
      </c>
      <c r="I40" s="49">
        <v>41243</v>
      </c>
      <c r="J40" s="46" t="s">
        <v>158</v>
      </c>
      <c r="K40" s="99">
        <f>+(I40-H40)/30-L40</f>
        <v>0</v>
      </c>
      <c r="L40" s="99">
        <f>(I40-H40)/30</f>
        <v>3</v>
      </c>
      <c r="M40" s="99">
        <v>80</v>
      </c>
      <c r="N40" s="99" t="s">
        <v>157</v>
      </c>
      <c r="O40" s="199">
        <f>M40</f>
        <v>80</v>
      </c>
      <c r="P40" s="99">
        <f t="shared" si="0"/>
        <v>0</v>
      </c>
      <c r="Q40" s="8">
        <v>6500000</v>
      </c>
      <c r="R40" s="8" t="s">
        <v>177</v>
      </c>
      <c r="S40" s="101" t="s">
        <v>312</v>
      </c>
      <c r="T40" s="86" t="s">
        <v>350</v>
      </c>
      <c r="U40" s="47"/>
      <c r="V40" s="47"/>
      <c r="W40" s="47"/>
      <c r="X40" s="47"/>
      <c r="Y40" s="47"/>
      <c r="Z40" s="47"/>
      <c r="AA40" s="47"/>
      <c r="AB40" s="47"/>
    </row>
    <row r="41" spans="1:28" s="48" customFormat="1" ht="30" x14ac:dyDescent="0.25">
      <c r="A41" s="15">
        <v>4</v>
      </c>
      <c r="B41" s="98" t="s">
        <v>281</v>
      </c>
      <c r="C41" s="98" t="s">
        <v>171</v>
      </c>
      <c r="D41" s="98" t="s">
        <v>156</v>
      </c>
      <c r="E41" s="100">
        <v>717</v>
      </c>
      <c r="F41" s="45" t="s">
        <v>123</v>
      </c>
      <c r="G41" s="85" t="s">
        <v>311</v>
      </c>
      <c r="H41" s="49">
        <v>41873</v>
      </c>
      <c r="I41" s="49">
        <v>41985</v>
      </c>
      <c r="J41" s="46" t="s">
        <v>158</v>
      </c>
      <c r="K41" s="99">
        <f>(I41-H41)/30-L41</f>
        <v>0.46666666666666679</v>
      </c>
      <c r="L41" s="99">
        <f>(I43-H41)/30</f>
        <v>3.2666666666666666</v>
      </c>
      <c r="M41" s="99">
        <v>80</v>
      </c>
      <c r="N41" s="39" t="s">
        <v>157</v>
      </c>
      <c r="O41" s="199"/>
      <c r="P41" s="99">
        <f>M41</f>
        <v>80</v>
      </c>
      <c r="Q41" s="8"/>
      <c r="R41" s="8">
        <v>1</v>
      </c>
      <c r="S41" s="86"/>
      <c r="T41" s="86"/>
      <c r="U41" s="47"/>
      <c r="V41" s="47"/>
      <c r="W41" s="47"/>
      <c r="X41" s="47"/>
      <c r="Y41" s="47"/>
      <c r="Z41" s="47"/>
      <c r="AA41" s="47"/>
      <c r="AB41" s="47"/>
    </row>
    <row r="42" spans="1:28" s="48" customFormat="1" ht="45" x14ac:dyDescent="0.25">
      <c r="A42" s="15">
        <v>5</v>
      </c>
      <c r="B42" s="98" t="s">
        <v>281</v>
      </c>
      <c r="C42" s="98" t="s">
        <v>171</v>
      </c>
      <c r="D42" s="98" t="s">
        <v>172</v>
      </c>
      <c r="E42" s="100">
        <v>4600030655</v>
      </c>
      <c r="F42" s="45" t="s">
        <v>123</v>
      </c>
      <c r="G42" s="85" t="s">
        <v>311</v>
      </c>
      <c r="H42" s="49">
        <v>40576</v>
      </c>
      <c r="I42" s="49">
        <v>40886</v>
      </c>
      <c r="J42" s="46" t="s">
        <v>158</v>
      </c>
      <c r="K42" s="99">
        <v>0</v>
      </c>
      <c r="L42" s="99">
        <v>10</v>
      </c>
      <c r="M42" s="99">
        <v>1725</v>
      </c>
      <c r="N42" s="39" t="s">
        <v>157</v>
      </c>
      <c r="O42" s="199"/>
      <c r="P42" s="199">
        <f>M42</f>
        <v>1725</v>
      </c>
      <c r="Q42" s="8">
        <v>4084730138</v>
      </c>
      <c r="R42" s="8">
        <v>52</v>
      </c>
      <c r="S42" s="86" t="s">
        <v>315</v>
      </c>
      <c r="T42" s="86" t="s">
        <v>351</v>
      </c>
      <c r="U42" s="47"/>
      <c r="V42" s="47"/>
      <c r="W42" s="47"/>
      <c r="X42" s="47"/>
      <c r="Y42" s="47"/>
      <c r="Z42" s="47"/>
      <c r="AA42" s="47"/>
      <c r="AB42" s="47"/>
    </row>
    <row r="43" spans="1:28" s="48" customFormat="1" ht="30" x14ac:dyDescent="0.25">
      <c r="A43" s="15">
        <v>6</v>
      </c>
      <c r="B43" s="98" t="s">
        <v>281</v>
      </c>
      <c r="C43" s="98" t="s">
        <v>171</v>
      </c>
      <c r="D43" s="98" t="s">
        <v>172</v>
      </c>
      <c r="E43" s="100" t="s">
        <v>180</v>
      </c>
      <c r="F43" s="45" t="s">
        <v>123</v>
      </c>
      <c r="G43" s="85" t="s">
        <v>311</v>
      </c>
      <c r="H43" s="49">
        <v>41652</v>
      </c>
      <c r="I43" s="49">
        <v>41971</v>
      </c>
      <c r="J43" s="46"/>
      <c r="K43" s="99">
        <f>(I43-H43)/30-L43</f>
        <v>10.633333333333333</v>
      </c>
      <c r="L43" s="99"/>
      <c r="M43" s="99">
        <v>4</v>
      </c>
      <c r="N43" s="39" t="s">
        <v>157</v>
      </c>
      <c r="O43" s="199"/>
      <c r="P43" s="99">
        <f>M43</f>
        <v>4</v>
      </c>
      <c r="Q43" s="8"/>
      <c r="R43" s="8">
        <v>58</v>
      </c>
      <c r="S43" s="86"/>
      <c r="T43" s="86"/>
      <c r="U43" s="47"/>
      <c r="V43" s="47"/>
      <c r="W43" s="47"/>
      <c r="X43" s="47"/>
      <c r="Y43" s="47"/>
      <c r="Z43" s="47"/>
      <c r="AA43" s="47"/>
      <c r="AB43" s="47"/>
    </row>
    <row r="44" spans="1:28" s="48" customFormat="1" ht="30" x14ac:dyDescent="0.25">
      <c r="A44" s="15">
        <v>7</v>
      </c>
      <c r="B44" s="98" t="s">
        <v>281</v>
      </c>
      <c r="C44" s="98"/>
      <c r="D44" s="98" t="s">
        <v>156</v>
      </c>
      <c r="E44" s="216" t="s">
        <v>342</v>
      </c>
      <c r="F44" s="45" t="s">
        <v>123</v>
      </c>
      <c r="G44" s="85">
        <v>0.95</v>
      </c>
      <c r="H44" s="49">
        <v>40563</v>
      </c>
      <c r="I44" s="49">
        <v>40908</v>
      </c>
      <c r="J44" s="46" t="s">
        <v>158</v>
      </c>
      <c r="K44" s="99">
        <v>11</v>
      </c>
      <c r="L44" s="99">
        <v>0</v>
      </c>
      <c r="M44" s="99">
        <v>533</v>
      </c>
      <c r="N44" s="39">
        <v>0.95</v>
      </c>
      <c r="O44" s="199"/>
      <c r="P44" s="99">
        <f>M44</f>
        <v>533</v>
      </c>
      <c r="Q44" s="8"/>
      <c r="R44" s="8"/>
      <c r="S44" s="86"/>
      <c r="T44" s="86"/>
      <c r="U44" s="47"/>
      <c r="V44" s="47"/>
      <c r="W44" s="47"/>
      <c r="X44" s="47"/>
      <c r="Y44" s="47"/>
      <c r="Z44" s="47"/>
      <c r="AA44" s="47"/>
      <c r="AB44" s="47"/>
    </row>
    <row r="45" spans="1:28" s="48" customFormat="1" x14ac:dyDescent="0.25">
      <c r="A45" s="15"/>
      <c r="B45" s="170" t="s">
        <v>12</v>
      </c>
      <c r="C45" s="171"/>
      <c r="D45" s="172"/>
      <c r="E45" s="173"/>
      <c r="F45" s="174"/>
      <c r="G45" s="174"/>
      <c r="H45" s="174"/>
      <c r="I45" s="175"/>
      <c r="J45" s="175"/>
      <c r="K45" s="92">
        <f>SUM(K38:K44)</f>
        <v>38.9</v>
      </c>
      <c r="L45" s="92">
        <f>SUM(L38:L43)</f>
        <v>20.033333333333331</v>
      </c>
      <c r="M45" s="92">
        <f>SUM(M38:M44)</f>
        <v>4911</v>
      </c>
      <c r="N45" s="92">
        <f t="shared" ref="N45:Q45" si="1">SUM(N38:N43)</f>
        <v>0</v>
      </c>
      <c r="O45" s="92">
        <f>SUM(O38:O43)</f>
        <v>2569</v>
      </c>
      <c r="P45" s="92">
        <f>SUM(P38:P44)</f>
        <v>2342</v>
      </c>
      <c r="Q45" s="176">
        <f t="shared" si="1"/>
        <v>7066763941</v>
      </c>
      <c r="R45" s="177"/>
      <c r="S45" s="178"/>
      <c r="T45" s="326"/>
    </row>
    <row r="46" spans="1:28" s="9" customFormat="1" x14ac:dyDescent="0.25">
      <c r="D46" s="108"/>
      <c r="E46" s="109"/>
      <c r="F46" s="108"/>
      <c r="H46" s="108"/>
      <c r="I46" s="108"/>
      <c r="J46" s="108"/>
      <c r="K46" s="108"/>
      <c r="L46" s="108"/>
      <c r="M46" s="108"/>
      <c r="N46" s="108"/>
      <c r="O46" s="108"/>
      <c r="P46" s="108"/>
    </row>
    <row r="47" spans="1:28" s="9" customFormat="1" x14ac:dyDescent="0.25">
      <c r="B47" s="283" t="s">
        <v>22</v>
      </c>
      <c r="C47" s="283" t="s">
        <v>21</v>
      </c>
      <c r="D47" s="271" t="s">
        <v>28</v>
      </c>
      <c r="E47" s="271"/>
      <c r="F47" s="108"/>
      <c r="H47" s="108"/>
      <c r="I47" s="108"/>
      <c r="J47" s="108"/>
      <c r="K47" s="108"/>
      <c r="L47" s="108"/>
      <c r="M47" s="108"/>
      <c r="N47" s="108"/>
      <c r="O47" s="108"/>
      <c r="P47" s="108"/>
    </row>
    <row r="48" spans="1:28" s="9" customFormat="1" x14ac:dyDescent="0.25">
      <c r="B48" s="284"/>
      <c r="C48" s="284"/>
      <c r="D48" s="93" t="s">
        <v>19</v>
      </c>
      <c r="E48" s="179" t="s">
        <v>20</v>
      </c>
      <c r="F48" s="108"/>
      <c r="H48" s="108"/>
      <c r="I48" s="108"/>
      <c r="J48" s="108"/>
      <c r="K48" s="108"/>
      <c r="L48" s="108"/>
      <c r="M48" s="108"/>
      <c r="N48" s="108"/>
      <c r="O48" s="108"/>
      <c r="P48" s="108"/>
    </row>
    <row r="49" spans="2:16" s="9" customFormat="1" ht="28.5" customHeight="1" x14ac:dyDescent="0.25">
      <c r="B49" s="18" t="s">
        <v>17</v>
      </c>
      <c r="C49" s="91">
        <f>+K45</f>
        <v>38.9</v>
      </c>
      <c r="D49" s="201" t="s">
        <v>159</v>
      </c>
      <c r="E49" s="111"/>
      <c r="F49" s="112"/>
      <c r="G49" s="10"/>
      <c r="H49" s="112"/>
      <c r="I49" s="112"/>
      <c r="J49" s="112"/>
      <c r="K49" s="112"/>
      <c r="L49" s="112"/>
      <c r="M49" s="112"/>
      <c r="N49" s="108"/>
      <c r="O49" s="108"/>
      <c r="P49" s="108"/>
    </row>
    <row r="50" spans="2:16" s="9" customFormat="1" ht="30" customHeight="1" x14ac:dyDescent="0.25">
      <c r="B50" s="18" t="s">
        <v>313</v>
      </c>
      <c r="C50" s="90">
        <f>+O45</f>
        <v>2569</v>
      </c>
      <c r="D50" s="111" t="s">
        <v>159</v>
      </c>
      <c r="E50" s="208"/>
      <c r="F50" s="108"/>
      <c r="H50" s="108"/>
      <c r="I50" s="108"/>
      <c r="J50" s="108"/>
      <c r="K50" s="108"/>
      <c r="L50" s="108"/>
      <c r="M50" s="108"/>
      <c r="N50" s="108"/>
      <c r="O50" s="108"/>
      <c r="P50" s="108"/>
    </row>
    <row r="51" spans="2:16" s="9" customFormat="1" x14ac:dyDescent="0.25">
      <c r="B51" s="11"/>
      <c r="C51" s="282"/>
      <c r="D51" s="282"/>
      <c r="E51" s="282"/>
      <c r="F51" s="282"/>
      <c r="G51" s="282"/>
      <c r="H51" s="282"/>
      <c r="I51" s="282"/>
      <c r="J51" s="282"/>
      <c r="K51" s="282"/>
      <c r="L51" s="282"/>
      <c r="M51" s="282"/>
      <c r="N51" s="282"/>
      <c r="O51" s="96"/>
      <c r="P51" s="96"/>
    </row>
    <row r="52" spans="2:16" ht="28.15" customHeight="1" thickBot="1" x14ac:dyDescent="0.3"/>
    <row r="53" spans="2:16" ht="27" thickBot="1" x14ac:dyDescent="0.3">
      <c r="B53" s="288" t="s">
        <v>99</v>
      </c>
      <c r="C53" s="289"/>
      <c r="D53" s="289"/>
      <c r="E53" s="289"/>
      <c r="F53" s="289"/>
      <c r="G53" s="289"/>
      <c r="H53" s="289"/>
      <c r="I53" s="289"/>
      <c r="J53" s="289"/>
      <c r="K53" s="289"/>
      <c r="L53" s="289"/>
      <c r="M53" s="290"/>
    </row>
    <row r="56" spans="2:16" ht="90" customHeight="1" x14ac:dyDescent="0.25">
      <c r="B56" s="93" t="s">
        <v>148</v>
      </c>
      <c r="C56" s="93" t="s">
        <v>101</v>
      </c>
      <c r="D56" s="93" t="s">
        <v>100</v>
      </c>
      <c r="E56" s="93" t="s">
        <v>102</v>
      </c>
      <c r="F56" s="93" t="s">
        <v>103</v>
      </c>
      <c r="G56" s="93" t="s">
        <v>104</v>
      </c>
      <c r="H56" s="93" t="s">
        <v>105</v>
      </c>
      <c r="I56" s="93" t="s">
        <v>149</v>
      </c>
      <c r="J56" s="93" t="s">
        <v>106</v>
      </c>
      <c r="K56" s="271" t="s">
        <v>2</v>
      </c>
      <c r="L56" s="271"/>
      <c r="M56" s="204" t="s">
        <v>14</v>
      </c>
    </row>
    <row r="57" spans="2:16" s="44" customFormat="1" ht="409.5" x14ac:dyDescent="0.25">
      <c r="B57" s="209" t="s">
        <v>319</v>
      </c>
      <c r="C57" s="212" t="s">
        <v>316</v>
      </c>
      <c r="D57" s="122">
        <v>680</v>
      </c>
      <c r="E57" s="122" t="s">
        <v>123</v>
      </c>
      <c r="F57" s="122" t="s">
        <v>123</v>
      </c>
      <c r="G57" s="162" t="s">
        <v>123</v>
      </c>
      <c r="H57" s="122" t="s">
        <v>123</v>
      </c>
      <c r="I57" s="122" t="s">
        <v>123</v>
      </c>
      <c r="J57" s="122" t="s">
        <v>317</v>
      </c>
      <c r="K57" s="295"/>
      <c r="L57" s="296"/>
      <c r="M57" s="169" t="s">
        <v>123</v>
      </c>
      <c r="N57" s="262" t="s">
        <v>329</v>
      </c>
      <c r="O57" s="114"/>
      <c r="P57" s="114"/>
    </row>
    <row r="58" spans="2:16" ht="330" x14ac:dyDescent="0.25">
      <c r="B58" s="209" t="s">
        <v>320</v>
      </c>
      <c r="C58" s="213" t="s">
        <v>318</v>
      </c>
      <c r="D58" s="122">
        <v>340</v>
      </c>
      <c r="E58" s="209" t="s">
        <v>123</v>
      </c>
      <c r="F58" s="209" t="s">
        <v>123</v>
      </c>
      <c r="G58" s="210" t="s">
        <v>123</v>
      </c>
      <c r="H58" s="209" t="s">
        <v>123</v>
      </c>
      <c r="I58" s="209" t="s">
        <v>123</v>
      </c>
      <c r="J58" s="209" t="s">
        <v>317</v>
      </c>
      <c r="K58" s="295"/>
      <c r="L58" s="296"/>
      <c r="M58" s="169" t="s">
        <v>123</v>
      </c>
      <c r="N58" s="262"/>
    </row>
    <row r="59" spans="2:16" ht="409.5" x14ac:dyDescent="0.25">
      <c r="B59" s="209" t="s">
        <v>321</v>
      </c>
      <c r="C59" s="213" t="s">
        <v>322</v>
      </c>
      <c r="D59" s="209">
        <v>680</v>
      </c>
      <c r="E59" s="209" t="s">
        <v>123</v>
      </c>
      <c r="F59" s="209" t="s">
        <v>123</v>
      </c>
      <c r="G59" s="210" t="s">
        <v>123</v>
      </c>
      <c r="H59" s="209" t="s">
        <v>123</v>
      </c>
      <c r="I59" s="209" t="s">
        <v>123</v>
      </c>
      <c r="J59" s="209" t="s">
        <v>317</v>
      </c>
      <c r="K59" s="295"/>
      <c r="L59" s="296"/>
      <c r="M59" s="169" t="s">
        <v>123</v>
      </c>
      <c r="N59" s="262"/>
    </row>
    <row r="60" spans="2:16" ht="315" x14ac:dyDescent="0.25">
      <c r="B60" s="209" t="s">
        <v>323</v>
      </c>
      <c r="C60" s="214" t="s">
        <v>324</v>
      </c>
      <c r="D60" s="209">
        <v>340</v>
      </c>
      <c r="E60" s="209" t="s">
        <v>123</v>
      </c>
      <c r="F60" s="209" t="s">
        <v>123</v>
      </c>
      <c r="G60" s="210" t="s">
        <v>123</v>
      </c>
      <c r="H60" s="209" t="s">
        <v>123</v>
      </c>
      <c r="I60" s="209" t="s">
        <v>123</v>
      </c>
      <c r="J60" s="209" t="s">
        <v>317</v>
      </c>
      <c r="K60" s="295"/>
      <c r="L60" s="296"/>
      <c r="M60" s="169" t="s">
        <v>123</v>
      </c>
      <c r="N60" s="262"/>
    </row>
    <row r="61" spans="2:16" ht="409.5" x14ac:dyDescent="0.25">
      <c r="B61" s="209" t="s">
        <v>325</v>
      </c>
      <c r="C61" s="214" t="s">
        <v>326</v>
      </c>
      <c r="D61" s="209">
        <v>680</v>
      </c>
      <c r="E61" s="209" t="s">
        <v>123</v>
      </c>
      <c r="F61" s="209" t="s">
        <v>123</v>
      </c>
      <c r="G61" s="210" t="s">
        <v>123</v>
      </c>
      <c r="H61" s="209" t="s">
        <v>123</v>
      </c>
      <c r="I61" s="209" t="s">
        <v>123</v>
      </c>
      <c r="J61" s="209" t="s">
        <v>317</v>
      </c>
      <c r="K61" s="295"/>
      <c r="L61" s="296"/>
      <c r="M61" s="169" t="s">
        <v>123</v>
      </c>
      <c r="N61" s="262"/>
    </row>
    <row r="62" spans="2:16" ht="300" x14ac:dyDescent="0.25">
      <c r="B62" s="209" t="s">
        <v>328</v>
      </c>
      <c r="C62" s="212" t="s">
        <v>327</v>
      </c>
      <c r="D62" s="209">
        <v>340</v>
      </c>
      <c r="E62" s="209" t="s">
        <v>123</v>
      </c>
      <c r="F62" s="209" t="s">
        <v>123</v>
      </c>
      <c r="G62" s="210" t="s">
        <v>123</v>
      </c>
      <c r="H62" s="209" t="s">
        <v>123</v>
      </c>
      <c r="I62" s="209" t="s">
        <v>123</v>
      </c>
      <c r="J62" s="209" t="s">
        <v>317</v>
      </c>
      <c r="K62" s="295"/>
      <c r="L62" s="296"/>
      <c r="M62" s="169" t="s">
        <v>123</v>
      </c>
      <c r="N62" s="262"/>
    </row>
    <row r="63" spans="2:16" x14ac:dyDescent="0.25">
      <c r="B63" s="2" t="s">
        <v>1</v>
      </c>
    </row>
    <row r="64" spans="2:16" ht="36.75" customHeight="1" x14ac:dyDescent="0.25">
      <c r="B64" s="102" t="s">
        <v>30</v>
      </c>
    </row>
    <row r="65" spans="1:17" x14ac:dyDescent="0.25">
      <c r="B65" s="2" t="s">
        <v>54</v>
      </c>
    </row>
    <row r="68" spans="1:17" ht="26.25" x14ac:dyDescent="0.25">
      <c r="B68" s="267" t="s">
        <v>31</v>
      </c>
      <c r="C68" s="268"/>
      <c r="D68" s="268"/>
      <c r="E68" s="268"/>
      <c r="F68" s="268"/>
      <c r="G68" s="268"/>
      <c r="H68" s="268"/>
      <c r="I68" s="268"/>
      <c r="J68" s="268"/>
      <c r="K68" s="268"/>
      <c r="L68" s="268"/>
      <c r="M68" s="268"/>
      <c r="N68" s="268"/>
      <c r="O68" s="268"/>
    </row>
    <row r="69" spans="1:17" x14ac:dyDescent="0.25">
      <c r="C69" s="205"/>
    </row>
    <row r="72" spans="1:17" ht="25.9" customHeight="1" x14ac:dyDescent="0.25">
      <c r="B72" s="291" t="s">
        <v>0</v>
      </c>
      <c r="C72" s="293" t="s">
        <v>154</v>
      </c>
      <c r="D72" s="291" t="s">
        <v>32</v>
      </c>
      <c r="E72" s="291" t="s">
        <v>107</v>
      </c>
      <c r="F72" s="291" t="s">
        <v>108</v>
      </c>
      <c r="G72" s="291" t="s">
        <v>109</v>
      </c>
      <c r="H72" s="271" t="s">
        <v>110</v>
      </c>
      <c r="I72" s="271"/>
      <c r="J72" s="271"/>
      <c r="K72" s="271"/>
      <c r="L72" s="94"/>
      <c r="M72" s="93"/>
      <c r="N72" s="93"/>
      <c r="O72" s="93"/>
      <c r="P72" s="93"/>
    </row>
    <row r="73" spans="1:17" ht="80.45" customHeight="1" x14ac:dyDescent="0.25">
      <c r="B73" s="292"/>
      <c r="C73" s="294"/>
      <c r="D73" s="292"/>
      <c r="E73" s="292"/>
      <c r="F73" s="292"/>
      <c r="G73" s="292"/>
      <c r="H73" s="93" t="s">
        <v>111</v>
      </c>
      <c r="I73" s="93" t="s">
        <v>152</v>
      </c>
      <c r="J73" s="93" t="s">
        <v>151</v>
      </c>
      <c r="K73" s="93" t="s">
        <v>153</v>
      </c>
      <c r="L73" s="94" t="s">
        <v>150</v>
      </c>
      <c r="M73" s="93" t="s">
        <v>33</v>
      </c>
      <c r="N73" s="93" t="s">
        <v>34</v>
      </c>
      <c r="O73" s="93" t="s">
        <v>2</v>
      </c>
      <c r="P73" s="93" t="s">
        <v>9</v>
      </c>
    </row>
    <row r="74" spans="1:17" ht="75" x14ac:dyDescent="0.25">
      <c r="A74" s="51">
        <v>1</v>
      </c>
      <c r="B74" s="20" t="s">
        <v>35</v>
      </c>
      <c r="C74" s="21" t="s">
        <v>160</v>
      </c>
      <c r="D74" s="123" t="s">
        <v>181</v>
      </c>
      <c r="E74" s="123">
        <v>44000832</v>
      </c>
      <c r="F74" s="123" t="s">
        <v>182</v>
      </c>
      <c r="G74" s="125">
        <v>40716</v>
      </c>
      <c r="H74" s="123" t="s">
        <v>171</v>
      </c>
      <c r="I74" s="126" t="s">
        <v>183</v>
      </c>
      <c r="J74" s="127" t="s">
        <v>184</v>
      </c>
      <c r="K74" s="20" t="s">
        <v>123</v>
      </c>
      <c r="L74" s="20" t="s">
        <v>123</v>
      </c>
      <c r="M74" s="20" t="s">
        <v>123</v>
      </c>
      <c r="N74" s="20" t="s">
        <v>123</v>
      </c>
      <c r="O74" s="20"/>
      <c r="P74" s="20" t="s">
        <v>185</v>
      </c>
    </row>
    <row r="75" spans="1:17" ht="60" x14ac:dyDescent="0.25">
      <c r="A75" s="51">
        <v>2</v>
      </c>
      <c r="B75" s="20" t="s">
        <v>35</v>
      </c>
      <c r="C75" s="21" t="s">
        <v>160</v>
      </c>
      <c r="D75" s="123" t="s">
        <v>186</v>
      </c>
      <c r="E75" s="123">
        <v>44006802</v>
      </c>
      <c r="F75" s="123" t="s">
        <v>161</v>
      </c>
      <c r="G75" s="125">
        <v>40521</v>
      </c>
      <c r="H75" s="123" t="s">
        <v>171</v>
      </c>
      <c r="I75" s="154" t="s">
        <v>187</v>
      </c>
      <c r="J75" s="123" t="s">
        <v>188</v>
      </c>
      <c r="K75" s="20" t="s">
        <v>123</v>
      </c>
      <c r="L75" s="20" t="s">
        <v>123</v>
      </c>
      <c r="M75" s="20" t="s">
        <v>123</v>
      </c>
      <c r="N75" s="20" t="s">
        <v>123</v>
      </c>
      <c r="O75" s="20"/>
      <c r="P75" s="20" t="s">
        <v>189</v>
      </c>
    </row>
    <row r="76" spans="1:17" ht="60" x14ac:dyDescent="0.25">
      <c r="A76" s="51">
        <v>3</v>
      </c>
      <c r="B76" s="20" t="s">
        <v>35</v>
      </c>
      <c r="C76" s="21" t="s">
        <v>160</v>
      </c>
      <c r="D76" s="123" t="s">
        <v>190</v>
      </c>
      <c r="E76" s="123">
        <v>43800165</v>
      </c>
      <c r="F76" s="123" t="s">
        <v>191</v>
      </c>
      <c r="G76" s="125">
        <v>41818</v>
      </c>
      <c r="H76" s="123" t="s">
        <v>171</v>
      </c>
      <c r="I76" s="126" t="s">
        <v>192</v>
      </c>
      <c r="J76" s="127" t="s">
        <v>193</v>
      </c>
      <c r="K76" s="20" t="s">
        <v>123</v>
      </c>
      <c r="L76" s="20" t="s">
        <v>123</v>
      </c>
      <c r="M76" s="206" t="s">
        <v>124</v>
      </c>
      <c r="N76" s="20" t="s">
        <v>123</v>
      </c>
      <c r="O76" s="20" t="s">
        <v>352</v>
      </c>
      <c r="P76" s="20" t="s">
        <v>194</v>
      </c>
      <c r="Q76" s="215"/>
    </row>
    <row r="77" spans="1:17" ht="45" x14ac:dyDescent="0.25">
      <c r="A77" s="51"/>
      <c r="B77" s="211" t="s">
        <v>35</v>
      </c>
      <c r="C77" s="21" t="s">
        <v>160</v>
      </c>
      <c r="D77" s="123" t="s">
        <v>332</v>
      </c>
      <c r="E77" s="123">
        <v>43904722</v>
      </c>
      <c r="F77" s="123" t="s">
        <v>161</v>
      </c>
      <c r="G77" s="125">
        <v>39661</v>
      </c>
      <c r="H77" s="123" t="s">
        <v>171</v>
      </c>
      <c r="I77" s="126" t="s">
        <v>333</v>
      </c>
      <c r="J77" s="127" t="s">
        <v>334</v>
      </c>
      <c r="K77" s="211" t="s">
        <v>123</v>
      </c>
      <c r="L77" s="211" t="s">
        <v>123</v>
      </c>
      <c r="M77" s="206" t="s">
        <v>123</v>
      </c>
      <c r="N77" s="211"/>
      <c r="O77" s="211"/>
      <c r="P77" s="211"/>
      <c r="Q77" s="215"/>
    </row>
    <row r="78" spans="1:17" ht="31.9" customHeight="1" x14ac:dyDescent="0.25">
      <c r="A78" s="51">
        <v>4</v>
      </c>
      <c r="B78" s="20" t="s">
        <v>35</v>
      </c>
      <c r="C78" s="21" t="s">
        <v>160</v>
      </c>
      <c r="D78" s="123" t="s">
        <v>195</v>
      </c>
      <c r="E78" s="123">
        <v>43729365</v>
      </c>
      <c r="F78" s="123" t="s">
        <v>196</v>
      </c>
      <c r="G78" s="125">
        <v>35010</v>
      </c>
      <c r="H78" s="123" t="s">
        <v>171</v>
      </c>
      <c r="I78" s="126" t="s">
        <v>197</v>
      </c>
      <c r="J78" s="127" t="s">
        <v>193</v>
      </c>
      <c r="K78" s="20" t="s">
        <v>123</v>
      </c>
      <c r="L78" s="20" t="s">
        <v>123</v>
      </c>
      <c r="M78" s="20" t="s">
        <v>123</v>
      </c>
      <c r="N78" s="20" t="s">
        <v>123</v>
      </c>
      <c r="O78" s="20"/>
      <c r="P78" s="20" t="s">
        <v>198</v>
      </c>
    </row>
    <row r="79" spans="1:17" ht="54" customHeight="1" x14ac:dyDescent="0.25">
      <c r="A79" s="51">
        <v>5</v>
      </c>
      <c r="B79" s="20" t="s">
        <v>35</v>
      </c>
      <c r="C79" s="21" t="s">
        <v>160</v>
      </c>
      <c r="D79" s="123" t="s">
        <v>199</v>
      </c>
      <c r="E79" s="123">
        <v>1017165085</v>
      </c>
      <c r="F79" s="123" t="s">
        <v>161</v>
      </c>
      <c r="G79" s="125">
        <v>40164</v>
      </c>
      <c r="H79" s="123" t="s">
        <v>171</v>
      </c>
      <c r="I79" s="126" t="s">
        <v>200</v>
      </c>
      <c r="J79" s="127" t="s">
        <v>193</v>
      </c>
      <c r="K79" s="20" t="s">
        <v>123</v>
      </c>
      <c r="L79" s="20" t="s">
        <v>123</v>
      </c>
      <c r="M79" s="20" t="s">
        <v>123</v>
      </c>
      <c r="N79" s="20" t="s">
        <v>123</v>
      </c>
      <c r="O79" s="20"/>
      <c r="P79" s="20" t="s">
        <v>201</v>
      </c>
    </row>
    <row r="80" spans="1:17" ht="67.5" customHeight="1" x14ac:dyDescent="0.25">
      <c r="A80" s="51">
        <v>6</v>
      </c>
      <c r="B80" s="20" t="s">
        <v>35</v>
      </c>
      <c r="C80" s="21" t="s">
        <v>160</v>
      </c>
      <c r="D80" s="123" t="s">
        <v>202</v>
      </c>
      <c r="E80" s="123">
        <v>43755095</v>
      </c>
      <c r="F80" s="123" t="s">
        <v>203</v>
      </c>
      <c r="G80" s="125">
        <v>38701</v>
      </c>
      <c r="H80" s="123" t="s">
        <v>171</v>
      </c>
      <c r="I80" s="126">
        <v>41659</v>
      </c>
      <c r="J80" s="127">
        <v>41985</v>
      </c>
      <c r="K80" s="20" t="s">
        <v>123</v>
      </c>
      <c r="L80" s="20" t="s">
        <v>123</v>
      </c>
      <c r="M80" s="206" t="s">
        <v>124</v>
      </c>
      <c r="N80" s="20" t="s">
        <v>123</v>
      </c>
      <c r="O80" s="20" t="s">
        <v>353</v>
      </c>
      <c r="P80" s="20" t="s">
        <v>204</v>
      </c>
      <c r="Q80" s="215"/>
    </row>
    <row r="81" spans="1:17" ht="49.5" customHeight="1" x14ac:dyDescent="0.25">
      <c r="A81" s="51"/>
      <c r="B81" s="211" t="s">
        <v>35</v>
      </c>
      <c r="C81" s="21" t="s">
        <v>160</v>
      </c>
      <c r="D81" s="123" t="s">
        <v>335</v>
      </c>
      <c r="E81" s="123">
        <v>49766858</v>
      </c>
      <c r="F81" s="123" t="s">
        <v>336</v>
      </c>
      <c r="G81" s="125">
        <v>39430</v>
      </c>
      <c r="H81" s="123" t="s">
        <v>171</v>
      </c>
      <c r="I81" s="126" t="s">
        <v>337</v>
      </c>
      <c r="J81" s="127" t="s">
        <v>338</v>
      </c>
      <c r="K81" s="211" t="s">
        <v>123</v>
      </c>
      <c r="L81" s="211" t="s">
        <v>123</v>
      </c>
      <c r="M81" s="206" t="s">
        <v>123</v>
      </c>
      <c r="N81" s="211" t="s">
        <v>123</v>
      </c>
      <c r="O81" s="211"/>
      <c r="P81" s="211"/>
      <c r="Q81" s="215"/>
    </row>
    <row r="82" spans="1:17" ht="31.9" customHeight="1" x14ac:dyDescent="0.25">
      <c r="A82" s="51">
        <v>7</v>
      </c>
      <c r="B82" s="20" t="s">
        <v>35</v>
      </c>
      <c r="C82" s="21" t="s">
        <v>160</v>
      </c>
      <c r="D82" s="123" t="s">
        <v>205</v>
      </c>
      <c r="E82" s="123">
        <v>43626665</v>
      </c>
      <c r="F82" s="123" t="s">
        <v>161</v>
      </c>
      <c r="G82" s="125">
        <v>39430</v>
      </c>
      <c r="H82" s="123" t="s">
        <v>171</v>
      </c>
      <c r="I82" s="126" t="s">
        <v>206</v>
      </c>
      <c r="J82" s="127" t="s">
        <v>193</v>
      </c>
      <c r="K82" s="20" t="s">
        <v>123</v>
      </c>
      <c r="L82" s="20" t="s">
        <v>123</v>
      </c>
      <c r="M82" s="20" t="s">
        <v>123</v>
      </c>
      <c r="N82" s="20" t="s">
        <v>123</v>
      </c>
      <c r="O82" s="20"/>
      <c r="P82" s="20" t="s">
        <v>207</v>
      </c>
    </row>
    <row r="83" spans="1:17" ht="31.9" customHeight="1" x14ac:dyDescent="0.25">
      <c r="A83" s="51">
        <v>8</v>
      </c>
      <c r="B83" s="20" t="s">
        <v>35</v>
      </c>
      <c r="C83" s="21" t="s">
        <v>160</v>
      </c>
      <c r="D83" s="123" t="s">
        <v>208</v>
      </c>
      <c r="E83" s="123">
        <v>43204598</v>
      </c>
      <c r="F83" s="123" t="s">
        <v>161</v>
      </c>
      <c r="G83" s="125">
        <v>40367</v>
      </c>
      <c r="H83" s="123" t="s">
        <v>171</v>
      </c>
      <c r="I83" s="126" t="s">
        <v>206</v>
      </c>
      <c r="J83" s="127" t="s">
        <v>193</v>
      </c>
      <c r="K83" s="20" t="s">
        <v>123</v>
      </c>
      <c r="L83" s="20" t="s">
        <v>123</v>
      </c>
      <c r="M83" s="20" t="s">
        <v>123</v>
      </c>
      <c r="N83" s="20" t="s">
        <v>123</v>
      </c>
      <c r="O83" s="20"/>
      <c r="P83" s="20" t="s">
        <v>209</v>
      </c>
    </row>
    <row r="84" spans="1:17" ht="60" x14ac:dyDescent="0.25">
      <c r="A84" s="51">
        <v>9</v>
      </c>
      <c r="B84" s="20" t="s">
        <v>35</v>
      </c>
      <c r="C84" s="21" t="s">
        <v>160</v>
      </c>
      <c r="D84" s="123" t="s">
        <v>210</v>
      </c>
      <c r="E84" s="123">
        <v>39427407</v>
      </c>
      <c r="F84" s="123" t="s">
        <v>170</v>
      </c>
      <c r="G84" s="125">
        <v>41431</v>
      </c>
      <c r="H84" s="123" t="s">
        <v>171</v>
      </c>
      <c r="I84" s="126">
        <v>41652</v>
      </c>
      <c r="J84" s="127">
        <v>41988</v>
      </c>
      <c r="K84" s="20" t="s">
        <v>123</v>
      </c>
      <c r="L84" s="20" t="s">
        <v>123</v>
      </c>
      <c r="M84" s="206" t="s">
        <v>124</v>
      </c>
      <c r="N84" s="20" t="s">
        <v>123</v>
      </c>
      <c r="O84" s="20" t="s">
        <v>354</v>
      </c>
      <c r="P84" s="20" t="s">
        <v>211</v>
      </c>
      <c r="Q84" s="215"/>
    </row>
    <row r="85" spans="1:17" ht="45" x14ac:dyDescent="0.25">
      <c r="A85" s="51"/>
      <c r="B85" s="211" t="s">
        <v>35</v>
      </c>
      <c r="C85" s="21" t="s">
        <v>160</v>
      </c>
      <c r="D85" s="123" t="s">
        <v>339</v>
      </c>
      <c r="E85" s="123">
        <v>43506334</v>
      </c>
      <c r="F85" s="123" t="s">
        <v>336</v>
      </c>
      <c r="G85" s="125">
        <v>39430</v>
      </c>
      <c r="H85" s="123" t="s">
        <v>171</v>
      </c>
      <c r="I85" s="126" t="s">
        <v>337</v>
      </c>
      <c r="J85" s="127" t="s">
        <v>338</v>
      </c>
      <c r="K85" s="211" t="s">
        <v>123</v>
      </c>
      <c r="L85" s="211" t="s">
        <v>123</v>
      </c>
      <c r="M85" s="206" t="s">
        <v>123</v>
      </c>
      <c r="N85" s="211" t="s">
        <v>123</v>
      </c>
      <c r="O85" s="211"/>
      <c r="P85" s="211"/>
      <c r="Q85" s="215"/>
    </row>
    <row r="86" spans="1:17" ht="31.9" customHeight="1" x14ac:dyDescent="0.25">
      <c r="A86" s="51">
        <v>10</v>
      </c>
      <c r="B86" s="20" t="s">
        <v>35</v>
      </c>
      <c r="C86" s="21" t="s">
        <v>160</v>
      </c>
      <c r="D86" s="123" t="s">
        <v>212</v>
      </c>
      <c r="E86" s="123">
        <v>39312023</v>
      </c>
      <c r="F86" s="123" t="s">
        <v>213</v>
      </c>
      <c r="G86" s="125">
        <v>41299</v>
      </c>
      <c r="H86" s="123" t="s">
        <v>171</v>
      </c>
      <c r="I86" s="126" t="s">
        <v>214</v>
      </c>
      <c r="J86" s="127" t="s">
        <v>215</v>
      </c>
      <c r="K86" s="20" t="s">
        <v>123</v>
      </c>
      <c r="L86" s="20" t="s">
        <v>123</v>
      </c>
      <c r="M86" s="20" t="s">
        <v>123</v>
      </c>
      <c r="N86" s="20" t="s">
        <v>123</v>
      </c>
      <c r="O86" s="20"/>
      <c r="P86" s="20" t="s">
        <v>216</v>
      </c>
    </row>
    <row r="87" spans="1:17" ht="31.9" customHeight="1" x14ac:dyDescent="0.25">
      <c r="A87" s="51">
        <v>1</v>
      </c>
      <c r="B87" s="20" t="s">
        <v>36</v>
      </c>
      <c r="C87" s="21" t="s">
        <v>162</v>
      </c>
      <c r="D87" s="123" t="s">
        <v>217</v>
      </c>
      <c r="E87" s="123">
        <v>43834660</v>
      </c>
      <c r="F87" s="123" t="s">
        <v>164</v>
      </c>
      <c r="G87" s="125">
        <v>39379</v>
      </c>
      <c r="H87" s="123" t="s">
        <v>171</v>
      </c>
      <c r="I87" s="123" t="s">
        <v>218</v>
      </c>
      <c r="J87" s="126" t="s">
        <v>193</v>
      </c>
      <c r="K87" s="20" t="s">
        <v>123</v>
      </c>
      <c r="L87" s="20" t="s">
        <v>123</v>
      </c>
      <c r="M87" s="20" t="s">
        <v>123</v>
      </c>
      <c r="N87" s="20" t="s">
        <v>123</v>
      </c>
      <c r="O87" s="20"/>
      <c r="P87" s="20" t="s">
        <v>219</v>
      </c>
    </row>
    <row r="88" spans="1:17" ht="31.9" customHeight="1" x14ac:dyDescent="0.25">
      <c r="A88" s="51">
        <v>2</v>
      </c>
      <c r="B88" s="20" t="s">
        <v>36</v>
      </c>
      <c r="C88" s="21" t="s">
        <v>162</v>
      </c>
      <c r="D88" s="123" t="s">
        <v>220</v>
      </c>
      <c r="E88" s="123">
        <v>1035851459</v>
      </c>
      <c r="F88" s="123" t="s">
        <v>163</v>
      </c>
      <c r="G88" s="125">
        <v>41127</v>
      </c>
      <c r="H88" s="123" t="s">
        <v>171</v>
      </c>
      <c r="I88" s="126" t="s">
        <v>221</v>
      </c>
      <c r="J88" s="127" t="s">
        <v>222</v>
      </c>
      <c r="K88" s="123" t="s">
        <v>123</v>
      </c>
      <c r="L88" s="123" t="s">
        <v>123</v>
      </c>
      <c r="M88" s="123" t="s">
        <v>123</v>
      </c>
      <c r="N88" s="123" t="s">
        <v>123</v>
      </c>
      <c r="O88" s="123"/>
      <c r="P88" s="123" t="s">
        <v>223</v>
      </c>
    </row>
    <row r="89" spans="1:17" ht="30" x14ac:dyDescent="0.25">
      <c r="A89" s="51">
        <v>3</v>
      </c>
      <c r="B89" s="20" t="s">
        <v>36</v>
      </c>
      <c r="C89" s="21" t="s">
        <v>162</v>
      </c>
      <c r="D89" s="123" t="s">
        <v>224</v>
      </c>
      <c r="E89" s="123">
        <v>43985821</v>
      </c>
      <c r="F89" s="123" t="s">
        <v>225</v>
      </c>
      <c r="G89" s="125">
        <v>39633</v>
      </c>
      <c r="H89" s="123" t="s">
        <v>171</v>
      </c>
      <c r="I89" s="126">
        <v>41659</v>
      </c>
      <c r="J89" s="127">
        <v>41985</v>
      </c>
      <c r="K89" s="123" t="s">
        <v>123</v>
      </c>
      <c r="L89" s="123" t="s">
        <v>123</v>
      </c>
      <c r="M89" s="123" t="s">
        <v>123</v>
      </c>
      <c r="N89" s="123" t="s">
        <v>123</v>
      </c>
      <c r="O89" s="124"/>
      <c r="P89" s="123" t="s">
        <v>228</v>
      </c>
    </row>
    <row r="90" spans="1:17" ht="31.9" customHeight="1" x14ac:dyDescent="0.25">
      <c r="A90" s="51">
        <v>4</v>
      </c>
      <c r="B90" s="20" t="s">
        <v>36</v>
      </c>
      <c r="C90" s="21" t="s">
        <v>162</v>
      </c>
      <c r="D90" s="123" t="s">
        <v>226</v>
      </c>
      <c r="E90" s="123">
        <v>43257180</v>
      </c>
      <c r="F90" s="123" t="s">
        <v>225</v>
      </c>
      <c r="G90" s="125">
        <v>39877</v>
      </c>
      <c r="H90" s="123" t="s">
        <v>171</v>
      </c>
      <c r="I90" s="126">
        <v>41659</v>
      </c>
      <c r="J90" s="127">
        <v>41985</v>
      </c>
      <c r="K90" s="123" t="s">
        <v>123</v>
      </c>
      <c r="L90" s="123" t="s">
        <v>123</v>
      </c>
      <c r="M90" s="123" t="s">
        <v>123</v>
      </c>
      <c r="N90" s="123" t="s">
        <v>123</v>
      </c>
      <c r="O90" s="20"/>
      <c r="P90" s="20" t="s">
        <v>229</v>
      </c>
    </row>
    <row r="91" spans="1:17" ht="31.9" customHeight="1" x14ac:dyDescent="0.25">
      <c r="A91" s="51">
        <v>5</v>
      </c>
      <c r="B91" s="20" t="s">
        <v>36</v>
      </c>
      <c r="C91" s="21" t="s">
        <v>162</v>
      </c>
      <c r="D91" s="123" t="s">
        <v>230</v>
      </c>
      <c r="E91" s="123">
        <v>1128419253</v>
      </c>
      <c r="F91" s="123" t="s">
        <v>164</v>
      </c>
      <c r="G91" s="125">
        <v>41411</v>
      </c>
      <c r="H91" s="123" t="s">
        <v>171</v>
      </c>
      <c r="I91" s="126">
        <v>41659</v>
      </c>
      <c r="J91" s="127">
        <v>41985</v>
      </c>
      <c r="K91" s="123" t="s">
        <v>123</v>
      </c>
      <c r="L91" s="123" t="s">
        <v>123</v>
      </c>
      <c r="M91" s="123" t="s">
        <v>123</v>
      </c>
      <c r="N91" s="123" t="s">
        <v>123</v>
      </c>
      <c r="O91" s="20"/>
      <c r="P91" s="20" t="s">
        <v>231</v>
      </c>
    </row>
    <row r="92" spans="1:17" ht="31.9" customHeight="1" x14ac:dyDescent="0.25">
      <c r="A92" s="51">
        <v>6</v>
      </c>
      <c r="B92" s="20" t="s">
        <v>36</v>
      </c>
      <c r="C92" s="21" t="s">
        <v>162</v>
      </c>
      <c r="D92" s="123" t="s">
        <v>232</v>
      </c>
      <c r="E92" s="123">
        <v>1036603235</v>
      </c>
      <c r="F92" s="123" t="s">
        <v>225</v>
      </c>
      <c r="G92" s="125">
        <v>40353</v>
      </c>
      <c r="H92" s="123" t="s">
        <v>171</v>
      </c>
      <c r="I92" s="126">
        <v>41659</v>
      </c>
      <c r="J92" s="127">
        <v>41985</v>
      </c>
      <c r="K92" s="123" t="s">
        <v>123</v>
      </c>
      <c r="L92" s="123" t="s">
        <v>123</v>
      </c>
      <c r="M92" s="123" t="s">
        <v>123</v>
      </c>
      <c r="N92" s="123" t="s">
        <v>123</v>
      </c>
      <c r="O92" s="20"/>
      <c r="P92" s="20" t="s">
        <v>233</v>
      </c>
    </row>
    <row r="93" spans="1:17" ht="31.9" customHeight="1" x14ac:dyDescent="0.25">
      <c r="A93" s="51">
        <v>7</v>
      </c>
      <c r="B93" s="20" t="s">
        <v>36</v>
      </c>
      <c r="C93" s="21" t="s">
        <v>162</v>
      </c>
      <c r="D93" s="123" t="s">
        <v>234</v>
      </c>
      <c r="E93" s="123">
        <v>43983383</v>
      </c>
      <c r="F93" s="123" t="s">
        <v>225</v>
      </c>
      <c r="G93" s="125">
        <v>39423</v>
      </c>
      <c r="H93" s="123" t="s">
        <v>171</v>
      </c>
      <c r="I93" s="126">
        <v>41659</v>
      </c>
      <c r="J93" s="127">
        <v>41973</v>
      </c>
      <c r="K93" s="123" t="s">
        <v>123</v>
      </c>
      <c r="L93" s="123" t="s">
        <v>123</v>
      </c>
      <c r="M93" s="123" t="s">
        <v>123</v>
      </c>
      <c r="N93" s="123" t="s">
        <v>123</v>
      </c>
      <c r="O93" s="20"/>
      <c r="P93" s="20" t="s">
        <v>235</v>
      </c>
    </row>
    <row r="94" spans="1:17" ht="31.9" customHeight="1" x14ac:dyDescent="0.25">
      <c r="A94" s="51">
        <v>8</v>
      </c>
      <c r="B94" s="20" t="s">
        <v>36</v>
      </c>
      <c r="C94" s="21" t="s">
        <v>162</v>
      </c>
      <c r="D94" s="123" t="s">
        <v>236</v>
      </c>
      <c r="E94" s="123">
        <v>43105798</v>
      </c>
      <c r="F94" s="123" t="s">
        <v>164</v>
      </c>
      <c r="G94" s="125">
        <v>41407</v>
      </c>
      <c r="H94" s="123" t="s">
        <v>171</v>
      </c>
      <c r="I94" s="126">
        <v>41660</v>
      </c>
      <c r="J94" s="127">
        <v>41985</v>
      </c>
      <c r="K94" s="123" t="s">
        <v>123</v>
      </c>
      <c r="L94" s="123" t="s">
        <v>123</v>
      </c>
      <c r="M94" s="123" t="s">
        <v>123</v>
      </c>
      <c r="N94" s="123" t="s">
        <v>123</v>
      </c>
      <c r="O94" s="20"/>
      <c r="P94" s="20" t="s">
        <v>237</v>
      </c>
    </row>
    <row r="95" spans="1:17" ht="31.9" customHeight="1" x14ac:dyDescent="0.25">
      <c r="A95" s="51">
        <v>9</v>
      </c>
      <c r="B95" s="20" t="s">
        <v>36</v>
      </c>
      <c r="C95" s="21" t="s">
        <v>162</v>
      </c>
      <c r="D95" s="123" t="s">
        <v>238</v>
      </c>
      <c r="E95" s="123">
        <v>1035417531</v>
      </c>
      <c r="F95" s="123" t="s">
        <v>225</v>
      </c>
      <c r="G95" s="125">
        <v>41256</v>
      </c>
      <c r="H95" s="123" t="s">
        <v>171</v>
      </c>
      <c r="I95" s="126">
        <v>41661</v>
      </c>
      <c r="J95" s="127">
        <v>41985</v>
      </c>
      <c r="K95" s="123" t="s">
        <v>123</v>
      </c>
      <c r="L95" s="123" t="s">
        <v>123</v>
      </c>
      <c r="M95" s="123" t="s">
        <v>123</v>
      </c>
      <c r="N95" s="123" t="s">
        <v>123</v>
      </c>
      <c r="O95" s="20"/>
      <c r="P95" s="20" t="s">
        <v>239</v>
      </c>
    </row>
    <row r="96" spans="1:17" ht="31.9" customHeight="1" x14ac:dyDescent="0.25">
      <c r="A96" s="51">
        <v>10</v>
      </c>
      <c r="B96" s="20" t="s">
        <v>36</v>
      </c>
      <c r="C96" s="21" t="s">
        <v>162</v>
      </c>
      <c r="D96" s="123" t="s">
        <v>240</v>
      </c>
      <c r="E96" s="123">
        <v>43180428</v>
      </c>
      <c r="F96" s="123" t="s">
        <v>225</v>
      </c>
      <c r="G96" s="125">
        <v>41256</v>
      </c>
      <c r="H96" s="123" t="s">
        <v>171</v>
      </c>
      <c r="I96" s="126">
        <v>41687</v>
      </c>
      <c r="J96" s="127">
        <v>41985</v>
      </c>
      <c r="K96" s="123" t="s">
        <v>123</v>
      </c>
      <c r="L96" s="123" t="s">
        <v>123</v>
      </c>
      <c r="M96" s="123" t="s">
        <v>123</v>
      </c>
      <c r="N96" s="123" t="s">
        <v>123</v>
      </c>
      <c r="O96" s="20"/>
      <c r="P96" s="20" t="s">
        <v>241</v>
      </c>
    </row>
    <row r="97" spans="1:28" ht="41.45" customHeight="1" x14ac:dyDescent="0.25"/>
    <row r="98" spans="1:28" ht="26.25" x14ac:dyDescent="0.25">
      <c r="B98" s="269" t="s">
        <v>38</v>
      </c>
      <c r="C98" s="269"/>
      <c r="D98" s="269"/>
      <c r="E98" s="269"/>
      <c r="F98" s="269"/>
      <c r="G98" s="269"/>
      <c r="H98" s="269"/>
      <c r="I98" s="269"/>
      <c r="J98" s="269"/>
      <c r="K98" s="269"/>
      <c r="L98" s="269"/>
      <c r="M98" s="269"/>
      <c r="N98" s="269"/>
      <c r="O98" s="269"/>
      <c r="P98" s="269"/>
    </row>
    <row r="101" spans="1:28" ht="46.15" customHeight="1" x14ac:dyDescent="0.25">
      <c r="B101" s="93" t="s">
        <v>27</v>
      </c>
      <c r="C101" s="93" t="s">
        <v>39</v>
      </c>
      <c r="D101" s="271" t="s">
        <v>2</v>
      </c>
      <c r="E101" s="271"/>
    </row>
    <row r="102" spans="1:28" ht="79.5" customHeight="1" x14ac:dyDescent="0.25">
      <c r="B102" s="20" t="s">
        <v>112</v>
      </c>
      <c r="C102" s="162" t="s">
        <v>123</v>
      </c>
      <c r="D102" s="272" t="s">
        <v>165</v>
      </c>
      <c r="E102" s="273"/>
    </row>
    <row r="105" spans="1:28" ht="26.25" x14ac:dyDescent="0.25">
      <c r="B105" s="269" t="s">
        <v>56</v>
      </c>
      <c r="C105" s="269"/>
      <c r="D105" s="269"/>
      <c r="E105" s="269"/>
      <c r="F105" s="269"/>
      <c r="G105" s="269"/>
      <c r="H105" s="269"/>
      <c r="I105" s="269"/>
      <c r="J105" s="269"/>
      <c r="K105" s="269"/>
      <c r="L105" s="269"/>
      <c r="M105" s="269"/>
      <c r="N105" s="269"/>
      <c r="O105" s="269"/>
      <c r="P105" s="269"/>
      <c r="Q105" s="269"/>
      <c r="R105" s="269"/>
    </row>
    <row r="108" spans="1:28" ht="26.25" x14ac:dyDescent="0.25">
      <c r="B108" s="269" t="s">
        <v>46</v>
      </c>
      <c r="C108" s="269"/>
      <c r="D108" s="269"/>
      <c r="E108" s="269"/>
      <c r="F108" s="269"/>
      <c r="G108" s="269"/>
      <c r="H108" s="269"/>
      <c r="I108" s="269"/>
      <c r="J108" s="269"/>
      <c r="K108" s="269"/>
      <c r="L108" s="269"/>
      <c r="M108" s="269"/>
      <c r="N108" s="269"/>
      <c r="O108" s="269"/>
    </row>
    <row r="110" spans="1:28" x14ac:dyDescent="0.25">
      <c r="M110" s="121"/>
      <c r="N110" s="121"/>
      <c r="O110" s="121"/>
      <c r="P110" s="121"/>
    </row>
    <row r="111" spans="1:28" s="44" customFormat="1" ht="109.5" customHeight="1" x14ac:dyDescent="0.25">
      <c r="A111" s="95"/>
      <c r="B111" s="93" t="s">
        <v>132</v>
      </c>
      <c r="C111" s="93" t="s">
        <v>133</v>
      </c>
      <c r="D111" s="93" t="s">
        <v>134</v>
      </c>
      <c r="E111" s="93" t="s">
        <v>37</v>
      </c>
      <c r="F111" s="93" t="s">
        <v>18</v>
      </c>
      <c r="G111" s="93" t="s">
        <v>98</v>
      </c>
      <c r="H111" s="93" t="s">
        <v>13</v>
      </c>
      <c r="I111" s="93" t="s">
        <v>8</v>
      </c>
      <c r="J111" s="93" t="s">
        <v>25</v>
      </c>
      <c r="K111" s="93" t="s">
        <v>53</v>
      </c>
      <c r="L111" s="93" t="s">
        <v>16</v>
      </c>
      <c r="M111" s="93" t="s">
        <v>29</v>
      </c>
      <c r="N111" s="93" t="s">
        <v>9</v>
      </c>
      <c r="O111" s="93" t="s">
        <v>15</v>
      </c>
      <c r="P111" s="102"/>
      <c r="Q111" s="2"/>
      <c r="R111" s="2"/>
      <c r="S111" s="2"/>
    </row>
    <row r="112" spans="1:28" s="139" customFormat="1" ht="113.25" customHeight="1" x14ac:dyDescent="0.25">
      <c r="A112" s="130"/>
      <c r="B112" s="98" t="s">
        <v>281</v>
      </c>
      <c r="C112" s="129" t="s">
        <v>171</v>
      </c>
      <c r="D112" s="129" t="s">
        <v>242</v>
      </c>
      <c r="E112" s="131">
        <v>4600024191</v>
      </c>
      <c r="F112" s="132" t="s">
        <v>123</v>
      </c>
      <c r="G112" s="128" t="s">
        <v>243</v>
      </c>
      <c r="H112" s="133">
        <v>40210</v>
      </c>
      <c r="I112" s="133">
        <v>40527</v>
      </c>
      <c r="J112" s="134" t="s">
        <v>244</v>
      </c>
      <c r="K112" s="135">
        <f>(I112-H112)/30</f>
        <v>10.566666666666666</v>
      </c>
      <c r="L112" s="135"/>
      <c r="M112" s="207">
        <v>3837880758</v>
      </c>
      <c r="N112" s="131">
        <v>572</v>
      </c>
      <c r="O112" s="86" t="s">
        <v>356</v>
      </c>
      <c r="P112" s="47"/>
      <c r="Q112" s="151"/>
      <c r="R112" s="137"/>
      <c r="S112" s="137"/>
      <c r="T112" s="138"/>
      <c r="U112" s="138"/>
      <c r="V112" s="138"/>
      <c r="W112" s="138"/>
      <c r="X112" s="138"/>
      <c r="Y112" s="138"/>
      <c r="Z112" s="138"/>
      <c r="AA112" s="138"/>
      <c r="AB112" s="138"/>
    </row>
    <row r="113" spans="1:28" s="139" customFormat="1" ht="30" x14ac:dyDescent="0.25">
      <c r="A113" s="130"/>
      <c r="B113" s="98" t="s">
        <v>281</v>
      </c>
      <c r="C113" s="129" t="s">
        <v>171</v>
      </c>
      <c r="D113" s="129" t="s">
        <v>156</v>
      </c>
      <c r="E113" s="131">
        <v>757</v>
      </c>
      <c r="F113" s="132" t="s">
        <v>123</v>
      </c>
      <c r="G113" s="128" t="s">
        <v>243</v>
      </c>
      <c r="H113" s="133">
        <v>41528</v>
      </c>
      <c r="I113" s="133">
        <v>41943</v>
      </c>
      <c r="J113" s="134" t="s">
        <v>158</v>
      </c>
      <c r="K113" s="135">
        <f>(I113-H113)/30</f>
        <v>13.833333333333334</v>
      </c>
      <c r="L113" s="135">
        <v>0</v>
      </c>
      <c r="M113" s="207">
        <v>2133333579</v>
      </c>
      <c r="N113" s="131" t="s">
        <v>245</v>
      </c>
      <c r="O113" s="136"/>
      <c r="P113" s="149"/>
      <c r="Q113" s="150"/>
      <c r="R113" s="150"/>
      <c r="S113" s="150"/>
      <c r="T113" s="138"/>
      <c r="U113" s="138"/>
      <c r="V113" s="138"/>
      <c r="W113" s="138"/>
      <c r="X113" s="138"/>
      <c r="Y113" s="138"/>
      <c r="Z113" s="138"/>
      <c r="AA113" s="138"/>
      <c r="AB113" s="138"/>
    </row>
    <row r="114" spans="1:28" s="148" customFormat="1" x14ac:dyDescent="0.25">
      <c r="A114" s="143"/>
      <c r="B114" s="144" t="s">
        <v>12</v>
      </c>
      <c r="C114" s="145"/>
      <c r="D114" s="145"/>
      <c r="E114" s="141"/>
      <c r="F114" s="141"/>
      <c r="G114" s="141"/>
      <c r="H114" s="141"/>
      <c r="I114" s="141"/>
      <c r="J114" s="141"/>
      <c r="K114" s="140">
        <f>SUM(K112:K113)</f>
        <v>24.4</v>
      </c>
      <c r="L114" s="141">
        <f>SUM(L112:L113)</f>
        <v>0</v>
      </c>
      <c r="M114" s="140">
        <f>SUM(M112:M113)</f>
        <v>5971214337</v>
      </c>
      <c r="N114" s="141"/>
      <c r="O114" s="141"/>
      <c r="P114" s="146"/>
      <c r="Q114" s="147"/>
      <c r="R114" s="147"/>
      <c r="S114" s="147"/>
    </row>
    <row r="115" spans="1:28" x14ac:dyDescent="0.25">
      <c r="A115" s="51"/>
      <c r="B115" s="17"/>
      <c r="C115" s="17"/>
      <c r="D115" s="110"/>
      <c r="E115" s="113"/>
      <c r="F115" s="110"/>
      <c r="G115" s="17"/>
      <c r="H115" s="110"/>
      <c r="I115" s="110"/>
      <c r="J115" s="110"/>
      <c r="K115" s="110"/>
      <c r="L115" s="110"/>
      <c r="M115" s="110"/>
      <c r="N115" s="110"/>
      <c r="O115" s="110"/>
      <c r="Q115" s="9"/>
      <c r="R115" s="9"/>
    </row>
    <row r="116" spans="1:28" ht="18.75" x14ac:dyDescent="0.25">
      <c r="A116" s="51"/>
      <c r="B116" s="18" t="s">
        <v>26</v>
      </c>
      <c r="C116" s="142">
        <f>K114</f>
        <v>24.4</v>
      </c>
      <c r="D116" s="20"/>
      <c r="E116" s="20"/>
      <c r="F116" s="20"/>
      <c r="G116" s="51"/>
      <c r="H116" s="117"/>
      <c r="I116" s="117"/>
      <c r="J116" s="117"/>
      <c r="K116" s="117"/>
      <c r="L116" s="117"/>
      <c r="M116" s="117"/>
      <c r="N116" s="110"/>
      <c r="O116" s="110"/>
      <c r="P116" s="108"/>
      <c r="Q116" s="9"/>
      <c r="R116" s="9"/>
    </row>
    <row r="119" spans="1:28" ht="37.15" customHeight="1" x14ac:dyDescent="0.25">
      <c r="B119" s="53" t="s">
        <v>41</v>
      </c>
      <c r="C119" s="93" t="s">
        <v>42</v>
      </c>
      <c r="D119" s="93" t="s">
        <v>43</v>
      </c>
      <c r="E119" s="93" t="s">
        <v>47</v>
      </c>
    </row>
    <row r="120" spans="1:28" ht="41.45" customHeight="1" x14ac:dyDescent="0.25">
      <c r="B120" s="19" t="s">
        <v>113</v>
      </c>
      <c r="C120" s="95">
        <v>20</v>
      </c>
      <c r="D120" s="122">
        <v>0</v>
      </c>
      <c r="E120" s="270">
        <f>+D120+D121+D122</f>
        <v>40</v>
      </c>
    </row>
    <row r="121" spans="1:28" x14ac:dyDescent="0.25">
      <c r="B121" s="19" t="s">
        <v>114</v>
      </c>
      <c r="C121" s="16">
        <v>30</v>
      </c>
      <c r="D121" s="209">
        <v>0</v>
      </c>
      <c r="E121" s="270"/>
    </row>
    <row r="122" spans="1:28" x14ac:dyDescent="0.25">
      <c r="B122" s="19" t="s">
        <v>115</v>
      </c>
      <c r="C122" s="95">
        <v>40</v>
      </c>
      <c r="D122" s="122">
        <v>40</v>
      </c>
      <c r="E122" s="270"/>
    </row>
    <row r="125" spans="1:28" ht="26.25" x14ac:dyDescent="0.25">
      <c r="B125" s="269" t="s">
        <v>44</v>
      </c>
      <c r="C125" s="269"/>
      <c r="D125" s="269"/>
      <c r="E125" s="269"/>
      <c r="F125" s="269"/>
      <c r="G125" s="269"/>
      <c r="H125" s="269"/>
      <c r="I125" s="269"/>
      <c r="J125" s="269"/>
      <c r="K125" s="269"/>
      <c r="L125" s="269"/>
      <c r="M125" s="269"/>
      <c r="N125" s="269"/>
      <c r="O125" s="269"/>
      <c r="P125" s="269"/>
    </row>
    <row r="128" spans="1:28" ht="28.9" customHeight="1" x14ac:dyDescent="0.25">
      <c r="H128" s="271" t="s">
        <v>110</v>
      </c>
      <c r="I128" s="271"/>
      <c r="J128" s="271"/>
      <c r="K128" s="271"/>
      <c r="L128" s="271"/>
      <c r="M128" s="271"/>
      <c r="N128" s="271"/>
    </row>
    <row r="129" spans="1:16" ht="76.5" customHeight="1" x14ac:dyDescent="0.25">
      <c r="B129" s="93" t="s">
        <v>0</v>
      </c>
      <c r="C129" s="93" t="s">
        <v>154</v>
      </c>
      <c r="D129" s="93" t="s">
        <v>32</v>
      </c>
      <c r="E129" s="93" t="s">
        <v>107</v>
      </c>
      <c r="F129" s="93" t="s">
        <v>108</v>
      </c>
      <c r="G129" s="93" t="s">
        <v>109</v>
      </c>
      <c r="H129" s="93" t="s">
        <v>111</v>
      </c>
      <c r="I129" s="93" t="s">
        <v>152</v>
      </c>
      <c r="J129" s="93" t="s">
        <v>151</v>
      </c>
      <c r="K129" s="93" t="s">
        <v>153</v>
      </c>
      <c r="L129" s="93" t="s">
        <v>33</v>
      </c>
      <c r="M129" s="93" t="s">
        <v>33</v>
      </c>
      <c r="N129" s="93" t="s">
        <v>34</v>
      </c>
      <c r="O129" s="93" t="s">
        <v>2</v>
      </c>
      <c r="P129" s="93" t="s">
        <v>9</v>
      </c>
    </row>
    <row r="130" spans="1:16" ht="120" x14ac:dyDescent="0.25">
      <c r="B130" s="152" t="s">
        <v>167</v>
      </c>
      <c r="C130" s="122" t="s">
        <v>166</v>
      </c>
      <c r="D130" s="164" t="s">
        <v>248</v>
      </c>
      <c r="E130" s="164">
        <v>70070289</v>
      </c>
      <c r="F130" s="164" t="s">
        <v>249</v>
      </c>
      <c r="G130" s="165">
        <v>35048</v>
      </c>
      <c r="H130" s="164" t="s">
        <v>250</v>
      </c>
      <c r="I130" s="159">
        <v>40725</v>
      </c>
      <c r="J130" s="159">
        <v>41016</v>
      </c>
      <c r="K130" s="164" t="s">
        <v>124</v>
      </c>
      <c r="L130" s="164" t="s">
        <v>124</v>
      </c>
      <c r="M130" s="164" t="s">
        <v>124</v>
      </c>
      <c r="N130" s="164" t="s">
        <v>123</v>
      </c>
      <c r="O130" s="164" t="s">
        <v>254</v>
      </c>
      <c r="P130" s="164" t="s">
        <v>169</v>
      </c>
    </row>
    <row r="131" spans="1:16" ht="124.5" customHeight="1" x14ac:dyDescent="0.25">
      <c r="B131" s="152" t="s">
        <v>167</v>
      </c>
      <c r="C131" s="122" t="s">
        <v>166</v>
      </c>
      <c r="D131" s="164" t="s">
        <v>251</v>
      </c>
      <c r="E131" s="164">
        <v>98565750</v>
      </c>
      <c r="F131" s="164" t="s">
        <v>252</v>
      </c>
      <c r="G131" s="165">
        <v>40235</v>
      </c>
      <c r="H131" s="164" t="s">
        <v>253</v>
      </c>
      <c r="I131" s="159">
        <v>39173</v>
      </c>
      <c r="J131" s="159" t="s">
        <v>255</v>
      </c>
      <c r="K131" s="164" t="s">
        <v>124</v>
      </c>
      <c r="L131" s="164" t="s">
        <v>124</v>
      </c>
      <c r="M131" s="164" t="s">
        <v>124</v>
      </c>
      <c r="N131" s="164" t="s">
        <v>123</v>
      </c>
      <c r="O131" s="164" t="s">
        <v>256</v>
      </c>
      <c r="P131" s="164" t="s">
        <v>257</v>
      </c>
    </row>
    <row r="132" spans="1:16" ht="114" customHeight="1" x14ac:dyDescent="0.25">
      <c r="B132" s="152" t="s">
        <v>167</v>
      </c>
      <c r="C132" s="122" t="s">
        <v>166</v>
      </c>
      <c r="D132" s="164" t="s">
        <v>258</v>
      </c>
      <c r="E132" s="164">
        <v>1035851415</v>
      </c>
      <c r="F132" s="164" t="s">
        <v>227</v>
      </c>
      <c r="G132" s="165">
        <v>40109</v>
      </c>
      <c r="H132" s="164" t="s">
        <v>259</v>
      </c>
      <c r="I132" s="159" t="s">
        <v>260</v>
      </c>
      <c r="J132" s="159" t="s">
        <v>261</v>
      </c>
      <c r="K132" s="164" t="s">
        <v>123</v>
      </c>
      <c r="L132" s="164" t="s">
        <v>123</v>
      </c>
      <c r="M132" s="164" t="s">
        <v>123</v>
      </c>
      <c r="N132" s="164" t="s">
        <v>123</v>
      </c>
      <c r="O132" s="164"/>
      <c r="P132" s="164" t="s">
        <v>262</v>
      </c>
    </row>
    <row r="133" spans="1:16" ht="102.75" customHeight="1" x14ac:dyDescent="0.25">
      <c r="B133" s="152" t="s">
        <v>246</v>
      </c>
      <c r="C133" s="122" t="s">
        <v>166</v>
      </c>
      <c r="D133" s="164" t="s">
        <v>263</v>
      </c>
      <c r="E133" s="164">
        <v>1040356728</v>
      </c>
      <c r="F133" s="164" t="s">
        <v>264</v>
      </c>
      <c r="G133" s="165">
        <v>41180</v>
      </c>
      <c r="H133" s="164" t="s">
        <v>265</v>
      </c>
      <c r="I133" s="159">
        <v>38475</v>
      </c>
      <c r="J133" s="159">
        <v>41551</v>
      </c>
      <c r="K133" s="164" t="s">
        <v>123</v>
      </c>
      <c r="L133" s="164" t="s">
        <v>124</v>
      </c>
      <c r="M133" s="164" t="s">
        <v>124</v>
      </c>
      <c r="N133" s="164" t="s">
        <v>123</v>
      </c>
      <c r="O133" s="164" t="s">
        <v>269</v>
      </c>
      <c r="P133" s="164" t="s">
        <v>266</v>
      </c>
    </row>
    <row r="134" spans="1:16" ht="89.25" customHeight="1" x14ac:dyDescent="0.25">
      <c r="B134" s="152" t="s">
        <v>246</v>
      </c>
      <c r="C134" s="122" t="s">
        <v>166</v>
      </c>
      <c r="D134" s="164" t="s">
        <v>267</v>
      </c>
      <c r="E134" s="164">
        <v>39356292</v>
      </c>
      <c r="F134" s="164" t="s">
        <v>268</v>
      </c>
      <c r="G134" s="165">
        <v>36785</v>
      </c>
      <c r="H134" s="164" t="s">
        <v>270</v>
      </c>
      <c r="I134" s="159" t="s">
        <v>271</v>
      </c>
      <c r="J134" s="159" t="s">
        <v>272</v>
      </c>
      <c r="K134" s="164" t="s">
        <v>123</v>
      </c>
      <c r="L134" s="164" t="s">
        <v>123</v>
      </c>
      <c r="M134" s="164" t="s">
        <v>123</v>
      </c>
      <c r="N134" s="164" t="s">
        <v>123</v>
      </c>
      <c r="O134" s="164"/>
      <c r="P134" s="164" t="s">
        <v>273</v>
      </c>
    </row>
    <row r="135" spans="1:16" ht="60.75" customHeight="1" x14ac:dyDescent="0.25">
      <c r="A135" s="163"/>
      <c r="B135" s="160" t="s">
        <v>246</v>
      </c>
      <c r="C135" s="161" t="s">
        <v>166</v>
      </c>
      <c r="D135" s="166" t="s">
        <v>274</v>
      </c>
      <c r="E135" s="166">
        <v>34999966</v>
      </c>
      <c r="F135" s="166" t="s">
        <v>268</v>
      </c>
      <c r="G135" s="167">
        <v>40928</v>
      </c>
      <c r="H135" s="166"/>
      <c r="I135" s="168"/>
      <c r="J135" s="168"/>
      <c r="K135" s="166"/>
      <c r="L135" s="166"/>
      <c r="M135" s="166"/>
      <c r="N135" s="166"/>
      <c r="O135" s="166" t="s">
        <v>279</v>
      </c>
      <c r="P135" s="166" t="s">
        <v>275</v>
      </c>
    </row>
    <row r="136" spans="1:16" ht="60.75" customHeight="1" x14ac:dyDescent="0.25">
      <c r="B136" s="152" t="s">
        <v>247</v>
      </c>
      <c r="C136" s="122" t="s">
        <v>168</v>
      </c>
      <c r="D136" s="164" t="s">
        <v>276</v>
      </c>
      <c r="E136" s="164">
        <v>37830985</v>
      </c>
      <c r="F136" s="164" t="s">
        <v>277</v>
      </c>
      <c r="G136" s="165">
        <v>33148</v>
      </c>
      <c r="H136" s="164" t="s">
        <v>243</v>
      </c>
      <c r="I136" s="164" t="s">
        <v>243</v>
      </c>
      <c r="J136" s="164" t="s">
        <v>243</v>
      </c>
      <c r="K136" s="164" t="s">
        <v>123</v>
      </c>
      <c r="L136" s="164" t="s">
        <v>123</v>
      </c>
      <c r="M136" s="164" t="s">
        <v>123</v>
      </c>
      <c r="N136" s="164" t="s">
        <v>123</v>
      </c>
      <c r="O136" s="164"/>
      <c r="P136" s="164" t="s">
        <v>278</v>
      </c>
    </row>
    <row r="137" spans="1:16" ht="60.75" customHeight="1" x14ac:dyDescent="0.25">
      <c r="B137" s="155"/>
      <c r="C137" s="156"/>
      <c r="D137" s="155"/>
      <c r="E137" s="155"/>
      <c r="F137" s="155"/>
      <c r="G137" s="157"/>
      <c r="H137" s="155"/>
      <c r="I137" s="158"/>
      <c r="J137" s="158"/>
      <c r="K137" s="155"/>
      <c r="L137" s="155"/>
      <c r="M137" s="155"/>
      <c r="N137" s="155"/>
      <c r="O137" s="155"/>
      <c r="P137" s="155"/>
    </row>
    <row r="141" spans="1:16" ht="54" customHeight="1" x14ac:dyDescent="0.25">
      <c r="B141" s="53" t="s">
        <v>27</v>
      </c>
      <c r="C141" s="53" t="s">
        <v>41</v>
      </c>
      <c r="D141" s="93" t="s">
        <v>42</v>
      </c>
      <c r="E141" s="93" t="s">
        <v>43</v>
      </c>
      <c r="F141" s="93" t="s">
        <v>48</v>
      </c>
    </row>
    <row r="142" spans="1:16" ht="125.25" customHeight="1" x14ac:dyDescent="0.25">
      <c r="B142" s="263" t="s">
        <v>45</v>
      </c>
      <c r="C142" s="97" t="s">
        <v>116</v>
      </c>
      <c r="D142" s="122">
        <v>25</v>
      </c>
      <c r="E142" s="122">
        <v>0</v>
      </c>
      <c r="F142" s="264">
        <f>+E142+E143+E144</f>
        <v>10</v>
      </c>
      <c r="G142" s="35"/>
    </row>
    <row r="143" spans="1:16" ht="98.25" customHeight="1" x14ac:dyDescent="0.25">
      <c r="B143" s="263"/>
      <c r="C143" s="97" t="s">
        <v>117</v>
      </c>
      <c r="D143" s="122">
        <v>25</v>
      </c>
      <c r="E143" s="122">
        <v>0</v>
      </c>
      <c r="F143" s="264"/>
      <c r="G143" s="35"/>
    </row>
    <row r="144" spans="1:16" ht="87" customHeight="1" x14ac:dyDescent="0.25">
      <c r="B144" s="263"/>
      <c r="C144" s="97" t="s">
        <v>118</v>
      </c>
      <c r="D144" s="122">
        <v>10</v>
      </c>
      <c r="E144" s="122">
        <v>10</v>
      </c>
      <c r="F144" s="264"/>
      <c r="G144" s="35"/>
    </row>
    <row r="148" spans="2:5" x14ac:dyDescent="0.25">
      <c r="B148" s="52" t="s">
        <v>49</v>
      </c>
    </row>
    <row r="151" spans="2:5" x14ac:dyDescent="0.25">
      <c r="B151" s="54" t="s">
        <v>27</v>
      </c>
      <c r="C151" s="54" t="s">
        <v>50</v>
      </c>
      <c r="D151" s="93" t="s">
        <v>43</v>
      </c>
      <c r="E151" s="93" t="s">
        <v>12</v>
      </c>
    </row>
    <row r="152" spans="2:5" ht="28.5" x14ac:dyDescent="0.25">
      <c r="B152" s="42" t="s">
        <v>51</v>
      </c>
      <c r="C152" s="43">
        <v>40</v>
      </c>
      <c r="D152" s="122">
        <f>+E120</f>
        <v>40</v>
      </c>
      <c r="E152" s="265">
        <f>+D152+D153</f>
        <v>50</v>
      </c>
    </row>
    <row r="153" spans="2:5" ht="60.75" customHeight="1" x14ac:dyDescent="0.25">
      <c r="B153" s="42" t="s">
        <v>52</v>
      </c>
      <c r="C153" s="43">
        <v>60</v>
      </c>
      <c r="D153" s="122">
        <f>+F142</f>
        <v>10</v>
      </c>
      <c r="E153" s="266"/>
    </row>
  </sheetData>
  <mergeCells count="46">
    <mergeCell ref="E19:F19"/>
    <mergeCell ref="E20:F20"/>
    <mergeCell ref="E21:F21"/>
    <mergeCell ref="E22:F22"/>
    <mergeCell ref="E23:F23"/>
    <mergeCell ref="E72:E73"/>
    <mergeCell ref="F72:F73"/>
    <mergeCell ref="K56:L56"/>
    <mergeCell ref="K57:L57"/>
    <mergeCell ref="K58:L58"/>
    <mergeCell ref="K59:L59"/>
    <mergeCell ref="K60:L60"/>
    <mergeCell ref="K61:L61"/>
    <mergeCell ref="K62:L62"/>
    <mergeCell ref="B4:R4"/>
    <mergeCell ref="C6:N6"/>
    <mergeCell ref="C7:N7"/>
    <mergeCell ref="C8:N8"/>
    <mergeCell ref="H128:N128"/>
    <mergeCell ref="B125:P125"/>
    <mergeCell ref="M34:P34"/>
    <mergeCell ref="B53:M53"/>
    <mergeCell ref="B108:O108"/>
    <mergeCell ref="B98:P98"/>
    <mergeCell ref="B68:O68"/>
    <mergeCell ref="H72:K72"/>
    <mergeCell ref="G72:G73"/>
    <mergeCell ref="B72:B73"/>
    <mergeCell ref="C72:C73"/>
    <mergeCell ref="D72:D73"/>
    <mergeCell ref="N57:N62"/>
    <mergeCell ref="B142:B144"/>
    <mergeCell ref="F142:F144"/>
    <mergeCell ref="E152:E153"/>
    <mergeCell ref="B2:R2"/>
    <mergeCell ref="B105:R105"/>
    <mergeCell ref="E120:E122"/>
    <mergeCell ref="D101:E101"/>
    <mergeCell ref="D102:E102"/>
    <mergeCell ref="E30:E31"/>
    <mergeCell ref="C9:E9"/>
    <mergeCell ref="B13:C14"/>
    <mergeCell ref="C51:N51"/>
    <mergeCell ref="D47:E47"/>
    <mergeCell ref="B47:B48"/>
    <mergeCell ref="C47:C48"/>
  </mergeCells>
  <dataValidations count="2">
    <dataValidation type="decimal" allowBlank="1" showInputMessage="1" showErrorMessage="1" sqref="WVJ983069 WLN983069 C65565 IX65565 ST65565 ACP65565 AML65565 AWH65565 BGD65565 BPZ65565 BZV65565 CJR65565 CTN65565 DDJ65565 DNF65565 DXB65565 EGX65565 EQT65565 FAP65565 FKL65565 FUH65565 GED65565 GNZ65565 GXV65565 HHR65565 HRN65565 IBJ65565 ILF65565 IVB65565 JEX65565 JOT65565 JYP65565 KIL65565 KSH65565 LCD65565 LLZ65565 LVV65565 MFR65565 MPN65565 MZJ65565 NJF65565 NTB65565 OCX65565 OMT65565 OWP65565 PGL65565 PQH65565 QAD65565 QJZ65565 QTV65565 RDR65565 RNN65565 RXJ65565 SHF65565 SRB65565 TAX65565 TKT65565 TUP65565 UEL65565 UOH65565 UYD65565 VHZ65565 VRV65565 WBR65565 WLN65565 WVJ65565 C131101 IX131101 ST131101 ACP131101 AML131101 AWH131101 BGD131101 BPZ131101 BZV131101 CJR131101 CTN131101 DDJ131101 DNF131101 DXB131101 EGX131101 EQT131101 FAP131101 FKL131101 FUH131101 GED131101 GNZ131101 GXV131101 HHR131101 HRN131101 IBJ131101 ILF131101 IVB131101 JEX131101 JOT131101 JYP131101 KIL131101 KSH131101 LCD131101 LLZ131101 LVV131101 MFR131101 MPN131101 MZJ131101 NJF131101 NTB131101 OCX131101 OMT131101 OWP131101 PGL131101 PQH131101 QAD131101 QJZ131101 QTV131101 RDR131101 RNN131101 RXJ131101 SHF131101 SRB131101 TAX131101 TKT131101 TUP131101 UEL131101 UOH131101 UYD131101 VHZ131101 VRV131101 WBR131101 WLN131101 WVJ131101 C196637 IX196637 ST196637 ACP196637 AML196637 AWH196637 BGD196637 BPZ196637 BZV196637 CJR196637 CTN196637 DDJ196637 DNF196637 DXB196637 EGX196637 EQT196637 FAP196637 FKL196637 FUH196637 GED196637 GNZ196637 GXV196637 HHR196637 HRN196637 IBJ196637 ILF196637 IVB196637 JEX196637 JOT196637 JYP196637 KIL196637 KSH196637 LCD196637 LLZ196637 LVV196637 MFR196637 MPN196637 MZJ196637 NJF196637 NTB196637 OCX196637 OMT196637 OWP196637 PGL196637 PQH196637 QAD196637 QJZ196637 QTV196637 RDR196637 RNN196637 RXJ196637 SHF196637 SRB196637 TAX196637 TKT196637 TUP196637 UEL196637 UOH196637 UYD196637 VHZ196637 VRV196637 WBR196637 WLN196637 WVJ196637 C262173 IX262173 ST262173 ACP262173 AML262173 AWH262173 BGD262173 BPZ262173 BZV262173 CJR262173 CTN262173 DDJ262173 DNF262173 DXB262173 EGX262173 EQT262173 FAP262173 FKL262173 FUH262173 GED262173 GNZ262173 GXV262173 HHR262173 HRN262173 IBJ262173 ILF262173 IVB262173 JEX262173 JOT262173 JYP262173 KIL262173 KSH262173 LCD262173 LLZ262173 LVV262173 MFR262173 MPN262173 MZJ262173 NJF262173 NTB262173 OCX262173 OMT262173 OWP262173 PGL262173 PQH262173 QAD262173 QJZ262173 QTV262173 RDR262173 RNN262173 RXJ262173 SHF262173 SRB262173 TAX262173 TKT262173 TUP262173 UEL262173 UOH262173 UYD262173 VHZ262173 VRV262173 WBR262173 WLN262173 WVJ262173 C327709 IX327709 ST327709 ACP327709 AML327709 AWH327709 BGD327709 BPZ327709 BZV327709 CJR327709 CTN327709 DDJ327709 DNF327709 DXB327709 EGX327709 EQT327709 FAP327709 FKL327709 FUH327709 GED327709 GNZ327709 GXV327709 HHR327709 HRN327709 IBJ327709 ILF327709 IVB327709 JEX327709 JOT327709 JYP327709 KIL327709 KSH327709 LCD327709 LLZ327709 LVV327709 MFR327709 MPN327709 MZJ327709 NJF327709 NTB327709 OCX327709 OMT327709 OWP327709 PGL327709 PQH327709 QAD327709 QJZ327709 QTV327709 RDR327709 RNN327709 RXJ327709 SHF327709 SRB327709 TAX327709 TKT327709 TUP327709 UEL327709 UOH327709 UYD327709 VHZ327709 VRV327709 WBR327709 WLN327709 WVJ327709 C393245 IX393245 ST393245 ACP393245 AML393245 AWH393245 BGD393245 BPZ393245 BZV393245 CJR393245 CTN393245 DDJ393245 DNF393245 DXB393245 EGX393245 EQT393245 FAP393245 FKL393245 FUH393245 GED393245 GNZ393245 GXV393245 HHR393245 HRN393245 IBJ393245 ILF393245 IVB393245 JEX393245 JOT393245 JYP393245 KIL393245 KSH393245 LCD393245 LLZ393245 LVV393245 MFR393245 MPN393245 MZJ393245 NJF393245 NTB393245 OCX393245 OMT393245 OWP393245 PGL393245 PQH393245 QAD393245 QJZ393245 QTV393245 RDR393245 RNN393245 RXJ393245 SHF393245 SRB393245 TAX393245 TKT393245 TUP393245 UEL393245 UOH393245 UYD393245 VHZ393245 VRV393245 WBR393245 WLN393245 WVJ393245 C458781 IX458781 ST458781 ACP458781 AML458781 AWH458781 BGD458781 BPZ458781 BZV458781 CJR458781 CTN458781 DDJ458781 DNF458781 DXB458781 EGX458781 EQT458781 FAP458781 FKL458781 FUH458781 GED458781 GNZ458781 GXV458781 HHR458781 HRN458781 IBJ458781 ILF458781 IVB458781 JEX458781 JOT458781 JYP458781 KIL458781 KSH458781 LCD458781 LLZ458781 LVV458781 MFR458781 MPN458781 MZJ458781 NJF458781 NTB458781 OCX458781 OMT458781 OWP458781 PGL458781 PQH458781 QAD458781 QJZ458781 QTV458781 RDR458781 RNN458781 RXJ458781 SHF458781 SRB458781 TAX458781 TKT458781 TUP458781 UEL458781 UOH458781 UYD458781 VHZ458781 VRV458781 WBR458781 WLN458781 WVJ458781 C524317 IX524317 ST524317 ACP524317 AML524317 AWH524317 BGD524317 BPZ524317 BZV524317 CJR524317 CTN524317 DDJ524317 DNF524317 DXB524317 EGX524317 EQT524317 FAP524317 FKL524317 FUH524317 GED524317 GNZ524317 GXV524317 HHR524317 HRN524317 IBJ524317 ILF524317 IVB524317 JEX524317 JOT524317 JYP524317 KIL524317 KSH524317 LCD524317 LLZ524317 LVV524317 MFR524317 MPN524317 MZJ524317 NJF524317 NTB524317 OCX524317 OMT524317 OWP524317 PGL524317 PQH524317 QAD524317 QJZ524317 QTV524317 RDR524317 RNN524317 RXJ524317 SHF524317 SRB524317 TAX524317 TKT524317 TUP524317 UEL524317 UOH524317 UYD524317 VHZ524317 VRV524317 WBR524317 WLN524317 WVJ524317 C589853 IX589853 ST589853 ACP589853 AML589853 AWH589853 BGD589853 BPZ589853 BZV589853 CJR589853 CTN589853 DDJ589853 DNF589853 DXB589853 EGX589853 EQT589853 FAP589853 FKL589853 FUH589853 GED589853 GNZ589853 GXV589853 HHR589853 HRN589853 IBJ589853 ILF589853 IVB589853 JEX589853 JOT589853 JYP589853 KIL589853 KSH589853 LCD589853 LLZ589853 LVV589853 MFR589853 MPN589853 MZJ589853 NJF589853 NTB589853 OCX589853 OMT589853 OWP589853 PGL589853 PQH589853 QAD589853 QJZ589853 QTV589853 RDR589853 RNN589853 RXJ589853 SHF589853 SRB589853 TAX589853 TKT589853 TUP589853 UEL589853 UOH589853 UYD589853 VHZ589853 VRV589853 WBR589853 WLN589853 WVJ589853 C655389 IX655389 ST655389 ACP655389 AML655389 AWH655389 BGD655389 BPZ655389 BZV655389 CJR655389 CTN655389 DDJ655389 DNF655389 DXB655389 EGX655389 EQT655389 FAP655389 FKL655389 FUH655389 GED655389 GNZ655389 GXV655389 HHR655389 HRN655389 IBJ655389 ILF655389 IVB655389 JEX655389 JOT655389 JYP655389 KIL655389 KSH655389 LCD655389 LLZ655389 LVV655389 MFR655389 MPN655389 MZJ655389 NJF655389 NTB655389 OCX655389 OMT655389 OWP655389 PGL655389 PQH655389 QAD655389 QJZ655389 QTV655389 RDR655389 RNN655389 RXJ655389 SHF655389 SRB655389 TAX655389 TKT655389 TUP655389 UEL655389 UOH655389 UYD655389 VHZ655389 VRV655389 WBR655389 WLN655389 WVJ655389 C720925 IX720925 ST720925 ACP720925 AML720925 AWH720925 BGD720925 BPZ720925 BZV720925 CJR720925 CTN720925 DDJ720925 DNF720925 DXB720925 EGX720925 EQT720925 FAP720925 FKL720925 FUH720925 GED720925 GNZ720925 GXV720925 HHR720925 HRN720925 IBJ720925 ILF720925 IVB720925 JEX720925 JOT720925 JYP720925 KIL720925 KSH720925 LCD720925 LLZ720925 LVV720925 MFR720925 MPN720925 MZJ720925 NJF720925 NTB720925 OCX720925 OMT720925 OWP720925 PGL720925 PQH720925 QAD720925 QJZ720925 QTV720925 RDR720925 RNN720925 RXJ720925 SHF720925 SRB720925 TAX720925 TKT720925 TUP720925 UEL720925 UOH720925 UYD720925 VHZ720925 VRV720925 WBR720925 WLN720925 WVJ720925 C786461 IX786461 ST786461 ACP786461 AML786461 AWH786461 BGD786461 BPZ786461 BZV786461 CJR786461 CTN786461 DDJ786461 DNF786461 DXB786461 EGX786461 EQT786461 FAP786461 FKL786461 FUH786461 GED786461 GNZ786461 GXV786461 HHR786461 HRN786461 IBJ786461 ILF786461 IVB786461 JEX786461 JOT786461 JYP786461 KIL786461 KSH786461 LCD786461 LLZ786461 LVV786461 MFR786461 MPN786461 MZJ786461 NJF786461 NTB786461 OCX786461 OMT786461 OWP786461 PGL786461 PQH786461 QAD786461 QJZ786461 QTV786461 RDR786461 RNN786461 RXJ786461 SHF786461 SRB786461 TAX786461 TKT786461 TUP786461 UEL786461 UOH786461 UYD786461 VHZ786461 VRV786461 WBR786461 WLN786461 WVJ786461 C851997 IX851997 ST851997 ACP851997 AML851997 AWH851997 BGD851997 BPZ851997 BZV851997 CJR851997 CTN851997 DDJ851997 DNF851997 DXB851997 EGX851997 EQT851997 FAP851997 FKL851997 FUH851997 GED851997 GNZ851997 GXV851997 HHR851997 HRN851997 IBJ851997 ILF851997 IVB851997 JEX851997 JOT851997 JYP851997 KIL851997 KSH851997 LCD851997 LLZ851997 LVV851997 MFR851997 MPN851997 MZJ851997 NJF851997 NTB851997 OCX851997 OMT851997 OWP851997 PGL851997 PQH851997 QAD851997 QJZ851997 QTV851997 RDR851997 RNN851997 RXJ851997 SHF851997 SRB851997 TAX851997 TKT851997 TUP851997 UEL851997 UOH851997 UYD851997 VHZ851997 VRV851997 WBR851997 WLN851997 WVJ851997 C917533 IX917533 ST917533 ACP917533 AML917533 AWH917533 BGD917533 BPZ917533 BZV917533 CJR917533 CTN917533 DDJ917533 DNF917533 DXB917533 EGX917533 EQT917533 FAP917533 FKL917533 FUH917533 GED917533 GNZ917533 GXV917533 HHR917533 HRN917533 IBJ917533 ILF917533 IVB917533 JEX917533 JOT917533 JYP917533 KIL917533 KSH917533 LCD917533 LLZ917533 LVV917533 MFR917533 MPN917533 MZJ917533 NJF917533 NTB917533 OCX917533 OMT917533 OWP917533 PGL917533 PQH917533 QAD917533 QJZ917533 QTV917533 RDR917533 RNN917533 RXJ917533 SHF917533 SRB917533 TAX917533 TKT917533 TUP917533 UEL917533 UOH917533 UYD917533 VHZ917533 VRV917533 WBR917533 WLN917533 WVJ917533 C983069 IX983069 ST983069 ACP983069 AML983069 AWH983069 BGD983069 BPZ983069 BZV983069 CJR983069 CTN983069 DDJ983069 DNF983069 DXB983069 EGX983069 EQT983069 FAP983069 FKL983069 FUH983069 GED983069 GNZ983069 GXV983069 HHR983069 HRN983069 IBJ983069 ILF983069 IVB983069 JEX983069 JOT983069 JYP983069 KIL983069 KSH983069 LCD983069 LLZ983069 LVV983069 MFR983069 MPN983069 MZJ983069 NJF983069 NTB983069 OCX983069 OMT983069 OWP983069 PGL983069 PQH983069 QAD983069 QJZ983069 QTV983069 RDR983069 RNN983069 RXJ983069 SHF983069 SRB983069 TAX983069 TKT983069 TUP983069 UEL983069 UOH983069 UYD983069 VHZ983069 VRV983069 WBR983069 IX16:IX33 ST16:ST33 ACP16:ACP33 AML16:AML33 AWH16:AWH33 BGD16:BGD33 BPZ16:BPZ33 BZV16:BZV33 CJR16:CJR33 CTN16:CTN33 DDJ16:DDJ33 DNF16:DNF33 DXB16:DXB33 EGX16:EGX33 EQT16:EQT33 FAP16:FAP33 FKL16:FKL33 FUH16:FUH33 GED16:GED33 GNZ16:GNZ33 GXV16:GXV33 HHR16:HHR33 HRN16:HRN33 IBJ16:IBJ33 ILF16:ILF33 IVB16:IVB33 JEX16:JEX33 JOT16:JOT33 JYP16:JYP33 KIL16:KIL33 KSH16:KSH33 LCD16:LCD33 LLZ16:LLZ33 LVV16:LVV33 MFR16:MFR33 MPN16:MPN33 MZJ16:MZJ33 NJF16:NJF33 NTB16:NTB33 OCX16:OCX33 OMT16:OMT33 OWP16:OWP33 PGL16:PGL33 PQH16:PQH33 QAD16:QAD33 QJZ16:QJZ33 QTV16:QTV33 RDR16:RDR33 RNN16:RNN33 RXJ16:RXJ33 SHF16:SHF33 SRB16:SRB33 TAX16:TAX33 TKT16:TKT33 TUP16:TUP33 UEL16:UEL33 UOH16:UOH33 UYD16:UYD33 VHZ16:VHZ33 VRV16:VRV33 WBR16:WBR33 WLN16:WLN33 WVJ16:WVJ33">
      <formula1>0</formula1>
      <formula2>1</formula2>
    </dataValidation>
    <dataValidation type="list" allowBlank="1" showInputMessage="1" showErrorMessage="1" sqref="WVG983069 A65565 IU65565 SQ65565 ACM65565 AMI65565 AWE65565 BGA65565 BPW65565 BZS65565 CJO65565 CTK65565 DDG65565 DNC65565 DWY65565 EGU65565 EQQ65565 FAM65565 FKI65565 FUE65565 GEA65565 GNW65565 GXS65565 HHO65565 HRK65565 IBG65565 ILC65565 IUY65565 JEU65565 JOQ65565 JYM65565 KII65565 KSE65565 LCA65565 LLW65565 LVS65565 MFO65565 MPK65565 MZG65565 NJC65565 NSY65565 OCU65565 OMQ65565 OWM65565 PGI65565 PQE65565 QAA65565 QJW65565 QTS65565 RDO65565 RNK65565 RXG65565 SHC65565 SQY65565 TAU65565 TKQ65565 TUM65565 UEI65565 UOE65565 UYA65565 VHW65565 VRS65565 WBO65565 WLK65565 WVG65565 A131101 IU131101 SQ131101 ACM131101 AMI131101 AWE131101 BGA131101 BPW131101 BZS131101 CJO131101 CTK131101 DDG131101 DNC131101 DWY131101 EGU131101 EQQ131101 FAM131101 FKI131101 FUE131101 GEA131101 GNW131101 GXS131101 HHO131101 HRK131101 IBG131101 ILC131101 IUY131101 JEU131101 JOQ131101 JYM131101 KII131101 KSE131101 LCA131101 LLW131101 LVS131101 MFO131101 MPK131101 MZG131101 NJC131101 NSY131101 OCU131101 OMQ131101 OWM131101 PGI131101 PQE131101 QAA131101 QJW131101 QTS131101 RDO131101 RNK131101 RXG131101 SHC131101 SQY131101 TAU131101 TKQ131101 TUM131101 UEI131101 UOE131101 UYA131101 VHW131101 VRS131101 WBO131101 WLK131101 WVG131101 A196637 IU196637 SQ196637 ACM196637 AMI196637 AWE196637 BGA196637 BPW196637 BZS196637 CJO196637 CTK196637 DDG196637 DNC196637 DWY196637 EGU196637 EQQ196637 FAM196637 FKI196637 FUE196637 GEA196637 GNW196637 GXS196637 HHO196637 HRK196637 IBG196637 ILC196637 IUY196637 JEU196637 JOQ196637 JYM196637 KII196637 KSE196637 LCA196637 LLW196637 LVS196637 MFO196637 MPK196637 MZG196637 NJC196637 NSY196637 OCU196637 OMQ196637 OWM196637 PGI196637 PQE196637 QAA196637 QJW196637 QTS196637 RDO196637 RNK196637 RXG196637 SHC196637 SQY196637 TAU196637 TKQ196637 TUM196637 UEI196637 UOE196637 UYA196637 VHW196637 VRS196637 WBO196637 WLK196637 WVG196637 A262173 IU262173 SQ262173 ACM262173 AMI262173 AWE262173 BGA262173 BPW262173 BZS262173 CJO262173 CTK262173 DDG262173 DNC262173 DWY262173 EGU262173 EQQ262173 FAM262173 FKI262173 FUE262173 GEA262173 GNW262173 GXS262173 HHO262173 HRK262173 IBG262173 ILC262173 IUY262173 JEU262173 JOQ262173 JYM262173 KII262173 KSE262173 LCA262173 LLW262173 LVS262173 MFO262173 MPK262173 MZG262173 NJC262173 NSY262173 OCU262173 OMQ262173 OWM262173 PGI262173 PQE262173 QAA262173 QJW262173 QTS262173 RDO262173 RNK262173 RXG262173 SHC262173 SQY262173 TAU262173 TKQ262173 TUM262173 UEI262173 UOE262173 UYA262173 VHW262173 VRS262173 WBO262173 WLK262173 WVG262173 A327709 IU327709 SQ327709 ACM327709 AMI327709 AWE327709 BGA327709 BPW327709 BZS327709 CJO327709 CTK327709 DDG327709 DNC327709 DWY327709 EGU327709 EQQ327709 FAM327709 FKI327709 FUE327709 GEA327709 GNW327709 GXS327709 HHO327709 HRK327709 IBG327709 ILC327709 IUY327709 JEU327709 JOQ327709 JYM327709 KII327709 KSE327709 LCA327709 LLW327709 LVS327709 MFO327709 MPK327709 MZG327709 NJC327709 NSY327709 OCU327709 OMQ327709 OWM327709 PGI327709 PQE327709 QAA327709 QJW327709 QTS327709 RDO327709 RNK327709 RXG327709 SHC327709 SQY327709 TAU327709 TKQ327709 TUM327709 UEI327709 UOE327709 UYA327709 VHW327709 VRS327709 WBO327709 WLK327709 WVG327709 A393245 IU393245 SQ393245 ACM393245 AMI393245 AWE393245 BGA393245 BPW393245 BZS393245 CJO393245 CTK393245 DDG393245 DNC393245 DWY393245 EGU393245 EQQ393245 FAM393245 FKI393245 FUE393245 GEA393245 GNW393245 GXS393245 HHO393245 HRK393245 IBG393245 ILC393245 IUY393245 JEU393245 JOQ393245 JYM393245 KII393245 KSE393245 LCA393245 LLW393245 LVS393245 MFO393245 MPK393245 MZG393245 NJC393245 NSY393245 OCU393245 OMQ393245 OWM393245 PGI393245 PQE393245 QAA393245 QJW393245 QTS393245 RDO393245 RNK393245 RXG393245 SHC393245 SQY393245 TAU393245 TKQ393245 TUM393245 UEI393245 UOE393245 UYA393245 VHW393245 VRS393245 WBO393245 WLK393245 WVG393245 A458781 IU458781 SQ458781 ACM458781 AMI458781 AWE458781 BGA458781 BPW458781 BZS458781 CJO458781 CTK458781 DDG458781 DNC458781 DWY458781 EGU458781 EQQ458781 FAM458781 FKI458781 FUE458781 GEA458781 GNW458781 GXS458781 HHO458781 HRK458781 IBG458781 ILC458781 IUY458781 JEU458781 JOQ458781 JYM458781 KII458781 KSE458781 LCA458781 LLW458781 LVS458781 MFO458781 MPK458781 MZG458781 NJC458781 NSY458781 OCU458781 OMQ458781 OWM458781 PGI458781 PQE458781 QAA458781 QJW458781 QTS458781 RDO458781 RNK458781 RXG458781 SHC458781 SQY458781 TAU458781 TKQ458781 TUM458781 UEI458781 UOE458781 UYA458781 VHW458781 VRS458781 WBO458781 WLK458781 WVG458781 A524317 IU524317 SQ524317 ACM524317 AMI524317 AWE524317 BGA524317 BPW524317 BZS524317 CJO524317 CTK524317 DDG524317 DNC524317 DWY524317 EGU524317 EQQ524317 FAM524317 FKI524317 FUE524317 GEA524317 GNW524317 GXS524317 HHO524317 HRK524317 IBG524317 ILC524317 IUY524317 JEU524317 JOQ524317 JYM524317 KII524317 KSE524317 LCA524317 LLW524317 LVS524317 MFO524317 MPK524317 MZG524317 NJC524317 NSY524317 OCU524317 OMQ524317 OWM524317 PGI524317 PQE524317 QAA524317 QJW524317 QTS524317 RDO524317 RNK524317 RXG524317 SHC524317 SQY524317 TAU524317 TKQ524317 TUM524317 UEI524317 UOE524317 UYA524317 VHW524317 VRS524317 WBO524317 WLK524317 WVG524317 A589853 IU589853 SQ589853 ACM589853 AMI589853 AWE589853 BGA589853 BPW589853 BZS589853 CJO589853 CTK589853 DDG589853 DNC589853 DWY589853 EGU589853 EQQ589853 FAM589853 FKI589853 FUE589853 GEA589853 GNW589853 GXS589853 HHO589853 HRK589853 IBG589853 ILC589853 IUY589853 JEU589853 JOQ589853 JYM589853 KII589853 KSE589853 LCA589853 LLW589853 LVS589853 MFO589853 MPK589853 MZG589853 NJC589853 NSY589853 OCU589853 OMQ589853 OWM589853 PGI589853 PQE589853 QAA589853 QJW589853 QTS589853 RDO589853 RNK589853 RXG589853 SHC589853 SQY589853 TAU589853 TKQ589853 TUM589853 UEI589853 UOE589853 UYA589853 VHW589853 VRS589853 WBO589853 WLK589853 WVG589853 A655389 IU655389 SQ655389 ACM655389 AMI655389 AWE655389 BGA655389 BPW655389 BZS655389 CJO655389 CTK655389 DDG655389 DNC655389 DWY655389 EGU655389 EQQ655389 FAM655389 FKI655389 FUE655389 GEA655389 GNW655389 GXS655389 HHO655389 HRK655389 IBG655389 ILC655389 IUY655389 JEU655389 JOQ655389 JYM655389 KII655389 KSE655389 LCA655389 LLW655389 LVS655389 MFO655389 MPK655389 MZG655389 NJC655389 NSY655389 OCU655389 OMQ655389 OWM655389 PGI655389 PQE655389 QAA655389 QJW655389 QTS655389 RDO655389 RNK655389 RXG655389 SHC655389 SQY655389 TAU655389 TKQ655389 TUM655389 UEI655389 UOE655389 UYA655389 VHW655389 VRS655389 WBO655389 WLK655389 WVG655389 A720925 IU720925 SQ720925 ACM720925 AMI720925 AWE720925 BGA720925 BPW720925 BZS720925 CJO720925 CTK720925 DDG720925 DNC720925 DWY720925 EGU720925 EQQ720925 FAM720925 FKI720925 FUE720925 GEA720925 GNW720925 GXS720925 HHO720925 HRK720925 IBG720925 ILC720925 IUY720925 JEU720925 JOQ720925 JYM720925 KII720925 KSE720925 LCA720925 LLW720925 LVS720925 MFO720925 MPK720925 MZG720925 NJC720925 NSY720925 OCU720925 OMQ720925 OWM720925 PGI720925 PQE720925 QAA720925 QJW720925 QTS720925 RDO720925 RNK720925 RXG720925 SHC720925 SQY720925 TAU720925 TKQ720925 TUM720925 UEI720925 UOE720925 UYA720925 VHW720925 VRS720925 WBO720925 WLK720925 WVG720925 A786461 IU786461 SQ786461 ACM786461 AMI786461 AWE786461 BGA786461 BPW786461 BZS786461 CJO786461 CTK786461 DDG786461 DNC786461 DWY786461 EGU786461 EQQ786461 FAM786461 FKI786461 FUE786461 GEA786461 GNW786461 GXS786461 HHO786461 HRK786461 IBG786461 ILC786461 IUY786461 JEU786461 JOQ786461 JYM786461 KII786461 KSE786461 LCA786461 LLW786461 LVS786461 MFO786461 MPK786461 MZG786461 NJC786461 NSY786461 OCU786461 OMQ786461 OWM786461 PGI786461 PQE786461 QAA786461 QJW786461 QTS786461 RDO786461 RNK786461 RXG786461 SHC786461 SQY786461 TAU786461 TKQ786461 TUM786461 UEI786461 UOE786461 UYA786461 VHW786461 VRS786461 WBO786461 WLK786461 WVG786461 A851997 IU851997 SQ851997 ACM851997 AMI851997 AWE851997 BGA851997 BPW851997 BZS851997 CJO851997 CTK851997 DDG851997 DNC851997 DWY851997 EGU851997 EQQ851997 FAM851997 FKI851997 FUE851997 GEA851997 GNW851997 GXS851997 HHO851997 HRK851997 IBG851997 ILC851997 IUY851997 JEU851997 JOQ851997 JYM851997 KII851997 KSE851997 LCA851997 LLW851997 LVS851997 MFO851997 MPK851997 MZG851997 NJC851997 NSY851997 OCU851997 OMQ851997 OWM851997 PGI851997 PQE851997 QAA851997 QJW851997 QTS851997 RDO851997 RNK851997 RXG851997 SHC851997 SQY851997 TAU851997 TKQ851997 TUM851997 UEI851997 UOE851997 UYA851997 VHW851997 VRS851997 WBO851997 WLK851997 WVG851997 A917533 IU917533 SQ917533 ACM917533 AMI917533 AWE917533 BGA917533 BPW917533 BZS917533 CJO917533 CTK917533 DDG917533 DNC917533 DWY917533 EGU917533 EQQ917533 FAM917533 FKI917533 FUE917533 GEA917533 GNW917533 GXS917533 HHO917533 HRK917533 IBG917533 ILC917533 IUY917533 JEU917533 JOQ917533 JYM917533 KII917533 KSE917533 LCA917533 LLW917533 LVS917533 MFO917533 MPK917533 MZG917533 NJC917533 NSY917533 OCU917533 OMQ917533 OWM917533 PGI917533 PQE917533 QAA917533 QJW917533 QTS917533 RDO917533 RNK917533 RXG917533 SHC917533 SQY917533 TAU917533 TKQ917533 TUM917533 UEI917533 UOE917533 UYA917533 VHW917533 VRS917533 WBO917533 WLK917533 WVG917533 A983069 IU983069 SQ983069 ACM983069 AMI983069 AWE983069 BGA983069 BPW983069 BZS983069 CJO983069 CTK983069 DDG983069 DNC983069 DWY983069 EGU983069 EQQ983069 FAM983069 FKI983069 FUE983069 GEA983069 GNW983069 GXS983069 HHO983069 HRK983069 IBG983069 ILC983069 IUY983069 JEU983069 JOQ983069 JYM983069 KII983069 KSE983069 LCA983069 LLW983069 LVS983069 MFO983069 MPK983069 MZG983069 NJC983069 NSY983069 OCU983069 OMQ983069 OWM983069 PGI983069 PQE983069 QAA983069 QJW983069 QTS983069 RDO983069 RNK983069 RXG983069 SHC983069 SQY983069 TAU983069 TKQ983069 TUM983069 UEI983069 UOE983069 UYA983069 VHW983069 VRS983069 WBO983069 WLK983069 WVG16:WVG33 IU16:IU33 SQ16:SQ33 ACM16:ACM33 AMI16:AMI33 AWE16:AWE33 BGA16:BGA33 BPW16:BPW33 BZS16:BZS33 CJO16:CJO33 CTK16:CTK33 DDG16:DDG33 DNC16:DNC33 DWY16:DWY33 EGU16:EGU33 EQQ16:EQQ33 FAM16:FAM33 FKI16:FKI33 FUE16:FUE33 GEA16:GEA33 GNW16:GNW33 GXS16:GXS33 HHO16:HHO33 HRK16:HRK33 IBG16:IBG33 ILC16:ILC33 IUY16:IUY33 JEU16:JEU33 JOQ16:JOQ33 JYM16:JYM33 KII16:KII33 KSE16:KSE33 LCA16:LCA33 LLW16:LLW33 LVS16:LVS33 MFO16:MFO33 MPK16:MPK33 MZG16:MZG33 NJC16:NJC33 NSY16:NSY33 OCU16:OCU33 OMQ16:OMQ33 OWM16:OWM33 PGI16:PGI33 PQE16:PQE33 QAA16:QAA33 QJW16:QJW33 QTS16:QTS33 RDO16:RDO33 RNK16:RNK33 RXG16:RXG33 SHC16:SHC33 SQY16:SQY33 TAU16:TAU33 TKQ16:TKQ33 TUM16:TUM33 UEI16:UEI33 UOE16:UOE33 UYA16:UYA33 VHW16:VHW33 VRS16:VRS33 WBO16:WBO33 WLK16:WLK33 A16:A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activeCell="E3" sqref="E3"/>
    </sheetView>
  </sheetViews>
  <sheetFormatPr baseColWidth="10" defaultRowHeight="15" x14ac:dyDescent="0.25"/>
  <cols>
    <col min="2" max="2" width="30.85546875" customWidth="1"/>
    <col min="3" max="3" width="20.42578125" customWidth="1"/>
    <col min="4" max="4" width="18.85546875" customWidth="1"/>
    <col min="5" max="5" width="13.28515625" bestFit="1" customWidth="1"/>
    <col min="6" max="6" width="16.5703125" customWidth="1"/>
    <col min="7" max="7" width="17" customWidth="1"/>
    <col min="8" max="8" width="15.28515625" customWidth="1"/>
    <col min="9" max="9" width="14.140625" customWidth="1"/>
  </cols>
  <sheetData>
    <row r="1" spans="1:11" ht="18.75" x14ac:dyDescent="0.3">
      <c r="B1" s="197">
        <v>2448</v>
      </c>
      <c r="C1" t="s">
        <v>309</v>
      </c>
      <c r="J1">
        <v>3060</v>
      </c>
    </row>
    <row r="2" spans="1:11" ht="30" x14ac:dyDescent="0.25">
      <c r="E2" s="233" t="s">
        <v>345</v>
      </c>
      <c r="F2" s="217"/>
      <c r="J2" t="s">
        <v>330</v>
      </c>
      <c r="K2">
        <f>J1/300</f>
        <v>10.199999999999999</v>
      </c>
    </row>
    <row r="3" spans="1:11" x14ac:dyDescent="0.25">
      <c r="A3" s="1" t="s">
        <v>300</v>
      </c>
      <c r="B3" s="49">
        <v>40949</v>
      </c>
      <c r="C3" s="49">
        <v>41255</v>
      </c>
      <c r="D3" s="99">
        <v>2444</v>
      </c>
      <c r="E3" s="218" t="s">
        <v>346</v>
      </c>
      <c r="F3" s="234">
        <f>D3+D4+D5</f>
        <v>2569</v>
      </c>
      <c r="J3" t="s">
        <v>331</v>
      </c>
      <c r="K3">
        <f>J1/150</f>
        <v>20.399999999999999</v>
      </c>
    </row>
    <row r="4" spans="1:11" x14ac:dyDescent="0.25">
      <c r="A4" s="1" t="s">
        <v>301</v>
      </c>
      <c r="B4" s="49">
        <v>41142</v>
      </c>
      <c r="C4" s="49">
        <v>41453</v>
      </c>
      <c r="D4" s="99">
        <v>45</v>
      </c>
      <c r="E4" s="218" t="s">
        <v>347</v>
      </c>
      <c r="F4" s="234">
        <f>D6+D8</f>
        <v>84</v>
      </c>
      <c r="H4" s="41"/>
      <c r="I4" s="41"/>
    </row>
    <row r="5" spans="1:11" x14ac:dyDescent="0.25">
      <c r="A5" s="1" t="s">
        <v>302</v>
      </c>
      <c r="B5" s="49">
        <v>41153</v>
      </c>
      <c r="C5" s="49">
        <v>41243</v>
      </c>
      <c r="D5" s="99">
        <v>80</v>
      </c>
      <c r="E5" s="218" t="s">
        <v>348</v>
      </c>
      <c r="F5" s="234">
        <f>D7+D9</f>
        <v>2258</v>
      </c>
      <c r="H5" s="41"/>
      <c r="I5" s="41"/>
    </row>
    <row r="6" spans="1:11" x14ac:dyDescent="0.25">
      <c r="A6" s="1" t="s">
        <v>303</v>
      </c>
      <c r="B6" s="49">
        <v>41873</v>
      </c>
      <c r="C6" s="49">
        <v>41985</v>
      </c>
      <c r="D6" s="99">
        <v>80</v>
      </c>
      <c r="E6" s="218"/>
      <c r="F6" s="234"/>
      <c r="H6" s="41"/>
      <c r="I6" s="41"/>
    </row>
    <row r="7" spans="1:11" x14ac:dyDescent="0.25">
      <c r="A7" s="1" t="s">
        <v>304</v>
      </c>
      <c r="B7" s="49">
        <v>40576</v>
      </c>
      <c r="C7" s="49">
        <v>40886</v>
      </c>
      <c r="D7" s="99">
        <v>1725</v>
      </c>
      <c r="E7" s="218"/>
      <c r="F7" s="234"/>
      <c r="H7" s="41"/>
      <c r="I7" s="41"/>
    </row>
    <row r="8" spans="1:11" x14ac:dyDescent="0.25">
      <c r="A8" s="1" t="s">
        <v>305</v>
      </c>
      <c r="B8" s="49">
        <v>41652</v>
      </c>
      <c r="C8" s="49">
        <v>41971</v>
      </c>
      <c r="D8" s="99">
        <v>4</v>
      </c>
      <c r="E8" s="218"/>
      <c r="F8" s="234"/>
      <c r="H8" s="41"/>
      <c r="I8" s="41"/>
    </row>
    <row r="9" spans="1:11" x14ac:dyDescent="0.25">
      <c r="A9" s="1" t="s">
        <v>343</v>
      </c>
      <c r="B9" s="49">
        <v>40563</v>
      </c>
      <c r="C9" s="49">
        <v>40908</v>
      </c>
      <c r="D9" s="99">
        <v>533</v>
      </c>
      <c r="E9" s="218"/>
      <c r="F9" s="234"/>
    </row>
    <row r="10" spans="1:11" s="41" customFormat="1" x14ac:dyDescent="0.25">
      <c r="A10" s="222"/>
      <c r="B10" s="49"/>
      <c r="C10" s="49"/>
      <c r="D10" s="196"/>
      <c r="E10" s="218"/>
      <c r="F10" s="218"/>
    </row>
    <row r="11" spans="1:11" s="41" customFormat="1" x14ac:dyDescent="0.25">
      <c r="B11" s="49"/>
      <c r="C11" s="49"/>
    </row>
    <row r="12" spans="1:11" s="41" customFormat="1" x14ac:dyDescent="0.25">
      <c r="A12" s="231">
        <f>SUM(C12:J12)</f>
        <v>38.666666666666671</v>
      </c>
      <c r="B12" s="1" t="s">
        <v>12</v>
      </c>
      <c r="C12" s="193">
        <f>C14-C13</f>
        <v>10.199999999999999</v>
      </c>
      <c r="D12" s="193">
        <f t="shared" ref="D12:I12" si="0">D14-D13</f>
        <v>6.6000000000000005</v>
      </c>
      <c r="E12" s="193">
        <f t="shared" si="0"/>
        <v>0</v>
      </c>
      <c r="F12" s="193">
        <f t="shared" si="0"/>
        <v>0.46666666666666679</v>
      </c>
      <c r="G12" s="193">
        <f t="shared" si="0"/>
        <v>10.333333333333334</v>
      </c>
      <c r="H12" s="193">
        <f t="shared" si="0"/>
        <v>10.633333333333333</v>
      </c>
      <c r="I12" s="193">
        <f t="shared" si="0"/>
        <v>0.43333333333333357</v>
      </c>
    </row>
    <row r="13" spans="1:11" s="41" customFormat="1" x14ac:dyDescent="0.25">
      <c r="B13" s="1" t="s">
        <v>308</v>
      </c>
      <c r="C13" s="192"/>
      <c r="D13" s="193">
        <f>(C3-B4)/30</f>
        <v>3.7666666666666666</v>
      </c>
      <c r="E13" s="193">
        <f>(C5-B5)/30</f>
        <v>3</v>
      </c>
      <c r="F13" s="193">
        <f>(H62-F59)/30</f>
        <v>3.2666666666666666</v>
      </c>
      <c r="G13" s="193"/>
      <c r="H13" s="193"/>
      <c r="I13" s="231">
        <f>(I27-G17)/30</f>
        <v>11.066666666666666</v>
      </c>
    </row>
    <row r="14" spans="1:11" x14ac:dyDescent="0.25">
      <c r="B14" s="1" t="s">
        <v>307</v>
      </c>
      <c r="C14" s="232">
        <f>(C3-B3)/30</f>
        <v>10.199999999999999</v>
      </c>
      <c r="D14" s="232">
        <f>(C4-B4)/30</f>
        <v>10.366666666666667</v>
      </c>
      <c r="E14" s="193">
        <f>(C5-B5)/30</f>
        <v>3</v>
      </c>
      <c r="F14" s="193">
        <f>(C6-B6)/30</f>
        <v>3.7333333333333334</v>
      </c>
      <c r="G14" s="193">
        <f>(C7-B7)/30</f>
        <v>10.333333333333334</v>
      </c>
      <c r="H14" s="193">
        <f>(C8-B8)/30</f>
        <v>10.633333333333333</v>
      </c>
      <c r="I14" s="231">
        <f>(C9-B9)/30</f>
        <v>11.5</v>
      </c>
    </row>
    <row r="15" spans="1:11" x14ac:dyDescent="0.25">
      <c r="C15" s="236" t="s">
        <v>294</v>
      </c>
      <c r="D15" s="236" t="s">
        <v>295</v>
      </c>
      <c r="E15" s="236" t="s">
        <v>296</v>
      </c>
      <c r="F15" s="236" t="s">
        <v>297</v>
      </c>
      <c r="G15" s="236" t="s">
        <v>298</v>
      </c>
      <c r="H15" s="236" t="s">
        <v>306</v>
      </c>
      <c r="I15" s="236" t="s">
        <v>344</v>
      </c>
    </row>
    <row r="16" spans="1:11" x14ac:dyDescent="0.25">
      <c r="A16" s="1" t="s">
        <v>282</v>
      </c>
      <c r="B16" s="1">
        <v>2011</v>
      </c>
      <c r="C16" s="1"/>
      <c r="D16" s="1"/>
      <c r="E16" s="1"/>
      <c r="F16" s="1"/>
      <c r="G16" s="1"/>
      <c r="I16" s="220">
        <v>40563</v>
      </c>
    </row>
    <row r="17" spans="1:9" x14ac:dyDescent="0.25">
      <c r="A17" s="1" t="s">
        <v>283</v>
      </c>
      <c r="B17" s="1">
        <v>2011</v>
      </c>
      <c r="C17" s="1"/>
      <c r="D17" s="1"/>
      <c r="E17" s="1"/>
      <c r="F17" s="1"/>
      <c r="G17" s="230">
        <v>40576</v>
      </c>
      <c r="H17" s="1"/>
      <c r="I17" s="219" t="s">
        <v>159</v>
      </c>
    </row>
    <row r="18" spans="1:9" x14ac:dyDescent="0.25">
      <c r="A18" s="1" t="s">
        <v>284</v>
      </c>
      <c r="B18" s="1">
        <v>2011</v>
      </c>
      <c r="C18" s="1"/>
      <c r="D18" s="1"/>
      <c r="E18" s="1"/>
      <c r="F18" s="1"/>
      <c r="G18" s="190" t="s">
        <v>299</v>
      </c>
      <c r="H18" s="1"/>
      <c r="I18" s="219" t="s">
        <v>159</v>
      </c>
    </row>
    <row r="19" spans="1:9" x14ac:dyDescent="0.25">
      <c r="A19" s="1" t="s">
        <v>285</v>
      </c>
      <c r="B19" s="1">
        <v>2011</v>
      </c>
      <c r="C19" s="1"/>
      <c r="D19" s="1"/>
      <c r="E19" s="1"/>
      <c r="F19" s="1"/>
      <c r="G19" s="190" t="s">
        <v>299</v>
      </c>
      <c r="H19" s="1"/>
      <c r="I19" s="219" t="s">
        <v>159</v>
      </c>
    </row>
    <row r="20" spans="1:9" x14ac:dyDescent="0.25">
      <c r="A20" s="1" t="s">
        <v>286</v>
      </c>
      <c r="B20" s="1">
        <v>2011</v>
      </c>
      <c r="C20" s="1"/>
      <c r="D20" s="1"/>
      <c r="E20" s="1"/>
      <c r="F20" s="1"/>
      <c r="G20" s="190" t="s">
        <v>299</v>
      </c>
      <c r="H20" s="1"/>
      <c r="I20" s="219" t="s">
        <v>159</v>
      </c>
    </row>
    <row r="21" spans="1:9" x14ac:dyDescent="0.25">
      <c r="A21" s="1" t="s">
        <v>287</v>
      </c>
      <c r="B21" s="1">
        <v>2011</v>
      </c>
      <c r="C21" s="1"/>
      <c r="D21" s="1"/>
      <c r="E21" s="1"/>
      <c r="F21" s="1"/>
      <c r="G21" s="190" t="s">
        <v>299</v>
      </c>
      <c r="H21" s="1"/>
      <c r="I21" s="219" t="s">
        <v>159</v>
      </c>
    </row>
    <row r="22" spans="1:9" x14ac:dyDescent="0.25">
      <c r="A22" s="1" t="s">
        <v>288</v>
      </c>
      <c r="B22" s="1">
        <v>2011</v>
      </c>
      <c r="C22" s="1"/>
      <c r="D22" s="1"/>
      <c r="E22" s="1"/>
      <c r="F22" s="1"/>
      <c r="G22" s="190" t="s">
        <v>299</v>
      </c>
      <c r="H22" s="1"/>
      <c r="I22" s="219" t="s">
        <v>159</v>
      </c>
    </row>
    <row r="23" spans="1:9" x14ac:dyDescent="0.25">
      <c r="A23" s="1" t="s">
        <v>289</v>
      </c>
      <c r="B23" s="1">
        <v>2011</v>
      </c>
      <c r="C23" s="1"/>
      <c r="D23" s="1"/>
      <c r="E23" s="1"/>
      <c r="F23" s="1"/>
      <c r="G23" s="190" t="s">
        <v>299</v>
      </c>
      <c r="H23" s="1"/>
      <c r="I23" s="219" t="s">
        <v>159</v>
      </c>
    </row>
    <row r="24" spans="1:9" x14ac:dyDescent="0.25">
      <c r="A24" s="1" t="s">
        <v>290</v>
      </c>
      <c r="B24" s="1">
        <v>2011</v>
      </c>
      <c r="C24" s="1"/>
      <c r="D24" s="1"/>
      <c r="E24" s="1"/>
      <c r="F24" s="1"/>
      <c r="G24" s="190" t="s">
        <v>299</v>
      </c>
      <c r="H24" s="1"/>
      <c r="I24" s="219" t="s">
        <v>159</v>
      </c>
    </row>
    <row r="25" spans="1:9" x14ac:dyDescent="0.25">
      <c r="A25" s="1" t="s">
        <v>291</v>
      </c>
      <c r="B25" s="1">
        <v>2011</v>
      </c>
      <c r="C25" s="1"/>
      <c r="D25" s="1"/>
      <c r="E25" s="1"/>
      <c r="F25" s="1"/>
      <c r="G25" s="190" t="s">
        <v>299</v>
      </c>
      <c r="H25" s="1"/>
      <c r="I25" s="219" t="s">
        <v>159</v>
      </c>
    </row>
    <row r="26" spans="1:9" x14ac:dyDescent="0.25">
      <c r="A26" s="1" t="s">
        <v>292</v>
      </c>
      <c r="B26" s="1">
        <v>2011</v>
      </c>
      <c r="C26" s="1"/>
      <c r="D26" s="1"/>
      <c r="E26" s="1"/>
      <c r="F26" s="1"/>
      <c r="G26" s="190" t="s">
        <v>299</v>
      </c>
      <c r="H26" s="1"/>
      <c r="I26" s="219" t="s">
        <v>159</v>
      </c>
    </row>
    <row r="27" spans="1:9" x14ac:dyDescent="0.25">
      <c r="A27" s="1" t="s">
        <v>293</v>
      </c>
      <c r="B27" s="1">
        <v>2011</v>
      </c>
      <c r="C27" s="1"/>
      <c r="D27" s="1"/>
      <c r="E27" s="1"/>
      <c r="F27" s="1"/>
      <c r="G27" s="190" t="s">
        <v>299</v>
      </c>
      <c r="H27" s="1"/>
      <c r="I27" s="220">
        <v>40908</v>
      </c>
    </row>
    <row r="28" spans="1:9" x14ac:dyDescent="0.25">
      <c r="A28" s="1" t="s">
        <v>282</v>
      </c>
      <c r="B28" s="1">
        <v>2012</v>
      </c>
      <c r="C28" s="1"/>
      <c r="D28" s="1"/>
      <c r="E28" s="1"/>
      <c r="F28" s="1"/>
      <c r="G28" s="1"/>
      <c r="H28" s="191"/>
      <c r="I28" s="1"/>
    </row>
    <row r="29" spans="1:9" x14ac:dyDescent="0.25">
      <c r="A29" s="1" t="s">
        <v>283</v>
      </c>
      <c r="B29" s="186">
        <v>2012</v>
      </c>
      <c r="C29" s="223">
        <v>41680</v>
      </c>
      <c r="D29" s="1"/>
      <c r="E29" s="1"/>
      <c r="F29" s="187"/>
      <c r="G29" s="1"/>
      <c r="H29" s="191"/>
      <c r="I29" s="1"/>
    </row>
    <row r="30" spans="1:9" x14ac:dyDescent="0.25">
      <c r="A30" s="1" t="s">
        <v>284</v>
      </c>
      <c r="B30" s="186">
        <v>2012</v>
      </c>
      <c r="C30" s="224" t="s">
        <v>299</v>
      </c>
      <c r="D30" s="1"/>
      <c r="E30" s="1"/>
      <c r="F30" s="187"/>
      <c r="G30" s="1"/>
      <c r="H30" s="191"/>
      <c r="I30" s="1"/>
    </row>
    <row r="31" spans="1:9" x14ac:dyDescent="0.25">
      <c r="A31" s="1" t="s">
        <v>285</v>
      </c>
      <c r="B31" s="186">
        <v>2012</v>
      </c>
      <c r="C31" s="224" t="s">
        <v>299</v>
      </c>
      <c r="D31" s="1"/>
      <c r="E31" s="1"/>
      <c r="F31" s="187"/>
      <c r="G31" s="1"/>
      <c r="H31" s="191"/>
      <c r="I31" s="1"/>
    </row>
    <row r="32" spans="1:9" x14ac:dyDescent="0.25">
      <c r="A32" s="1" t="s">
        <v>286</v>
      </c>
      <c r="B32" s="186">
        <v>2012</v>
      </c>
      <c r="C32" s="224" t="s">
        <v>299</v>
      </c>
      <c r="D32" s="1"/>
      <c r="E32" s="1"/>
      <c r="F32" s="187"/>
      <c r="G32" s="1"/>
      <c r="H32" s="191"/>
      <c r="I32" s="1"/>
    </row>
    <row r="33" spans="1:9" x14ac:dyDescent="0.25">
      <c r="A33" s="1" t="s">
        <v>287</v>
      </c>
      <c r="B33" s="186">
        <v>2012</v>
      </c>
      <c r="C33" s="224" t="s">
        <v>299</v>
      </c>
      <c r="D33" s="1"/>
      <c r="E33" s="1"/>
      <c r="F33" s="187"/>
      <c r="G33" s="1"/>
      <c r="H33" s="191"/>
      <c r="I33" s="1"/>
    </row>
    <row r="34" spans="1:9" x14ac:dyDescent="0.25">
      <c r="A34" s="1" t="s">
        <v>288</v>
      </c>
      <c r="B34" s="186">
        <v>2012</v>
      </c>
      <c r="C34" s="224" t="s">
        <v>299</v>
      </c>
      <c r="D34" s="1"/>
      <c r="E34" s="1"/>
      <c r="F34" s="187"/>
      <c r="G34" s="1"/>
      <c r="H34" s="191"/>
      <c r="I34" s="1"/>
    </row>
    <row r="35" spans="1:9" x14ac:dyDescent="0.25">
      <c r="A35" s="1" t="s">
        <v>289</v>
      </c>
      <c r="B35" s="186">
        <v>2012</v>
      </c>
      <c r="C35" s="224" t="s">
        <v>299</v>
      </c>
      <c r="D35" s="226">
        <v>41872</v>
      </c>
      <c r="E35" s="1"/>
      <c r="F35" s="187"/>
      <c r="G35" s="1"/>
      <c r="H35" s="191"/>
      <c r="I35" s="1"/>
    </row>
    <row r="36" spans="1:9" x14ac:dyDescent="0.25">
      <c r="A36" s="1" t="s">
        <v>290</v>
      </c>
      <c r="B36" s="186">
        <v>2012</v>
      </c>
      <c r="C36" s="224" t="s">
        <v>299</v>
      </c>
      <c r="D36" s="185" t="s">
        <v>299</v>
      </c>
      <c r="E36" s="235" t="s">
        <v>299</v>
      </c>
      <c r="F36" s="187"/>
      <c r="G36" s="1"/>
      <c r="H36" s="191"/>
      <c r="I36" s="1"/>
    </row>
    <row r="37" spans="1:9" x14ac:dyDescent="0.25">
      <c r="A37" s="1" t="s">
        <v>291</v>
      </c>
      <c r="B37" s="186">
        <v>2012</v>
      </c>
      <c r="C37" s="224" t="s">
        <v>299</v>
      </c>
      <c r="D37" s="185" t="s">
        <v>299</v>
      </c>
      <c r="E37" s="235" t="s">
        <v>299</v>
      </c>
      <c r="F37" s="187"/>
      <c r="G37" s="1"/>
      <c r="H37" s="191"/>
      <c r="I37" s="1"/>
    </row>
    <row r="38" spans="1:9" x14ac:dyDescent="0.25">
      <c r="A38" s="1" t="s">
        <v>292</v>
      </c>
      <c r="B38" s="186">
        <v>2012</v>
      </c>
      <c r="C38" s="224" t="s">
        <v>299</v>
      </c>
      <c r="D38" s="185" t="s">
        <v>299</v>
      </c>
      <c r="E38" s="235" t="s">
        <v>299</v>
      </c>
      <c r="F38" s="187"/>
      <c r="G38" s="1"/>
      <c r="H38" s="191"/>
      <c r="I38" s="1"/>
    </row>
    <row r="39" spans="1:9" x14ac:dyDescent="0.25">
      <c r="A39" s="1" t="s">
        <v>293</v>
      </c>
      <c r="B39" s="186">
        <v>2012</v>
      </c>
      <c r="C39" s="223">
        <v>41255</v>
      </c>
      <c r="D39" s="185" t="s">
        <v>299</v>
      </c>
      <c r="E39" s="1"/>
      <c r="F39" s="187"/>
      <c r="G39" s="1"/>
      <c r="H39" s="191"/>
      <c r="I39" s="1"/>
    </row>
    <row r="40" spans="1:9" x14ac:dyDescent="0.25">
      <c r="A40" s="1" t="s">
        <v>282</v>
      </c>
      <c r="B40" s="186">
        <v>2013</v>
      </c>
      <c r="C40" s="1"/>
      <c r="D40" s="185" t="s">
        <v>299</v>
      </c>
      <c r="E40" s="1"/>
      <c r="F40" s="187"/>
      <c r="G40" s="1"/>
      <c r="H40" s="191"/>
      <c r="I40" s="1"/>
    </row>
    <row r="41" spans="1:9" x14ac:dyDescent="0.25">
      <c r="A41" s="1" t="s">
        <v>283</v>
      </c>
      <c r="B41" s="186">
        <v>2013</v>
      </c>
      <c r="C41" s="1"/>
      <c r="D41" s="185" t="s">
        <v>299</v>
      </c>
      <c r="E41" s="1"/>
      <c r="F41" s="187"/>
      <c r="G41" s="1"/>
      <c r="H41" s="191"/>
      <c r="I41" s="1"/>
    </row>
    <row r="42" spans="1:9" x14ac:dyDescent="0.25">
      <c r="A42" s="1" t="s">
        <v>284</v>
      </c>
      <c r="B42" s="186">
        <v>2013</v>
      </c>
      <c r="C42" s="1"/>
      <c r="D42" s="185" t="s">
        <v>299</v>
      </c>
      <c r="E42" s="1"/>
      <c r="F42" s="187"/>
      <c r="G42" s="1"/>
      <c r="H42" s="191"/>
      <c r="I42" s="1"/>
    </row>
    <row r="43" spans="1:9" x14ac:dyDescent="0.25">
      <c r="A43" s="1" t="s">
        <v>285</v>
      </c>
      <c r="B43" s="186">
        <v>2013</v>
      </c>
      <c r="C43" s="1"/>
      <c r="D43" s="185" t="s">
        <v>299</v>
      </c>
      <c r="E43" s="1"/>
      <c r="F43" s="187"/>
      <c r="G43" s="1"/>
      <c r="H43" s="191"/>
      <c r="I43" s="1"/>
    </row>
    <row r="44" spans="1:9" x14ac:dyDescent="0.25">
      <c r="A44" s="1" t="s">
        <v>286</v>
      </c>
      <c r="B44" s="186">
        <v>2013</v>
      </c>
      <c r="C44" s="1"/>
      <c r="D44" s="185" t="s">
        <v>299</v>
      </c>
      <c r="E44" s="1"/>
      <c r="F44" s="187"/>
      <c r="G44" s="1"/>
      <c r="H44" s="191"/>
      <c r="I44" s="1"/>
    </row>
    <row r="45" spans="1:9" x14ac:dyDescent="0.25">
      <c r="A45" s="1" t="s">
        <v>287</v>
      </c>
      <c r="B45" s="186">
        <v>2013</v>
      </c>
      <c r="C45" s="1"/>
      <c r="D45" s="226">
        <v>41818</v>
      </c>
      <c r="E45" s="1"/>
      <c r="F45" s="187"/>
      <c r="G45" s="1"/>
      <c r="H45" s="191"/>
      <c r="I45" s="1"/>
    </row>
    <row r="46" spans="1:9" x14ac:dyDescent="0.25">
      <c r="A46" s="1" t="s">
        <v>288</v>
      </c>
      <c r="B46" s="186">
        <v>2013</v>
      </c>
      <c r="C46" s="1"/>
      <c r="D46" s="1"/>
      <c r="E46" s="1"/>
      <c r="F46" s="187"/>
      <c r="G46" s="1"/>
      <c r="H46" s="191"/>
      <c r="I46" s="1"/>
    </row>
    <row r="47" spans="1:9" x14ac:dyDescent="0.25">
      <c r="A47" s="1" t="s">
        <v>289</v>
      </c>
      <c r="B47" s="1">
        <v>2013</v>
      </c>
      <c r="C47" s="1"/>
      <c r="D47" s="1"/>
      <c r="E47" s="1"/>
      <c r="F47" s="1"/>
      <c r="G47" s="1"/>
      <c r="H47" s="191"/>
      <c r="I47" s="1"/>
    </row>
    <row r="48" spans="1:9" x14ac:dyDescent="0.25">
      <c r="A48" s="1" t="s">
        <v>290</v>
      </c>
      <c r="B48" s="1">
        <v>2013</v>
      </c>
      <c r="C48" s="1"/>
      <c r="D48" s="1"/>
      <c r="E48" s="1"/>
      <c r="F48" s="1"/>
      <c r="G48" s="1"/>
      <c r="H48" s="191"/>
      <c r="I48" s="1"/>
    </row>
    <row r="49" spans="1:9" x14ac:dyDescent="0.25">
      <c r="A49" s="1" t="s">
        <v>291</v>
      </c>
      <c r="B49" s="1">
        <v>2013</v>
      </c>
      <c r="C49" s="1"/>
      <c r="D49" s="1"/>
      <c r="E49" s="1"/>
      <c r="F49" s="1"/>
      <c r="G49" s="1"/>
      <c r="H49" s="191"/>
      <c r="I49" s="1"/>
    </row>
    <row r="50" spans="1:9" x14ac:dyDescent="0.25">
      <c r="A50" s="1" t="s">
        <v>292</v>
      </c>
      <c r="B50" s="1">
        <v>2013</v>
      </c>
      <c r="C50" s="1"/>
      <c r="D50" s="1"/>
      <c r="E50" s="1"/>
      <c r="F50" s="1"/>
      <c r="G50" s="1"/>
      <c r="H50" s="191"/>
      <c r="I50" s="1"/>
    </row>
    <row r="51" spans="1:9" x14ac:dyDescent="0.25">
      <c r="A51" s="1" t="s">
        <v>293</v>
      </c>
      <c r="B51" s="1">
        <v>2013</v>
      </c>
      <c r="C51" s="1"/>
      <c r="D51" s="1"/>
      <c r="E51" s="1"/>
      <c r="F51" s="1"/>
      <c r="G51" s="1"/>
      <c r="H51" s="191"/>
      <c r="I51" s="1"/>
    </row>
    <row r="52" spans="1:9" x14ac:dyDescent="0.25">
      <c r="A52" s="1" t="s">
        <v>282</v>
      </c>
      <c r="B52" s="1">
        <v>2014</v>
      </c>
      <c r="C52" s="1"/>
      <c r="D52" s="1"/>
      <c r="E52" s="1"/>
      <c r="F52" s="1"/>
      <c r="G52" s="1"/>
      <c r="H52" s="221">
        <v>41652</v>
      </c>
      <c r="I52" s="1"/>
    </row>
    <row r="53" spans="1:9" x14ac:dyDescent="0.25">
      <c r="A53" s="1" t="s">
        <v>283</v>
      </c>
      <c r="B53" s="1">
        <v>2014</v>
      </c>
      <c r="C53" s="1"/>
      <c r="D53" s="1"/>
      <c r="E53" s="1"/>
      <c r="F53" s="1"/>
      <c r="G53" s="1"/>
      <c r="H53" s="221" t="s">
        <v>299</v>
      </c>
      <c r="I53" s="1"/>
    </row>
    <row r="54" spans="1:9" x14ac:dyDescent="0.25">
      <c r="A54" s="1" t="s">
        <v>284</v>
      </c>
      <c r="B54" s="1">
        <v>2014</v>
      </c>
      <c r="C54" s="1"/>
      <c r="D54" s="1"/>
      <c r="E54" s="1"/>
      <c r="F54" s="1"/>
      <c r="G54" s="1"/>
      <c r="H54" s="221" t="s">
        <v>299</v>
      </c>
      <c r="I54" s="1"/>
    </row>
    <row r="55" spans="1:9" x14ac:dyDescent="0.25">
      <c r="A55" s="1" t="s">
        <v>285</v>
      </c>
      <c r="B55" s="1">
        <v>2014</v>
      </c>
      <c r="C55" s="1"/>
      <c r="D55" s="1"/>
      <c r="E55" s="1"/>
      <c r="F55" s="1"/>
      <c r="G55" s="1"/>
      <c r="H55" s="221" t="s">
        <v>299</v>
      </c>
      <c r="I55" s="1"/>
    </row>
    <row r="56" spans="1:9" x14ac:dyDescent="0.25">
      <c r="A56" s="1" t="s">
        <v>286</v>
      </c>
      <c r="B56" s="1">
        <v>2014</v>
      </c>
      <c r="C56" s="1"/>
      <c r="D56" s="1"/>
      <c r="E56" s="1"/>
      <c r="F56" s="1"/>
      <c r="G56" s="1"/>
      <c r="H56" s="221" t="s">
        <v>299</v>
      </c>
      <c r="I56" s="1"/>
    </row>
    <row r="57" spans="1:9" x14ac:dyDescent="0.25">
      <c r="A57" s="1" t="s">
        <v>287</v>
      </c>
      <c r="B57" s="1">
        <v>2014</v>
      </c>
      <c r="C57" s="1"/>
      <c r="D57" s="1"/>
      <c r="E57" s="1"/>
      <c r="F57" s="1"/>
      <c r="G57" s="1"/>
      <c r="H57" s="221" t="s">
        <v>299</v>
      </c>
      <c r="I57" s="1"/>
    </row>
    <row r="58" spans="1:9" ht="15.75" thickBot="1" x14ac:dyDescent="0.3">
      <c r="A58" s="1" t="s">
        <v>288</v>
      </c>
      <c r="B58" s="1">
        <v>2014</v>
      </c>
      <c r="C58" s="1"/>
      <c r="D58" s="1"/>
      <c r="E58" s="1"/>
      <c r="F58" s="188"/>
      <c r="G58" s="188"/>
      <c r="H58" s="221" t="s">
        <v>299</v>
      </c>
      <c r="I58" s="1"/>
    </row>
    <row r="59" spans="1:9" x14ac:dyDescent="0.25">
      <c r="A59" s="1" t="s">
        <v>289</v>
      </c>
      <c r="B59" s="1">
        <v>2014</v>
      </c>
      <c r="C59" s="1"/>
      <c r="D59" s="1"/>
      <c r="E59" s="186"/>
      <c r="F59" s="225">
        <v>41873</v>
      </c>
      <c r="G59" s="194"/>
      <c r="H59" s="221" t="s">
        <v>299</v>
      </c>
      <c r="I59" s="1"/>
    </row>
    <row r="60" spans="1:9" x14ac:dyDescent="0.25">
      <c r="A60" s="1" t="s">
        <v>290</v>
      </c>
      <c r="B60" s="1">
        <v>2014</v>
      </c>
      <c r="C60" s="1"/>
      <c r="D60" s="1"/>
      <c r="E60" s="186"/>
      <c r="F60" s="227" t="s">
        <v>299</v>
      </c>
      <c r="G60" s="1"/>
      <c r="H60" s="221" t="s">
        <v>299</v>
      </c>
      <c r="I60" s="1"/>
    </row>
    <row r="61" spans="1:9" x14ac:dyDescent="0.25">
      <c r="A61" s="1" t="s">
        <v>291</v>
      </c>
      <c r="B61" s="1">
        <v>2014</v>
      </c>
      <c r="C61" s="1"/>
      <c r="D61" s="1"/>
      <c r="E61" s="186"/>
      <c r="F61" s="227" t="s">
        <v>299</v>
      </c>
      <c r="G61" s="1"/>
      <c r="H61" s="221" t="s">
        <v>299</v>
      </c>
      <c r="I61" s="1"/>
    </row>
    <row r="62" spans="1:9" ht="15.75" thickBot="1" x14ac:dyDescent="0.3">
      <c r="A62" s="1" t="s">
        <v>292</v>
      </c>
      <c r="B62" s="1">
        <v>2014</v>
      </c>
      <c r="C62" s="1"/>
      <c r="D62" s="1"/>
      <c r="E62" s="186"/>
      <c r="F62" s="228" t="s">
        <v>299</v>
      </c>
      <c r="G62" s="195"/>
      <c r="H62" s="229">
        <v>41971</v>
      </c>
      <c r="I62" s="1"/>
    </row>
    <row r="63" spans="1:9" x14ac:dyDescent="0.25">
      <c r="A63" s="1" t="s">
        <v>293</v>
      </c>
      <c r="B63" s="1">
        <v>2014</v>
      </c>
      <c r="C63" s="1"/>
      <c r="D63" s="1"/>
      <c r="E63" s="1"/>
      <c r="F63" s="225">
        <v>41985</v>
      </c>
      <c r="G63" s="189"/>
      <c r="H63" s="191"/>
      <c r="I63" s="1"/>
    </row>
    <row r="64" spans="1:9" x14ac:dyDescent="0.25">
      <c r="C64" s="196"/>
      <c r="D64" s="196"/>
      <c r="E64" s="196"/>
      <c r="F64" s="196"/>
      <c r="G64" s="196"/>
      <c r="H64" s="196"/>
    </row>
    <row r="65" spans="3:7" x14ac:dyDescent="0.25">
      <c r="C65" s="299"/>
      <c r="D65" s="300"/>
      <c r="E65" s="300"/>
    </row>
    <row r="66" spans="3:7" x14ac:dyDescent="0.25">
      <c r="F66" s="196"/>
    </row>
    <row r="67" spans="3:7" x14ac:dyDescent="0.25">
      <c r="G67" s="196"/>
    </row>
  </sheetData>
  <mergeCells count="1">
    <mergeCell ref="C65:E65"/>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83" customWidth="1"/>
    <col min="2" max="2" width="55.5703125" style="83" customWidth="1"/>
    <col min="3" max="3" width="41.28515625" style="83" customWidth="1"/>
    <col min="4" max="4" width="29.42578125" style="83" customWidth="1"/>
    <col min="5" max="5" width="29.140625" style="83" customWidth="1"/>
    <col min="6" max="16384" width="11.42578125" style="41"/>
  </cols>
  <sheetData>
    <row r="1" spans="1:5" x14ac:dyDescent="0.25">
      <c r="A1" s="313" t="s">
        <v>87</v>
      </c>
      <c r="B1" s="314"/>
      <c r="C1" s="314"/>
      <c r="D1" s="314"/>
      <c r="E1" s="56"/>
    </row>
    <row r="2" spans="1:5" ht="27.75" customHeight="1" x14ac:dyDescent="0.25">
      <c r="A2" s="57"/>
      <c r="B2" s="315" t="s">
        <v>70</v>
      </c>
      <c r="C2" s="315"/>
      <c r="D2" s="315"/>
      <c r="E2" s="58"/>
    </row>
    <row r="3" spans="1:5" ht="21" customHeight="1" x14ac:dyDescent="0.25">
      <c r="A3" s="59"/>
      <c r="B3" s="315" t="s">
        <v>136</v>
      </c>
      <c r="C3" s="315"/>
      <c r="D3" s="315"/>
      <c r="E3" s="60"/>
    </row>
    <row r="4" spans="1:5" thickBot="1" x14ac:dyDescent="0.3">
      <c r="A4" s="61"/>
      <c r="B4" s="62"/>
      <c r="C4" s="62"/>
      <c r="D4" s="62"/>
      <c r="E4" s="63"/>
    </row>
    <row r="5" spans="1:5" ht="26.25" customHeight="1" thickBot="1" x14ac:dyDescent="0.3">
      <c r="A5" s="61"/>
      <c r="B5" s="64" t="s">
        <v>71</v>
      </c>
      <c r="C5" s="316"/>
      <c r="D5" s="317"/>
      <c r="E5" s="63"/>
    </row>
    <row r="6" spans="1:5" ht="27.75" customHeight="1" thickBot="1" x14ac:dyDescent="0.3">
      <c r="A6" s="61"/>
      <c r="B6" s="87" t="s">
        <v>72</v>
      </c>
      <c r="C6" s="318"/>
      <c r="D6" s="319"/>
      <c r="E6" s="63"/>
    </row>
    <row r="7" spans="1:5" ht="29.25" customHeight="1" thickBot="1" x14ac:dyDescent="0.3">
      <c r="A7" s="61"/>
      <c r="B7" s="87" t="s">
        <v>137</v>
      </c>
      <c r="C7" s="322" t="s">
        <v>138</v>
      </c>
      <c r="D7" s="323"/>
      <c r="E7" s="63"/>
    </row>
    <row r="8" spans="1:5" ht="16.5" thickBot="1" x14ac:dyDescent="0.3">
      <c r="A8" s="61"/>
      <c r="B8" s="88" t="s">
        <v>139</v>
      </c>
      <c r="C8" s="320"/>
      <c r="D8" s="321"/>
      <c r="E8" s="63"/>
    </row>
    <row r="9" spans="1:5" ht="23.25" customHeight="1" thickBot="1" x14ac:dyDescent="0.3">
      <c r="A9" s="61"/>
      <c r="B9" s="88" t="s">
        <v>139</v>
      </c>
      <c r="C9" s="320"/>
      <c r="D9" s="321"/>
      <c r="E9" s="63"/>
    </row>
    <row r="10" spans="1:5" ht="26.25" customHeight="1" thickBot="1" x14ac:dyDescent="0.3">
      <c r="A10" s="61"/>
      <c r="B10" s="88" t="s">
        <v>139</v>
      </c>
      <c r="C10" s="320"/>
      <c r="D10" s="321"/>
      <c r="E10" s="63"/>
    </row>
    <row r="11" spans="1:5" ht="21.75" customHeight="1" thickBot="1" x14ac:dyDescent="0.3">
      <c r="A11" s="61"/>
      <c r="B11" s="88" t="s">
        <v>139</v>
      </c>
      <c r="C11" s="320"/>
      <c r="D11" s="321"/>
      <c r="E11" s="63"/>
    </row>
    <row r="12" spans="1:5" ht="32.25" thickBot="1" x14ac:dyDescent="0.3">
      <c r="A12" s="61"/>
      <c r="B12" s="89" t="s">
        <v>140</v>
      </c>
      <c r="C12" s="320">
        <f>SUM(C8:D11)</f>
        <v>0</v>
      </c>
      <c r="D12" s="321"/>
      <c r="E12" s="63"/>
    </row>
    <row r="13" spans="1:5" ht="26.25" customHeight="1" thickBot="1" x14ac:dyDescent="0.3">
      <c r="A13" s="61"/>
      <c r="B13" s="89" t="s">
        <v>141</v>
      </c>
      <c r="C13" s="320">
        <f>+C12/616000</f>
        <v>0</v>
      </c>
      <c r="D13" s="321"/>
      <c r="E13" s="63"/>
    </row>
    <row r="14" spans="1:5" ht="24.75" customHeight="1" x14ac:dyDescent="0.25">
      <c r="A14" s="61"/>
      <c r="B14" s="62"/>
      <c r="C14" s="66"/>
      <c r="D14" s="67"/>
      <c r="E14" s="63"/>
    </row>
    <row r="15" spans="1:5" ht="28.5" customHeight="1" thickBot="1" x14ac:dyDescent="0.3">
      <c r="A15" s="61"/>
      <c r="B15" s="62" t="s">
        <v>142</v>
      </c>
      <c r="C15" s="66"/>
      <c r="D15" s="67"/>
      <c r="E15" s="63"/>
    </row>
    <row r="16" spans="1:5" ht="27" customHeight="1" x14ac:dyDescent="0.25">
      <c r="A16" s="61"/>
      <c r="B16" s="68" t="s">
        <v>73</v>
      </c>
      <c r="C16" s="69"/>
      <c r="D16" s="70"/>
      <c r="E16" s="63"/>
    </row>
    <row r="17" spans="1:6" ht="28.5" customHeight="1" x14ac:dyDescent="0.25">
      <c r="A17" s="61"/>
      <c r="B17" s="61" t="s">
        <v>74</v>
      </c>
      <c r="C17" s="71"/>
      <c r="D17" s="63"/>
      <c r="E17" s="63"/>
    </row>
    <row r="18" spans="1:6" ht="15" x14ac:dyDescent="0.25">
      <c r="A18" s="61"/>
      <c r="B18" s="61" t="s">
        <v>75</v>
      </c>
      <c r="C18" s="71"/>
      <c r="D18" s="63"/>
      <c r="E18" s="63"/>
    </row>
    <row r="19" spans="1:6" ht="27" customHeight="1" thickBot="1" x14ac:dyDescent="0.3">
      <c r="A19" s="61"/>
      <c r="B19" s="72" t="s">
        <v>76</v>
      </c>
      <c r="C19" s="73"/>
      <c r="D19" s="74"/>
      <c r="E19" s="63"/>
    </row>
    <row r="20" spans="1:6" ht="27" customHeight="1" thickBot="1" x14ac:dyDescent="0.3">
      <c r="A20" s="61"/>
      <c r="B20" s="304" t="s">
        <v>77</v>
      </c>
      <c r="C20" s="305"/>
      <c r="D20" s="306"/>
      <c r="E20" s="63"/>
    </row>
    <row r="21" spans="1:6" ht="16.5" thickBot="1" x14ac:dyDescent="0.3">
      <c r="A21" s="61"/>
      <c r="B21" s="304" t="s">
        <v>78</v>
      </c>
      <c r="C21" s="305"/>
      <c r="D21" s="306"/>
      <c r="E21" s="63"/>
    </row>
    <row r="22" spans="1:6" x14ac:dyDescent="0.25">
      <c r="A22" s="61"/>
      <c r="B22" s="75" t="s">
        <v>143</v>
      </c>
      <c r="C22" s="76"/>
      <c r="D22" s="67" t="s">
        <v>79</v>
      </c>
      <c r="E22" s="63"/>
    </row>
    <row r="23" spans="1:6" ht="16.5" thickBot="1" x14ac:dyDescent="0.3">
      <c r="A23" s="61"/>
      <c r="B23" s="65" t="s">
        <v>80</v>
      </c>
      <c r="C23" s="77"/>
      <c r="D23" s="78" t="s">
        <v>79</v>
      </c>
      <c r="E23" s="63"/>
    </row>
    <row r="24" spans="1:6" ht="16.5" thickBot="1" x14ac:dyDescent="0.3">
      <c r="A24" s="61"/>
      <c r="B24" s="79"/>
      <c r="C24" s="80"/>
      <c r="D24" s="62"/>
      <c r="E24" s="81"/>
    </row>
    <row r="25" spans="1:6" x14ac:dyDescent="0.25">
      <c r="A25" s="307"/>
      <c r="B25" s="308" t="s">
        <v>81</v>
      </c>
      <c r="C25" s="310" t="s">
        <v>82</v>
      </c>
      <c r="D25" s="311"/>
      <c r="E25" s="312"/>
      <c r="F25" s="301"/>
    </row>
    <row r="26" spans="1:6" ht="16.5" thickBot="1" x14ac:dyDescent="0.3">
      <c r="A26" s="307"/>
      <c r="B26" s="309"/>
      <c r="C26" s="302" t="s">
        <v>83</v>
      </c>
      <c r="D26" s="303"/>
      <c r="E26" s="312"/>
      <c r="F26" s="301"/>
    </row>
    <row r="27" spans="1:6" thickBot="1" x14ac:dyDescent="0.3">
      <c r="A27" s="72"/>
      <c r="B27" s="82"/>
      <c r="C27" s="82"/>
      <c r="D27" s="82"/>
      <c r="E27" s="74"/>
      <c r="F27" s="55"/>
    </row>
    <row r="28" spans="1:6" x14ac:dyDescent="0.25">
      <c r="B28" s="84" t="s">
        <v>144</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2014-12-21T23:28:52Z</dcterms:modified>
</cp:coreProperties>
</file>