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V_TEC_FUNDAPRE_G3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1" i="1" l="1"/>
  <c r="D162" i="1" s="1"/>
  <c r="E161" i="1" s="1"/>
  <c r="E135" i="1"/>
  <c r="C131" i="1"/>
  <c r="M129" i="1"/>
  <c r="L129" i="1"/>
  <c r="N125" i="1"/>
  <c r="A123" i="1"/>
  <c r="A124" i="1" s="1"/>
  <c r="A125" i="1" s="1"/>
  <c r="A126" i="1" s="1"/>
  <c r="A127" i="1" s="1"/>
  <c r="A128" i="1" s="1"/>
  <c r="N122" i="1"/>
  <c r="A122" i="1"/>
  <c r="N121" i="1"/>
  <c r="N129" i="1" s="1"/>
  <c r="C102" i="1"/>
  <c r="C101" i="1"/>
  <c r="C100" i="1"/>
  <c r="C99" i="1"/>
  <c r="C98" i="1"/>
  <c r="C97" i="1"/>
  <c r="C96" i="1"/>
  <c r="C95" i="1"/>
  <c r="C94" i="1"/>
  <c r="E87" i="1"/>
  <c r="M57" i="1"/>
  <c r="C62" i="1" s="1"/>
  <c r="L57" i="1"/>
  <c r="A51" i="1"/>
  <c r="A52" i="1" s="1"/>
  <c r="A53" i="1" s="1"/>
  <c r="A54" i="1" s="1"/>
  <c r="A55" i="1" s="1"/>
  <c r="A56" i="1" s="1"/>
  <c r="N50" i="1"/>
  <c r="N57" i="1" s="1"/>
  <c r="A50" i="1"/>
  <c r="E40" i="1"/>
  <c r="E24" i="1"/>
  <c r="C24" i="1"/>
  <c r="F22" i="1"/>
  <c r="E22" i="1"/>
</calcChain>
</file>

<file path=xl/sharedStrings.xml><?xml version="1.0" encoding="utf-8"?>
<sst xmlns="http://schemas.openxmlformats.org/spreadsheetml/2006/main" count="593" uniqueCount="215">
  <si>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</si>
  <si>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</si>
  <si>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</si>
  <si>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</si>
  <si>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</si>
  <si>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</si>
  <si>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</si>
  <si>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</si>
  <si>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</si>
  <si>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</si>
  <si>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</si>
  <si>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</si>
  <si>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</si>
  <si>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</si>
  <si>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</si>
  <si>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</si>
  <si>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</si>
  <si>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</si>
  <si>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</si>
  <si>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</si>
  <si>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</si>
  <si>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</si>
  <si>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</si>
  <si>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</si>
  <si>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</si>
  <si>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</si>
  <si>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</si>
  <si>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</si>
  <si>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</si>
  <si>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</si>
  <si>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</si>
  <si>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</si>
  <si>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</si>
  <si>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</si>
  <si>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</si>
  <si>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</si>
  <si>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</si>
  <si>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</si>
  <si>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</si>
  <si>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</si>
  <si>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</si>
  <si>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</si>
  <si>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</si>
  <si>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</si>
  <si>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</si>
  <si>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</si>
  <si>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</si>
  <si>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</si>
  <si>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</si>
  <si>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</si>
  <si>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</si>
  <si>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</si>
  <si>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</si>
  <si>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 xml:space="preserve">22 MESES </t>
  </si>
  <si>
    <t>2484-2485</t>
  </si>
  <si>
    <t>SOLO SE CERTIFICAN 850 CUPOS DE ESTE CONTRATO QUE CORRESPONDE A 1203 CUPOS EN TOTAL</t>
  </si>
  <si>
    <t>FONADE</t>
  </si>
  <si>
    <t>2 MESES</t>
  </si>
  <si>
    <t>2486-2489</t>
  </si>
  <si>
    <t>24</t>
  </si>
  <si>
    <t>Criterio</t>
  </si>
  <si>
    <t>Valor</t>
  </si>
  <si>
    <t xml:space="preserve">Concepto, cumple </t>
  </si>
  <si>
    <t>si</t>
  </si>
  <si>
    <t>no</t>
  </si>
  <si>
    <t>Total meses de experiencia acreditada valida</t>
  </si>
  <si>
    <t>24 MESES</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</si>
  <si>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</si>
  <si>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</si>
  <si>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</si>
  <si>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</si>
  <si>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</si>
  <si>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</si>
  <si>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</si>
  <si>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</si>
  <si>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</si>
  <si>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</si>
  <si>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</si>
  <si>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</si>
  <si>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</si>
  <si>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</si>
  <si>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</si>
  <si>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</si>
  <si>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</si>
  <si>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</si>
  <si>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FAMILIAR</t>
  </si>
  <si>
    <t>RIOFRIO COLEGIO ALFREDO GARRIDO ESCUELA MARIA AUXILIADORA ESCUELA SANTODOMINGO SABIO ESCUELA EL SOCORRO CENTRO ZONAL TULUA</t>
  </si>
  <si>
    <t>NA</t>
  </si>
  <si>
    <t xml:space="preserve">RIOFRIO ESCUELA PEDRO MARIA MARMOLEJO </t>
  </si>
  <si>
    <t>RIOFRIO ESCUELA PEDRO MARIA MARMOLEJO CENTRO ZONAL TULUA</t>
  </si>
  <si>
    <t>TRUJILLO PARQUE RECREACIONAL ESCUELA PANTALLON DE LA TORRE ESCUELA GENERAL SANTANDER CENTRO ZONAL TULUA</t>
  </si>
  <si>
    <t>TRUJILLO ESCUELA MERCEDES ABREGO CENTRO ZONAL TULUA</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</si>
  <si>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</si>
  <si>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</si>
  <si>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</si>
  <si>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</si>
  <si>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</si>
  <si>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</si>
  <si>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</si>
  <si>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</si>
  <si>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</si>
  <si>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</si>
  <si>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</si>
  <si>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</si>
  <si>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</si>
  <si>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</si>
  <si>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</si>
  <si>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</si>
  <si>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</si>
  <si>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</si>
  <si>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MODALIDAD  FAMILIAR</t>
  </si>
  <si>
    <t>LINCY JOHANA RENTERIA CASTELLANOS</t>
  </si>
  <si>
    <t>LICENCIADA EN EDUCACION BASICA CON ENFASIS EN TECNOLOGIA E INFORMATICA</t>
  </si>
  <si>
    <t>UNIVERSIDAD ANTONIO NARIÑO</t>
  </si>
  <si>
    <t>28 DE ABRIL DE 2011</t>
  </si>
  <si>
    <t>FUNDAPRE INSTITUCION EDUCATIVA BETANIA</t>
  </si>
  <si>
    <t>1 DE FEBRERO DE 2013 HASTA 30 DE SEPTIEMBRE DE 2013  15 DE ENERO DE 2009 HASTA 11 DE JULIO DE 2010</t>
  </si>
  <si>
    <t>PAOLA ANDREA GIRALDO PAREJA</t>
  </si>
  <si>
    <t>LICENCIADA EN INFORMATICA EDUCATIVA</t>
  </si>
  <si>
    <t>FUNDACION UNIVERSITARIA CATOLICA LUMEN GENTIUM</t>
  </si>
  <si>
    <t>5 DE MAYO DE 2012</t>
  </si>
  <si>
    <t xml:space="preserve">14 DE ENERO DE 2013 AL 30 DE SEPTIEMBRE DE 2013 Y 11 DE OCTUBRE DE 2013 HASTA LA FECHA </t>
  </si>
  <si>
    <t>COORDINADOR  MODALIDAD  FAMILIAR</t>
  </si>
  <si>
    <t>JAKELINE ARBELAEZ BETANCOURT</t>
  </si>
  <si>
    <t>LICENCIADA EN EDUCACION BASICA CON ENFASIS EN ORIENTACION ESCOLAR</t>
  </si>
  <si>
    <t>UNIVERSIDAD DEL QUINDIO</t>
  </si>
  <si>
    <t>20 DE DICIEMBRE DE 2002</t>
  </si>
  <si>
    <t xml:space="preserve">DESDE EL 04 DE JUNIO DE 2013 AL 31 DE AGOSTO DE 2013 Y DESDE EL 01 DE SEPTIEMBRE DE 2013 A LA FECHA </t>
  </si>
  <si>
    <t>PROFESIONAL DE APOYO PSICOSOCIAL</t>
  </si>
  <si>
    <t>LINA MARCELA PEREZ NUÑEZ</t>
  </si>
  <si>
    <t>PSICOLOGA</t>
  </si>
  <si>
    <t>27 DE ABRIL DE 2012</t>
  </si>
  <si>
    <t>DESDE EL 01 DE MARZO DE 2013 HASTA 31 DE DICIEMBRE DE 2013
7 DE ENERO DE 2014 HASTA LA FECHA</t>
  </si>
  <si>
    <t>CLAUDIA LORENA MONSALVE ESCOBAR</t>
  </si>
  <si>
    <t>19 DE OCTUBRE DE 2012</t>
  </si>
  <si>
    <t>NO APORTO</t>
  </si>
  <si>
    <t>14 DE MAYO DE 2013 A 31 DE DICIEMBRE DE 2013
7 DE ENERO DE 2014 HASTA LA FECHA</t>
  </si>
  <si>
    <t>NO APORTO TARJETA PROFESIONAL (SE SOLICITO A TRAVES DE CORREO ELECTRONICO Y ENVIO COPIA DE LA TARJETA PROFESIONAL)</t>
  </si>
  <si>
    <t>DIANA PAOLA VELEZ MOSQUERA</t>
  </si>
  <si>
    <t>TRABAJADORA SOCIAL</t>
  </si>
  <si>
    <t>UNIVERSIDAD DEL VALLE</t>
  </si>
  <si>
    <t>MAYO DE 2013</t>
  </si>
  <si>
    <t>1 DE SEPTIEMBRE DE 2013 A 31 DE DICIEMBRE DE 2013 
31 DE ENERO DE 2014 HASTA LA FECHA</t>
  </si>
  <si>
    <t>NATHALIA ORTIZ OSORIO</t>
  </si>
  <si>
    <t>JUNIO DE 2014</t>
  </si>
  <si>
    <t>INSTITUCION EDUCATIVA CEILAN
FUNDAPRE</t>
  </si>
  <si>
    <t xml:space="preserve">MARZO A NOVIEMBRE DE 2013 1 DE AGOSTO A LA FECHA </t>
  </si>
  <si>
    <t>MARIA DEL CARMEN RODRIGUEZ RAIGOSA</t>
  </si>
  <si>
    <t>OCTUBRE DE 2007</t>
  </si>
  <si>
    <t>3 DE SEPTIEMBRE DE 2012 HASTA 15 DE DICIEMBRE DE 2012
14 DE ENERO DE 2013 HASTA 31 DE DICIEMBRE DE 2013
7 DE ENERO DE 2014 HASTA LA FECHA</t>
  </si>
  <si>
    <t>SANDRA CAROLINA CASTAÑEDA GIRON</t>
  </si>
  <si>
    <t>11 DE NOVIEMBRE DE 2011</t>
  </si>
  <si>
    <t xml:space="preserve">14 DE ENERO DE 2014 HASTA  LA FECHA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</si>
  <si>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</si>
  <si>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</si>
  <si>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</si>
  <si>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</si>
  <si>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</si>
  <si>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MEN - ICETEX</t>
  </si>
  <si>
    <t>FPI -76- 112 DE 2009</t>
  </si>
  <si>
    <t>9  MESE 28 DIAS</t>
  </si>
  <si>
    <t>FPI -76- 397 DE 2011</t>
  </si>
  <si>
    <t>3 MESES 8 DIAS</t>
  </si>
  <si>
    <t>212203 DE 2012</t>
  </si>
  <si>
    <t>1  MES 20 DIAS</t>
  </si>
  <si>
    <t>2123617 DE 2012</t>
  </si>
  <si>
    <t>2 MESES 13 DIAS</t>
  </si>
  <si>
    <t>2111411 DE 2011</t>
  </si>
  <si>
    <t>1 MES 6 DIAS</t>
  </si>
  <si>
    <t>LOS CONTRATOS 2111411 DE 2011 QUE ACREDITA EXPERIENCIA ADICIONAL SE TRASLAPA CON EL CONTRATO 21115049 DE EXPERIENCIA HABILITANTE DE LOS PERIODOS 12/10/2011 AL 15/12/2011, POR LO TANTO EL CONTRATO 2111411 SOLO ACREDITA UN MES CON EL PERIODO COMPRENDIDO ENTRE EL 05/09/2011 AL 11/10/2011</t>
  </si>
  <si>
    <t>18 MESES 15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</si>
  <si>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</si>
  <si>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</si>
  <si>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</si>
  <si>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</si>
  <si>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</si>
  <si>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</si>
  <si>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</si>
  <si>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</si>
  <si>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A LA FECHA</t>
  </si>
  <si>
    <t xml:space="preserve">COORDINADOR GENERAL DEL PROYECTO </t>
  </si>
  <si>
    <t>ESPERANZA MATILDE COLLAZOS</t>
  </si>
  <si>
    <t>5 SEPTEMBRE DE 1980</t>
  </si>
  <si>
    <t xml:space="preserve">1 DE ENERO DEL 1998 A LA FECHA </t>
  </si>
  <si>
    <t>COORDINADOR GENERAL DE PROYECTO</t>
  </si>
  <si>
    <t>SARA EUGENIA ROJAS VALENCIA</t>
  </si>
  <si>
    <t>NOVIEMBRE DE 2008</t>
  </si>
  <si>
    <t>FUNDAPRE
CORPORACION COMUNIQUEMONOS</t>
  </si>
  <si>
    <t xml:space="preserve">1 DE ENERO DE 2008 HASTA EL 31 DE DICIEMBRE DE 2009
1 DE OCTUBRE DE 2011  A 15 DE DICIEMBRE DE 2011
27 DE AGOSTO DE 2012 A 30 DE SEPTIEMBRE DE 2012 
14 DE ENERO DE 2014 A LA FECHA </t>
  </si>
  <si>
    <t>PROFESIONAL DE APOYO PEDAGOGICO</t>
  </si>
  <si>
    <t>ENELIA XIMENA BORJA</t>
  </si>
  <si>
    <t>LICENCIADA EN EDUCACION INFANTIL</t>
  </si>
  <si>
    <t>INSTITUTO DE EDUCACION TECNICA PROFESIONAL</t>
  </si>
  <si>
    <t>2 DE NOVIEMBRE DE 2001</t>
  </si>
  <si>
    <t>11 DE AGOSTO DE 2010 A 19 DE DICIEMBRE DE 2010
11 DE ENERO DE 2011 A 15 DE DICIEMBRE DE 2011
3 DE SEPTIEMBRE A 8 DE SEPTIEMBRE DE 2012
14 DE ENERO DE 2013 A DICEMBRE 31 DE 2013
7 DE ENERO DE 2014 HASTA LA FECHA</t>
  </si>
  <si>
    <t>MARCELA OSORIO LONDOÑO</t>
  </si>
  <si>
    <t>LICENCIADA EN EDUCACION BASICA</t>
  </si>
  <si>
    <t>UNIVERSIDAD PEDAGOGICA Y TECNOLOGICA DE COLOMBIA</t>
  </si>
  <si>
    <t>4 DE NOVIEMBRE DE 2011</t>
  </si>
  <si>
    <t>30 DE AGOSTO AL 15 DE DICIEMBRE DE 2012
14 DE ENERO A 31 DE DICIEMBRE DE 2013
7 DE ENERO DE 2014 HASTA LA FECHA</t>
  </si>
  <si>
    <t xml:space="preserve">FINANCIERO  </t>
  </si>
  <si>
    <t>ALEJANDRA ECHEVERRY RINCON</t>
  </si>
  <si>
    <t>CONTADORA PUBLICA</t>
  </si>
  <si>
    <t>UNIVERSIDAD SAN BUENAVENTURA</t>
  </si>
  <si>
    <t>21 DE AGOSTO DE 2012</t>
  </si>
  <si>
    <t>1 DE OCTUBRE DE 2008 A 31 DE DICIEMBRE DE 2008
1 DE ENERO DE 2009 A 31 DE DICIEMBRE DE 2009
1 DE ENERO DE 2010 A 31 DE DICIEMBRE DE 2010
1 DE ENERO DE 2011 A 22 DE DICIEMBRE DE 2011
1 DE ENERO DE 2012  A 31 DE ENERO DE 2012
1 DE ENERO DE 2013 A 31 DE MAYO DE 2013
1 DE ENERO DE 2014 HASTA LA FECHA</t>
  </si>
  <si>
    <t>NO APORTO TARJETA PROFESIONAL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</si>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</sst>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5">
    <xf numFmtId="0" fontId="0" fillId="0" borderId="0" xfId="0"/>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0" fillId="0" borderId="0" xfId="0" applyAlignment="1">
      <alignment vertical="center"/>
    </xf>
    <xf numFmtId="0" fontId="5" fillId="0" borderId="2" xfId="0" applyFont="1" applyFill="1" applyBorder="1" applyAlignment="1">
      <alignment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7"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6" fillId="3" borderId="6" xfId="0" applyFont="1" applyFill="1" applyBorder="1" applyAlignment="1">
      <alignment horizontal="center" vertical="center" wrapText="1"/>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6" fillId="4"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3"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3"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3" fillId="0" borderId="6" xfId="0" applyFont="1" applyBorder="1" applyAlignment="1">
      <alignment horizontal="center" vertical="center"/>
    </xf>
    <xf numFmtId="0" fontId="3"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11" xfId="0" applyFont="1" applyBorder="1" applyAlignment="1">
      <alignment horizontal="center" vertical="center" wrapText="1"/>
    </xf>
    <xf numFmtId="0" fontId="12" fillId="0" borderId="0" xfId="0" applyFont="1" applyBorder="1" applyAlignment="1">
      <alignment horizontal="center" vertical="center"/>
    </xf>
    <xf numFmtId="0" fontId="3" fillId="2" borderId="12" xfId="0" applyFont="1" applyFill="1" applyBorder="1" applyAlignment="1">
      <alignment horizontal="center" vertical="center" wrapText="1"/>
    </xf>
    <xf numFmtId="2" fontId="3" fillId="2" borderId="12" xfId="0" applyNumberFormat="1" applyFont="1" applyFill="1" applyBorder="1" applyAlignment="1">
      <alignment horizontal="center" vertical="center" wrapText="1"/>
    </xf>
    <xf numFmtId="0" fontId="3"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8" fontId="14" fillId="0" borderId="6" xfId="1" applyNumberFormat="1" applyFont="1" applyFill="1" applyBorder="1" applyAlignment="1">
      <alignment horizontal="right" vertical="center" wrapText="1"/>
    </xf>
    <xf numFmtId="0" fontId="9" fillId="4"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9" fillId="0" borderId="6" xfId="0" applyFont="1" applyFill="1" applyBorder="1" applyAlignment="1">
      <alignment horizontal="left" vertical="center" wrapText="1"/>
    </xf>
    <xf numFmtId="14" fontId="14" fillId="0" borderId="6" xfId="0" applyNumberFormat="1"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3" fillId="0" borderId="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6" xfId="0" applyFont="1" applyFill="1" applyBorder="1" applyAlignment="1">
      <alignment horizontal="center" vertical="center"/>
    </xf>
    <xf numFmtId="16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49" fontId="0" fillId="0" borderId="6" xfId="0" applyNumberFormat="1" applyFill="1" applyBorder="1" applyAlignment="1">
      <alignment horizontal="center"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18" fillId="0" borderId="0" xfId="0" applyFont="1" applyFill="1" applyAlignment="1">
      <alignment horizontal="left" vertical="center" wrapText="1"/>
    </xf>
    <xf numFmtId="0" fontId="4" fillId="2" borderId="2"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7" xfId="0" applyFont="1" applyFill="1" applyBorder="1" applyAlignment="1">
      <alignment horizont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13" xfId="0" applyFont="1" applyFill="1" applyBorder="1" applyAlignment="1">
      <alignment horizontal="center" vertical="center" wrapText="1"/>
    </xf>
    <xf numFmtId="0" fontId="0" fillId="0" borderId="6" xfId="0" applyBorder="1" applyAlignment="1">
      <alignment wrapText="1"/>
    </xf>
    <xf numFmtId="0" fontId="0" fillId="0" borderId="6" xfId="0" applyBorder="1" applyAlignment="1">
      <alignment horizontal="center" vertical="center"/>
    </xf>
    <xf numFmtId="0" fontId="0" fillId="0" borderId="0" xfId="0" applyAlignment="1">
      <alignment vertical="center" wrapText="1"/>
    </xf>
    <xf numFmtId="0" fontId="11" fillId="0" borderId="6" xfId="0" applyFont="1" applyFill="1" applyBorder="1" applyAlignment="1">
      <alignment wrapText="1"/>
    </xf>
    <xf numFmtId="1" fontId="0" fillId="0" borderId="6" xfId="0" applyNumberFormat="1" applyBorder="1" applyAlignment="1">
      <alignment wrapText="1"/>
    </xf>
    <xf numFmtId="17" fontId="0" fillId="0" borderId="6" xfId="0" applyNumberFormat="1" applyBorder="1" applyAlignment="1">
      <alignment wrapText="1"/>
    </xf>
    <xf numFmtId="14" fontId="0" fillId="0" borderId="6" xfId="0" applyNumberFormat="1" applyFill="1" applyBorder="1" applyAlignment="1">
      <alignment wrapText="1"/>
    </xf>
    <xf numFmtId="0" fontId="0" fillId="0" borderId="6" xfId="0" applyBorder="1" applyAlignment="1">
      <alignment horizontal="center" vertical="center" wrapText="1"/>
    </xf>
    <xf numFmtId="0" fontId="11" fillId="0" borderId="6" xfId="0" applyFont="1" applyBorder="1" applyAlignment="1">
      <alignment wrapText="1"/>
    </xf>
    <xf numFmtId="0" fontId="0" fillId="0" borderId="6" xfId="0" applyBorder="1" applyAlignment="1">
      <alignment horizontal="center" vertical="center" wrapText="1"/>
    </xf>
    <xf numFmtId="0" fontId="13" fillId="0" borderId="6" xfId="0" applyFont="1" applyFill="1" applyBorder="1"/>
    <xf numFmtId="0" fontId="0" fillId="0" borderId="6" xfId="0" applyBorder="1"/>
    <xf numFmtId="0" fontId="0" fillId="0" borderId="6" xfId="0" applyFill="1" applyBorder="1" applyAlignment="1">
      <alignment horizontal="justify" wrapText="1"/>
    </xf>
    <xf numFmtId="0" fontId="0" fillId="0" borderId="6" xfId="0" applyFill="1" applyBorder="1" applyAlignment="1"/>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justify"/>
    </xf>
    <xf numFmtId="0" fontId="0" fillId="0" borderId="6" xfId="0" applyBorder="1" applyAlignment="1">
      <alignment horizontal="justify"/>
    </xf>
    <xf numFmtId="0" fontId="2" fillId="0" borderId="6" xfId="0" applyFont="1" applyFill="1" applyBorder="1"/>
    <xf numFmtId="17" fontId="0" fillId="0" borderId="6" xfId="0" applyNumberFormat="1" applyFill="1" applyBorder="1" applyAlignment="1"/>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49" fontId="13" fillId="0" borderId="9" xfId="0" applyNumberFormat="1" applyFont="1" applyFill="1" applyBorder="1" applyAlignment="1" applyProtection="1">
      <alignment horizontal="center" vertical="center" wrapText="1"/>
      <protection locked="0"/>
    </xf>
    <xf numFmtId="0" fontId="14" fillId="0" borderId="9" xfId="0" applyFont="1" applyFill="1" applyBorder="1" applyAlignment="1" applyProtection="1">
      <alignment horizontal="center" vertical="center" wrapText="1"/>
      <protection locked="0"/>
    </xf>
    <xf numFmtId="49" fontId="13" fillId="0" borderId="10" xfId="0" applyNumberFormat="1" applyFont="1" applyFill="1" applyBorder="1" applyAlignment="1" applyProtection="1">
      <alignment horizontal="center" vertical="center" wrapText="1"/>
      <protection locked="0"/>
    </xf>
    <xf numFmtId="9" fontId="14" fillId="0" borderId="10" xfId="0" applyNumberFormat="1" applyFont="1" applyFill="1" applyBorder="1" applyAlignment="1" applyProtection="1">
      <alignment horizontal="center" vertical="center" wrapText="1"/>
      <protection locked="0"/>
    </xf>
    <xf numFmtId="0" fontId="14" fillId="0" borderId="10" xfId="0"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3" fillId="2" borderId="14" xfId="0" applyFont="1" applyFill="1" applyBorder="1" applyAlignment="1">
      <alignment horizontal="center" vertical="center"/>
    </xf>
    <xf numFmtId="0" fontId="3"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6"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6" xfId="0" applyFill="1" applyBorder="1"/>
    <xf numFmtId="0" fontId="11" fillId="0" borderId="6" xfId="0" applyFont="1" applyBorder="1"/>
    <xf numFmtId="0" fontId="0" fillId="4" borderId="6" xfId="0" applyFill="1" applyBorder="1" applyAlignment="1">
      <alignment wrapText="1"/>
    </xf>
    <xf numFmtId="0" fontId="3" fillId="2" borderId="0" xfId="0"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6" xfId="0" applyFont="1" applyBorder="1" applyAlignment="1">
      <alignment horizontal="center" wrapText="1"/>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3" fillId="0" borderId="16" xfId="0" applyFont="1" applyBorder="1" applyAlignment="1">
      <alignment horizontal="center" vertical="center"/>
    </xf>
    <xf numFmtId="0" fontId="3"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B1" zoomScale="68" zoomScaleNormal="68" workbookViewId="0">
      <selection activeCell="B35" sqref="B35"/>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24.8554687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c r="D7" s="5"/>
      <c r="E7" s="5"/>
      <c r="F7" s="5"/>
      <c r="G7" s="5"/>
      <c r="H7" s="5"/>
      <c r="I7" s="5"/>
      <c r="J7" s="5"/>
      <c r="K7" s="5"/>
      <c r="L7" s="5"/>
      <c r="M7" s="5"/>
      <c r="N7" s="6"/>
    </row>
    <row r="8" spans="2:16" ht="16.5" thickBot="1" x14ac:dyDescent="0.3">
      <c r="B8" s="7" t="s">
        <v>5</v>
      </c>
      <c r="C8" s="5"/>
      <c r="D8" s="5"/>
      <c r="E8" s="5"/>
      <c r="F8" s="5"/>
      <c r="G8" s="5"/>
      <c r="H8" s="5"/>
      <c r="I8" s="5"/>
      <c r="J8" s="5"/>
      <c r="K8" s="5"/>
      <c r="L8" s="5"/>
      <c r="M8" s="5"/>
      <c r="N8" s="6"/>
    </row>
    <row r="9" spans="2:16" ht="16.5" thickBot="1" x14ac:dyDescent="0.3">
      <c r="B9" s="7" t="s">
        <v>6</v>
      </c>
      <c r="C9" s="5"/>
      <c r="D9" s="5"/>
      <c r="E9" s="5"/>
      <c r="F9" s="5"/>
      <c r="G9" s="5"/>
      <c r="H9" s="5"/>
      <c r="I9" s="5"/>
      <c r="J9" s="5"/>
      <c r="K9" s="5"/>
      <c r="L9" s="5"/>
      <c r="M9" s="5"/>
      <c r="N9" s="6"/>
    </row>
    <row r="10" spans="2:16" ht="16.5" thickBot="1" x14ac:dyDescent="0.3">
      <c r="B10" s="7" t="s">
        <v>7</v>
      </c>
      <c r="C10" s="8">
        <v>32</v>
      </c>
      <c r="D10" s="8"/>
      <c r="E10" s="9"/>
      <c r="F10" s="10"/>
      <c r="G10" s="10"/>
      <c r="H10" s="10"/>
      <c r="I10" s="10"/>
      <c r="J10" s="10"/>
      <c r="K10" s="10"/>
      <c r="L10" s="10"/>
      <c r="M10" s="10"/>
      <c r="N10" s="11"/>
    </row>
    <row r="11" spans="2:16" ht="16.5" thickBot="1" x14ac:dyDescent="0.3">
      <c r="B11" s="12" t="s">
        <v>8</v>
      </c>
      <c r="C11" s="13" t="s">
        <v>9</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x14ac:dyDescent="0.25">
      <c r="B14" s="21" t="s">
        <v>10</v>
      </c>
      <c r="C14" s="21"/>
      <c r="D14" s="22" t="s">
        <v>11</v>
      </c>
      <c r="E14" s="22" t="s">
        <v>12</v>
      </c>
      <c r="F14" s="22" t="s">
        <v>13</v>
      </c>
      <c r="G14" s="23"/>
      <c r="I14" s="24"/>
      <c r="J14" s="24"/>
      <c r="K14" s="24"/>
      <c r="L14" s="24"/>
      <c r="M14" s="24"/>
      <c r="N14" s="20"/>
    </row>
    <row r="15" spans="2:16" x14ac:dyDescent="0.25">
      <c r="B15" s="21"/>
      <c r="C15" s="21"/>
      <c r="D15" s="22">
        <v>6</v>
      </c>
      <c r="E15" s="25">
        <v>2088772709</v>
      </c>
      <c r="F15" s="26">
        <v>880</v>
      </c>
      <c r="G15" s="27"/>
      <c r="I15" s="28"/>
      <c r="J15" s="28"/>
      <c r="K15" s="28"/>
      <c r="L15" s="28"/>
      <c r="M15" s="28"/>
      <c r="N15" s="20"/>
    </row>
    <row r="16" spans="2:16" x14ac:dyDescent="0.25">
      <c r="B16" s="21"/>
      <c r="C16" s="21"/>
      <c r="D16" s="29">
        <v>7</v>
      </c>
      <c r="E16" s="25">
        <v>1925395082</v>
      </c>
      <c r="F16" s="26">
        <v>992</v>
      </c>
      <c r="G16" s="27"/>
      <c r="I16" s="28"/>
      <c r="J16" s="28"/>
      <c r="K16" s="28"/>
      <c r="L16" s="28"/>
      <c r="M16" s="28"/>
      <c r="N16" s="20"/>
    </row>
    <row r="17" spans="1:14" x14ac:dyDescent="0.25">
      <c r="B17" s="21"/>
      <c r="C17" s="21"/>
      <c r="D17" s="22">
        <v>8</v>
      </c>
      <c r="E17" s="25">
        <v>2247433660</v>
      </c>
      <c r="F17" s="26">
        <v>806</v>
      </c>
      <c r="G17" s="27"/>
      <c r="I17" s="28"/>
      <c r="J17" s="28"/>
      <c r="K17" s="28"/>
      <c r="L17" s="28"/>
      <c r="M17" s="28"/>
      <c r="N17" s="20"/>
    </row>
    <row r="18" spans="1:14" x14ac:dyDescent="0.25">
      <c r="B18" s="21"/>
      <c r="C18" s="21"/>
      <c r="D18" s="22">
        <v>23</v>
      </c>
      <c r="E18" s="30">
        <v>2525484722</v>
      </c>
      <c r="F18" s="26">
        <v>1150</v>
      </c>
      <c r="G18" s="27"/>
      <c r="H18" s="31"/>
      <c r="I18" s="28"/>
      <c r="J18" s="28"/>
      <c r="K18" s="28"/>
      <c r="L18" s="28"/>
      <c r="M18" s="28"/>
      <c r="N18" s="32"/>
    </row>
    <row r="19" spans="1:14" x14ac:dyDescent="0.25">
      <c r="B19" s="21"/>
      <c r="C19" s="21"/>
      <c r="D19" s="22">
        <v>24</v>
      </c>
      <c r="E19" s="30">
        <v>1271763129</v>
      </c>
      <c r="F19" s="26">
        <v>609</v>
      </c>
      <c r="G19" s="27"/>
      <c r="H19" s="31"/>
      <c r="I19" s="33"/>
      <c r="J19" s="33"/>
      <c r="K19" s="33"/>
      <c r="L19" s="33"/>
      <c r="M19" s="33"/>
      <c r="N19" s="32"/>
    </row>
    <row r="20" spans="1:14" x14ac:dyDescent="0.25">
      <c r="B20" s="21"/>
      <c r="C20" s="21"/>
      <c r="D20" s="34">
        <v>32</v>
      </c>
      <c r="E20" s="30">
        <v>1775038850</v>
      </c>
      <c r="F20" s="26">
        <v>850</v>
      </c>
      <c r="G20" s="27"/>
      <c r="H20" s="31"/>
      <c r="I20" s="19"/>
      <c r="J20" s="19"/>
      <c r="K20" s="19"/>
      <c r="L20" s="19"/>
      <c r="M20" s="19"/>
      <c r="N20" s="32"/>
    </row>
    <row r="21" spans="1:14" x14ac:dyDescent="0.25">
      <c r="B21" s="21"/>
      <c r="C21" s="21"/>
      <c r="D21" s="22">
        <v>34</v>
      </c>
      <c r="E21" s="30">
        <v>1498014201</v>
      </c>
      <c r="F21" s="26">
        <v>681</v>
      </c>
      <c r="G21" s="27"/>
      <c r="H21" s="31"/>
      <c r="I21" s="19"/>
      <c r="J21" s="19"/>
      <c r="K21" s="19"/>
      <c r="L21" s="19"/>
      <c r="M21" s="19"/>
      <c r="N21" s="32"/>
    </row>
    <row r="22" spans="1:14" ht="15.75" thickBot="1" x14ac:dyDescent="0.3">
      <c r="B22" s="35" t="s">
        <v>14</v>
      </c>
      <c r="C22" s="36"/>
      <c r="D22" s="22"/>
      <c r="E22" s="37">
        <f>SUM(E15:E21)</f>
        <v>13331902353</v>
      </c>
      <c r="F22" s="26">
        <f>SUM(F15:F21)</f>
        <v>5968</v>
      </c>
      <c r="G22" s="27"/>
      <c r="H22" s="31"/>
      <c r="I22" s="19"/>
      <c r="J22" s="19"/>
      <c r="K22" s="19"/>
      <c r="L22" s="19"/>
      <c r="M22" s="19"/>
      <c r="N22" s="32"/>
    </row>
    <row r="23" spans="1:14" ht="39" customHeight="1" thickBot="1" x14ac:dyDescent="0.3">
      <c r="A23" s="38"/>
      <c r="B23" s="39" t="s">
        <v>15</v>
      </c>
      <c r="C23" s="39" t="s">
        <v>16</v>
      </c>
      <c r="E23" s="24"/>
      <c r="F23" s="24"/>
      <c r="G23" s="24"/>
      <c r="H23" s="24"/>
      <c r="I23" s="40"/>
      <c r="J23" s="40"/>
      <c r="K23" s="40"/>
      <c r="L23" s="40"/>
      <c r="M23" s="40"/>
    </row>
    <row r="24" spans="1:14" ht="15.75" thickBot="1" x14ac:dyDescent="0.3">
      <c r="A24" s="41">
        <v>1</v>
      </c>
      <c r="C24" s="42">
        <f>F20*0.8</f>
        <v>680</v>
      </c>
      <c r="D24" s="43"/>
      <c r="E24" s="44">
        <f>E22</f>
        <v>13331902353</v>
      </c>
      <c r="F24" s="45"/>
      <c r="G24" s="45"/>
      <c r="H24" s="45"/>
      <c r="I24" s="46"/>
      <c r="J24" s="46"/>
      <c r="K24" s="46"/>
      <c r="L24" s="46"/>
      <c r="M24" s="46"/>
    </row>
    <row r="25" spans="1:14" x14ac:dyDescent="0.25">
      <c r="A25" s="47"/>
      <c r="C25" s="48"/>
      <c r="D25" s="28"/>
      <c r="E25" s="49"/>
      <c r="F25" s="45"/>
      <c r="G25" s="45"/>
      <c r="H25" s="45"/>
      <c r="I25" s="46"/>
      <c r="J25" s="46"/>
      <c r="K25" s="46"/>
      <c r="L25" s="46"/>
      <c r="M25" s="46"/>
    </row>
    <row r="26" spans="1:14" x14ac:dyDescent="0.25">
      <c r="A26" s="47"/>
      <c r="C26" s="48"/>
      <c r="D26" s="28"/>
      <c r="E26" s="49"/>
      <c r="F26" s="45"/>
      <c r="G26" s="45"/>
      <c r="H26" s="45"/>
      <c r="I26" s="46"/>
      <c r="J26" s="46"/>
      <c r="K26" s="46"/>
      <c r="L26" s="46"/>
      <c r="M26" s="46"/>
    </row>
    <row r="27" spans="1:14" x14ac:dyDescent="0.25">
      <c r="A27" s="47"/>
      <c r="B27" s="50" t="s">
        <v>17</v>
      </c>
      <c r="C27"/>
      <c r="D27"/>
      <c r="E27"/>
      <c r="F27"/>
      <c r="G27"/>
      <c r="H27"/>
      <c r="I27" s="19"/>
      <c r="J27" s="19"/>
      <c r="K27" s="19"/>
      <c r="L27" s="19"/>
      <c r="M27" s="19"/>
      <c r="N27" s="20"/>
    </row>
    <row r="28" spans="1:14" x14ac:dyDescent="0.25">
      <c r="A28" s="47"/>
      <c r="B28"/>
      <c r="C28"/>
      <c r="D28"/>
      <c r="E28"/>
      <c r="F28"/>
      <c r="G28"/>
      <c r="H28"/>
      <c r="I28" s="19"/>
      <c r="J28" s="19"/>
      <c r="K28" s="19"/>
      <c r="L28" s="19"/>
      <c r="M28" s="19"/>
      <c r="N28" s="20"/>
    </row>
    <row r="29" spans="1:14" x14ac:dyDescent="0.25">
      <c r="A29" s="47"/>
      <c r="B29" s="51" t="s">
        <v>18</v>
      </c>
      <c r="C29" s="51" t="s">
        <v>19</v>
      </c>
      <c r="D29" s="51" t="s">
        <v>20</v>
      </c>
      <c r="E29"/>
      <c r="F29"/>
      <c r="G29"/>
      <c r="H29"/>
      <c r="I29" s="19"/>
      <c r="J29" s="19"/>
      <c r="K29" s="19"/>
      <c r="L29" s="19"/>
      <c r="M29" s="19"/>
      <c r="N29" s="20"/>
    </row>
    <row r="30" spans="1:14" x14ac:dyDescent="0.25">
      <c r="A30" s="47"/>
      <c r="B30" s="52" t="s">
        <v>21</v>
      </c>
      <c r="C30" s="53" t="s">
        <v>22</v>
      </c>
      <c r="D30" s="53"/>
      <c r="E30"/>
      <c r="F30"/>
      <c r="G30"/>
      <c r="H30"/>
      <c r="I30" s="19"/>
      <c r="J30" s="19"/>
      <c r="K30" s="19"/>
      <c r="L30" s="19"/>
      <c r="M30" s="19"/>
      <c r="N30" s="20"/>
    </row>
    <row r="31" spans="1:14" x14ac:dyDescent="0.25">
      <c r="A31" s="47"/>
      <c r="B31" s="52" t="s">
        <v>23</v>
      </c>
      <c r="C31" s="53" t="s">
        <v>22</v>
      </c>
      <c r="D31" s="53"/>
      <c r="E31"/>
      <c r="F31"/>
      <c r="G31"/>
      <c r="H31"/>
      <c r="I31" s="19"/>
      <c r="J31" s="19"/>
      <c r="K31" s="19"/>
      <c r="L31" s="19"/>
      <c r="M31" s="19"/>
      <c r="N31" s="20"/>
    </row>
    <row r="32" spans="1:14" x14ac:dyDescent="0.25">
      <c r="A32" s="47"/>
      <c r="B32" s="52" t="s">
        <v>24</v>
      </c>
      <c r="C32" s="53" t="s">
        <v>22</v>
      </c>
      <c r="D32" s="53"/>
      <c r="E32"/>
      <c r="F32"/>
      <c r="G32"/>
      <c r="H32"/>
      <c r="I32" s="19"/>
      <c r="J32" s="19"/>
      <c r="K32" s="19"/>
      <c r="L32" s="19"/>
      <c r="M32" s="19"/>
      <c r="N32" s="20"/>
    </row>
    <row r="33" spans="1:17" x14ac:dyDescent="0.25">
      <c r="A33" s="47"/>
      <c r="B33" s="52" t="s">
        <v>25</v>
      </c>
      <c r="C33" s="53" t="s">
        <v>22</v>
      </c>
      <c r="D33" s="53"/>
      <c r="E33"/>
      <c r="F33"/>
      <c r="G33"/>
      <c r="H33"/>
      <c r="I33" s="19"/>
      <c r="J33" s="19"/>
      <c r="K33" s="19"/>
      <c r="L33" s="19"/>
      <c r="M33" s="19"/>
      <c r="N33" s="20"/>
    </row>
    <row r="34" spans="1:17" x14ac:dyDescent="0.25">
      <c r="A34" s="47"/>
      <c r="B34"/>
      <c r="C34"/>
      <c r="D34"/>
      <c r="E34"/>
      <c r="F34"/>
      <c r="G34"/>
      <c r="H34"/>
      <c r="I34" s="19"/>
      <c r="J34" s="19"/>
      <c r="K34" s="19"/>
      <c r="L34" s="19"/>
      <c r="M34" s="19"/>
      <c r="N34" s="20"/>
    </row>
    <row r="35" spans="1:17" x14ac:dyDescent="0.25">
      <c r="A35" s="47"/>
      <c r="B35"/>
      <c r="C35"/>
      <c r="D35"/>
      <c r="E35"/>
      <c r="F35"/>
      <c r="G35"/>
      <c r="H35"/>
      <c r="I35" s="19"/>
      <c r="J35" s="19"/>
      <c r="K35" s="19"/>
      <c r="L35" s="19"/>
      <c r="M35" s="19"/>
      <c r="N35" s="20"/>
    </row>
    <row r="36" spans="1:17" x14ac:dyDescent="0.25">
      <c r="A36" s="47"/>
      <c r="B36" s="50" t="s">
        <v>26</v>
      </c>
      <c r="C36"/>
      <c r="D36"/>
      <c r="E36"/>
      <c r="F36"/>
      <c r="G36"/>
      <c r="H36"/>
      <c r="I36" s="19"/>
      <c r="J36" s="19"/>
      <c r="K36" s="19"/>
      <c r="L36" s="19"/>
      <c r="M36" s="19"/>
      <c r="N36" s="20"/>
    </row>
    <row r="37" spans="1:17" x14ac:dyDescent="0.25">
      <c r="A37" s="47"/>
      <c r="B37"/>
      <c r="C37"/>
      <c r="D37"/>
      <c r="E37"/>
      <c r="F37"/>
      <c r="G37"/>
      <c r="H37"/>
      <c r="I37" s="19"/>
      <c r="J37" s="19"/>
      <c r="K37" s="19"/>
      <c r="L37" s="19"/>
      <c r="M37" s="19"/>
      <c r="N37" s="20"/>
    </row>
    <row r="38" spans="1:17" x14ac:dyDescent="0.25">
      <c r="A38" s="47"/>
      <c r="B38"/>
      <c r="C38"/>
      <c r="D38"/>
      <c r="E38"/>
      <c r="F38"/>
      <c r="G38"/>
      <c r="H38"/>
      <c r="I38" s="19"/>
      <c r="J38" s="19"/>
      <c r="K38" s="19"/>
      <c r="L38" s="19"/>
      <c r="M38" s="19"/>
      <c r="N38" s="20"/>
    </row>
    <row r="39" spans="1:17" x14ac:dyDescent="0.25">
      <c r="A39" s="47"/>
      <c r="B39" s="51" t="s">
        <v>18</v>
      </c>
      <c r="C39" s="51" t="s">
        <v>27</v>
      </c>
      <c r="D39" s="54" t="s">
        <v>28</v>
      </c>
      <c r="E39" s="54" t="s">
        <v>29</v>
      </c>
      <c r="F39"/>
      <c r="G39"/>
      <c r="H39"/>
      <c r="I39" s="19"/>
      <c r="J39" s="19"/>
      <c r="K39" s="19"/>
      <c r="L39" s="19"/>
      <c r="M39" s="19"/>
      <c r="N39" s="20"/>
    </row>
    <row r="40" spans="1:17" ht="28.5" x14ac:dyDescent="0.25">
      <c r="A40" s="47"/>
      <c r="B40" s="55" t="s">
        <v>30</v>
      </c>
      <c r="C40" s="56">
        <v>40</v>
      </c>
      <c r="D40" s="57">
        <v>40</v>
      </c>
      <c r="E40" s="58">
        <f>+D40+D41</f>
        <v>90</v>
      </c>
      <c r="F40"/>
      <c r="G40"/>
      <c r="H40"/>
      <c r="I40" s="19"/>
      <c r="J40" s="19"/>
      <c r="K40" s="19"/>
      <c r="L40" s="19"/>
      <c r="M40" s="19"/>
      <c r="N40" s="20"/>
    </row>
    <row r="41" spans="1:17" ht="42.75" x14ac:dyDescent="0.25">
      <c r="A41" s="47"/>
      <c r="B41" s="55" t="s">
        <v>31</v>
      </c>
      <c r="C41" s="56">
        <v>60</v>
      </c>
      <c r="D41" s="57">
        <v>50</v>
      </c>
      <c r="E41" s="59"/>
      <c r="F41"/>
      <c r="G41"/>
      <c r="H41"/>
      <c r="I41" s="19"/>
      <c r="J41" s="19"/>
      <c r="K41" s="19"/>
      <c r="L41" s="19"/>
      <c r="M41" s="19"/>
      <c r="N41" s="20"/>
    </row>
    <row r="42" spans="1:17" x14ac:dyDescent="0.25">
      <c r="A42" s="47"/>
      <c r="C42" s="48"/>
      <c r="D42" s="28"/>
      <c r="E42" s="49"/>
      <c r="F42" s="45"/>
      <c r="G42" s="45"/>
      <c r="H42" s="45"/>
      <c r="I42" s="46"/>
      <c r="J42" s="46"/>
      <c r="K42" s="46"/>
      <c r="L42" s="46"/>
      <c r="M42" s="46"/>
    </row>
    <row r="43" spans="1:17" x14ac:dyDescent="0.25">
      <c r="A43" s="47"/>
      <c r="C43" s="48"/>
      <c r="D43" s="28"/>
      <c r="E43" s="49"/>
      <c r="F43" s="45"/>
      <c r="G43" s="45"/>
      <c r="H43" s="45"/>
      <c r="I43" s="46"/>
      <c r="J43" s="46"/>
      <c r="K43" s="46"/>
      <c r="L43" s="46"/>
      <c r="M43" s="46"/>
    </row>
    <row r="44" spans="1:17" x14ac:dyDescent="0.25">
      <c r="A44" s="47"/>
      <c r="C44" s="48"/>
      <c r="D44" s="28"/>
      <c r="E44" s="49"/>
      <c r="F44" s="45"/>
      <c r="G44" s="45"/>
      <c r="H44" s="45"/>
      <c r="I44" s="46"/>
      <c r="J44" s="46"/>
      <c r="K44" s="46"/>
      <c r="L44" s="46"/>
      <c r="M44" s="46"/>
    </row>
    <row r="45" spans="1:17" ht="15.75" thickBot="1" x14ac:dyDescent="0.3">
      <c r="M45" s="60" t="s">
        <v>32</v>
      </c>
      <c r="N45" s="60"/>
    </row>
    <row r="46" spans="1:17" x14ac:dyDescent="0.25">
      <c r="B46" s="50" t="s">
        <v>33</v>
      </c>
      <c r="M46" s="61"/>
      <c r="N46" s="61"/>
    </row>
    <row r="47" spans="1:17" ht="15.75" thickBot="1" x14ac:dyDescent="0.3">
      <c r="M47" s="61"/>
      <c r="N47" s="61"/>
    </row>
    <row r="48" spans="1:17" s="19" customFormat="1" ht="60" x14ac:dyDescent="0.25">
      <c r="B48" s="62" t="s">
        <v>34</v>
      </c>
      <c r="C48" s="62" t="s">
        <v>35</v>
      </c>
      <c r="D48" s="62" t="s">
        <v>36</v>
      </c>
      <c r="E48" s="62" t="s">
        <v>37</v>
      </c>
      <c r="F48" s="62" t="s">
        <v>38</v>
      </c>
      <c r="G48" s="62" t="s">
        <v>39</v>
      </c>
      <c r="H48" s="62" t="s">
        <v>40</v>
      </c>
      <c r="I48" s="62" t="s">
        <v>41</v>
      </c>
      <c r="J48" s="62" t="s">
        <v>42</v>
      </c>
      <c r="K48" s="62" t="s">
        <v>43</v>
      </c>
      <c r="L48" s="62" t="s">
        <v>44</v>
      </c>
      <c r="M48" s="63" t="s">
        <v>45</v>
      </c>
      <c r="N48" s="62" t="s">
        <v>46</v>
      </c>
      <c r="O48" s="62" t="s">
        <v>47</v>
      </c>
      <c r="P48" s="64" t="s">
        <v>48</v>
      </c>
      <c r="Q48" s="64" t="s">
        <v>49</v>
      </c>
    </row>
    <row r="49" spans="1:26" s="76" customFormat="1" ht="96" customHeight="1" x14ac:dyDescent="0.25">
      <c r="A49" s="65">
        <v>1</v>
      </c>
      <c r="B49" s="66" t="s">
        <v>3</v>
      </c>
      <c r="C49" s="67" t="s">
        <v>50</v>
      </c>
      <c r="D49" s="66" t="s">
        <v>51</v>
      </c>
      <c r="E49" s="68">
        <v>7626121086</v>
      </c>
      <c r="F49" s="69" t="s">
        <v>19</v>
      </c>
      <c r="G49" s="70" t="s">
        <v>52</v>
      </c>
      <c r="H49" s="71">
        <v>41257</v>
      </c>
      <c r="I49" s="71">
        <v>41912</v>
      </c>
      <c r="J49" s="71" t="s">
        <v>20</v>
      </c>
      <c r="K49" s="71" t="s">
        <v>53</v>
      </c>
      <c r="L49" s="71" t="s">
        <v>52</v>
      </c>
      <c r="M49" s="68">
        <v>850</v>
      </c>
      <c r="N49" s="72" t="s">
        <v>52</v>
      </c>
      <c r="O49" s="73">
        <v>915502908</v>
      </c>
      <c r="P49" s="73" t="s">
        <v>54</v>
      </c>
      <c r="Q49" s="74" t="s">
        <v>55</v>
      </c>
      <c r="R49" s="75"/>
      <c r="S49" s="75"/>
      <c r="T49" s="75"/>
      <c r="U49" s="75"/>
      <c r="V49" s="75"/>
      <c r="W49" s="75"/>
      <c r="X49" s="75"/>
      <c r="Y49" s="75"/>
      <c r="Z49" s="75"/>
    </row>
    <row r="50" spans="1:26" s="76" customFormat="1" x14ac:dyDescent="0.25">
      <c r="A50" s="65">
        <f>+A49+1</f>
        <v>2</v>
      </c>
      <c r="B50" s="66" t="s">
        <v>3</v>
      </c>
      <c r="C50" s="67" t="s">
        <v>50</v>
      </c>
      <c r="D50" s="66" t="s">
        <v>56</v>
      </c>
      <c r="E50" s="68">
        <v>2111504</v>
      </c>
      <c r="F50" s="69" t="s">
        <v>19</v>
      </c>
      <c r="G50" s="70">
        <v>0.75</v>
      </c>
      <c r="H50" s="71">
        <v>40828</v>
      </c>
      <c r="I50" s="71">
        <v>40892</v>
      </c>
      <c r="J50" s="71" t="s">
        <v>20</v>
      </c>
      <c r="K50" s="71" t="s">
        <v>57</v>
      </c>
      <c r="L50" s="71" t="s">
        <v>52</v>
      </c>
      <c r="M50" s="68">
        <v>192</v>
      </c>
      <c r="N50" s="68">
        <f>192*75%</f>
        <v>144</v>
      </c>
      <c r="O50" s="73">
        <v>88822656</v>
      </c>
      <c r="P50" s="73" t="s">
        <v>58</v>
      </c>
      <c r="Q50" s="77"/>
      <c r="R50" s="75"/>
      <c r="S50" s="75"/>
      <c r="T50" s="75"/>
      <c r="U50" s="75"/>
      <c r="V50" s="75"/>
      <c r="W50" s="75"/>
      <c r="X50" s="75"/>
      <c r="Y50" s="75"/>
      <c r="Z50" s="75"/>
    </row>
    <row r="51" spans="1:26" s="76" customFormat="1" x14ac:dyDescent="0.25">
      <c r="A51" s="65">
        <f t="shared" ref="A51:A56" si="0">+A50+1</f>
        <v>3</v>
      </c>
      <c r="B51" s="66"/>
      <c r="C51" s="67"/>
      <c r="D51" s="66"/>
      <c r="E51" s="68"/>
      <c r="F51" s="69"/>
      <c r="G51" s="70"/>
      <c r="H51" s="78"/>
      <c r="I51" s="71"/>
      <c r="J51" s="71"/>
      <c r="K51" s="71"/>
      <c r="L51" s="71"/>
      <c r="M51" s="68"/>
      <c r="N51" s="72"/>
      <c r="O51" s="73"/>
      <c r="P51" s="73"/>
      <c r="Q51" s="77"/>
      <c r="R51" s="75"/>
      <c r="S51" s="75"/>
      <c r="T51" s="75"/>
      <c r="U51" s="75"/>
      <c r="V51" s="75"/>
      <c r="W51" s="75"/>
      <c r="X51" s="75"/>
      <c r="Y51" s="75"/>
      <c r="Z51" s="75"/>
    </row>
    <row r="52" spans="1:26" s="76" customFormat="1" x14ac:dyDescent="0.25">
      <c r="A52" s="65">
        <f t="shared" si="0"/>
        <v>4</v>
      </c>
      <c r="B52" s="66"/>
      <c r="C52" s="67"/>
      <c r="D52" s="66"/>
      <c r="E52" s="68"/>
      <c r="F52" s="69"/>
      <c r="G52" s="70"/>
      <c r="H52" s="78"/>
      <c r="I52" s="71"/>
      <c r="J52" s="71"/>
      <c r="K52" s="71"/>
      <c r="L52" s="71"/>
      <c r="M52" s="68"/>
      <c r="N52" s="72"/>
      <c r="O52" s="73"/>
      <c r="P52" s="73"/>
      <c r="Q52" s="77"/>
      <c r="R52" s="75"/>
      <c r="S52" s="75"/>
      <c r="T52" s="75"/>
      <c r="U52" s="75"/>
      <c r="V52" s="75"/>
      <c r="W52" s="75"/>
      <c r="X52" s="75"/>
      <c r="Y52" s="75"/>
      <c r="Z52" s="75"/>
    </row>
    <row r="53" spans="1:26" s="76" customFormat="1" x14ac:dyDescent="0.25">
      <c r="A53" s="65">
        <f t="shared" si="0"/>
        <v>5</v>
      </c>
      <c r="B53" s="66"/>
      <c r="C53" s="67"/>
      <c r="D53" s="66"/>
      <c r="E53" s="79"/>
      <c r="F53" s="69"/>
      <c r="G53" s="69"/>
      <c r="H53" s="69"/>
      <c r="I53" s="71"/>
      <c r="J53" s="71"/>
      <c r="K53" s="71"/>
      <c r="L53" s="71"/>
      <c r="M53" s="72"/>
      <c r="N53" s="72"/>
      <c r="O53" s="73"/>
      <c r="P53" s="73"/>
      <c r="Q53" s="77"/>
      <c r="R53" s="75"/>
      <c r="S53" s="75"/>
      <c r="T53" s="75"/>
      <c r="U53" s="75"/>
      <c r="V53" s="75"/>
      <c r="W53" s="75"/>
      <c r="X53" s="75"/>
      <c r="Y53" s="75"/>
      <c r="Z53" s="75"/>
    </row>
    <row r="54" spans="1:26" s="76" customFormat="1" x14ac:dyDescent="0.25">
      <c r="A54" s="65">
        <f>+A53+1</f>
        <v>6</v>
      </c>
      <c r="B54" s="66"/>
      <c r="C54" s="67"/>
      <c r="D54" s="66"/>
      <c r="E54" s="79"/>
      <c r="F54" s="69"/>
      <c r="G54" s="69"/>
      <c r="H54" s="69"/>
      <c r="I54" s="71"/>
      <c r="J54" s="71"/>
      <c r="K54" s="71"/>
      <c r="L54" s="71"/>
      <c r="M54" s="72"/>
      <c r="N54" s="72"/>
      <c r="O54" s="73"/>
      <c r="P54" s="73"/>
      <c r="Q54" s="77"/>
      <c r="R54" s="75"/>
      <c r="S54" s="75"/>
      <c r="T54" s="75"/>
      <c r="U54" s="75"/>
      <c r="V54" s="75"/>
      <c r="W54" s="75"/>
      <c r="X54" s="75"/>
      <c r="Y54" s="75"/>
      <c r="Z54" s="75"/>
    </row>
    <row r="55" spans="1:26" s="76" customFormat="1" x14ac:dyDescent="0.25">
      <c r="A55" s="65">
        <f t="shared" si="0"/>
        <v>7</v>
      </c>
      <c r="B55" s="66"/>
      <c r="C55" s="67"/>
      <c r="D55" s="66"/>
      <c r="E55" s="79"/>
      <c r="F55" s="69"/>
      <c r="G55" s="69"/>
      <c r="H55" s="69"/>
      <c r="I55" s="71"/>
      <c r="J55" s="71"/>
      <c r="K55" s="71"/>
      <c r="L55" s="71"/>
      <c r="M55" s="72"/>
      <c r="N55" s="72"/>
      <c r="O55" s="73"/>
      <c r="P55" s="73"/>
      <c r="Q55" s="77"/>
      <c r="R55" s="75"/>
      <c r="S55" s="75"/>
      <c r="T55" s="75"/>
      <c r="U55" s="75"/>
      <c r="V55" s="75"/>
      <c r="W55" s="75"/>
      <c r="X55" s="75"/>
      <c r="Y55" s="75"/>
      <c r="Z55" s="75"/>
    </row>
    <row r="56" spans="1:26" s="76" customFormat="1" x14ac:dyDescent="0.25">
      <c r="A56" s="65">
        <f t="shared" si="0"/>
        <v>8</v>
      </c>
      <c r="B56" s="66"/>
      <c r="C56" s="67"/>
      <c r="D56" s="66"/>
      <c r="E56" s="79"/>
      <c r="F56" s="69"/>
      <c r="G56" s="69"/>
      <c r="H56" s="69"/>
      <c r="I56" s="71"/>
      <c r="J56" s="71"/>
      <c r="K56" s="71"/>
      <c r="L56" s="71"/>
      <c r="M56" s="72"/>
      <c r="N56" s="72"/>
      <c r="O56" s="73"/>
      <c r="P56" s="73"/>
      <c r="Q56" s="77"/>
      <c r="R56" s="75"/>
      <c r="S56" s="75"/>
      <c r="T56" s="75"/>
      <c r="U56" s="75"/>
      <c r="V56" s="75"/>
      <c r="W56" s="75"/>
      <c r="X56" s="75"/>
      <c r="Y56" s="75"/>
      <c r="Z56" s="75"/>
    </row>
    <row r="57" spans="1:26" s="76" customFormat="1" x14ac:dyDescent="0.25">
      <c r="A57" s="65"/>
      <c r="B57" s="80" t="s">
        <v>29</v>
      </c>
      <c r="C57" s="67"/>
      <c r="D57" s="66"/>
      <c r="E57" s="79"/>
      <c r="F57" s="69"/>
      <c r="G57" s="69"/>
      <c r="H57" s="69"/>
      <c r="I57" s="71"/>
      <c r="J57" s="71"/>
      <c r="K57" s="81" t="s">
        <v>59</v>
      </c>
      <c r="L57" s="81">
        <f>SUM(L49:L56)</f>
        <v>0</v>
      </c>
      <c r="M57" s="82">
        <f>SUM(M49:M56)</f>
        <v>1042</v>
      </c>
      <c r="N57" s="81">
        <f>SUM(N49:N56)</f>
        <v>144</v>
      </c>
      <c r="O57" s="73"/>
      <c r="P57" s="73"/>
      <c r="Q57" s="83"/>
    </row>
    <row r="58" spans="1:26" s="84" customFormat="1" x14ac:dyDescent="0.25">
      <c r="E58" s="85"/>
    </row>
    <row r="59" spans="1:26" s="84" customFormat="1" x14ac:dyDescent="0.25">
      <c r="B59" s="86" t="s">
        <v>60</v>
      </c>
      <c r="C59" s="86" t="s">
        <v>61</v>
      </c>
      <c r="D59" s="87" t="s">
        <v>62</v>
      </c>
      <c r="E59" s="87"/>
    </row>
    <row r="60" spans="1:26" s="84" customFormat="1" x14ac:dyDescent="0.25">
      <c r="B60" s="88"/>
      <c r="C60" s="88"/>
      <c r="D60" s="89" t="s">
        <v>63</v>
      </c>
      <c r="E60" s="90" t="s">
        <v>64</v>
      </c>
    </row>
    <row r="61" spans="1:26" s="84" customFormat="1" ht="18.75" x14ac:dyDescent="0.25">
      <c r="B61" s="91" t="s">
        <v>65</v>
      </c>
      <c r="C61" s="92" t="s">
        <v>66</v>
      </c>
      <c r="D61" s="89" t="s">
        <v>22</v>
      </c>
      <c r="E61" s="89"/>
      <c r="F61" s="93"/>
      <c r="G61" s="93"/>
      <c r="H61" s="93"/>
      <c r="I61" s="93"/>
      <c r="J61" s="93"/>
      <c r="K61" s="93"/>
      <c r="L61" s="93"/>
      <c r="M61" s="93"/>
    </row>
    <row r="62" spans="1:26" s="84" customFormat="1" x14ac:dyDescent="0.25">
      <c r="B62" s="91" t="s">
        <v>67</v>
      </c>
      <c r="C62" s="92">
        <f>+M57</f>
        <v>1042</v>
      </c>
      <c r="D62" s="89" t="s">
        <v>22</v>
      </c>
      <c r="E62" s="89"/>
    </row>
    <row r="63" spans="1:26" s="84" customFormat="1" x14ac:dyDescent="0.25">
      <c r="B63" s="94"/>
      <c r="C63" s="95"/>
      <c r="D63" s="95"/>
      <c r="E63" s="95"/>
      <c r="F63" s="95"/>
      <c r="G63" s="95"/>
      <c r="H63" s="95"/>
      <c r="I63" s="95"/>
      <c r="J63" s="95"/>
      <c r="K63" s="95"/>
      <c r="L63" s="95"/>
      <c r="M63" s="95"/>
      <c r="N63" s="95"/>
    </row>
    <row r="64" spans="1:26" ht="15.75" thickBot="1" x14ac:dyDescent="0.3"/>
    <row r="65" spans="2:17" ht="27" thickBot="1" x14ac:dyDescent="0.3">
      <c r="B65" s="96" t="s">
        <v>68</v>
      </c>
      <c r="C65" s="96"/>
      <c r="D65" s="96"/>
      <c r="E65" s="96"/>
      <c r="F65" s="96"/>
      <c r="G65" s="96"/>
      <c r="H65" s="96"/>
      <c r="I65" s="96"/>
      <c r="J65" s="96"/>
      <c r="K65" s="96"/>
      <c r="L65" s="96"/>
      <c r="M65" s="96"/>
      <c r="N65" s="96"/>
    </row>
    <row r="68" spans="2:17" ht="105" x14ac:dyDescent="0.25">
      <c r="B68" s="97" t="s">
        <v>69</v>
      </c>
      <c r="C68" s="98" t="s">
        <v>70</v>
      </c>
      <c r="D68" s="98" t="s">
        <v>71</v>
      </c>
      <c r="E68" s="98" t="s">
        <v>72</v>
      </c>
      <c r="F68" s="98" t="s">
        <v>73</v>
      </c>
      <c r="G68" s="98" t="s">
        <v>74</v>
      </c>
      <c r="H68" s="98" t="s">
        <v>75</v>
      </c>
      <c r="I68" s="98" t="s">
        <v>76</v>
      </c>
      <c r="J68" s="98" t="s">
        <v>77</v>
      </c>
      <c r="K68" s="98" t="s">
        <v>78</v>
      </c>
      <c r="L68" s="98" t="s">
        <v>79</v>
      </c>
      <c r="M68" s="99" t="s">
        <v>80</v>
      </c>
      <c r="N68" s="99" t="s">
        <v>81</v>
      </c>
      <c r="O68" s="100" t="s">
        <v>82</v>
      </c>
      <c r="P68" s="101"/>
      <c r="Q68" s="98" t="s">
        <v>83</v>
      </c>
    </row>
    <row r="69" spans="2:17" ht="90" x14ac:dyDescent="0.25">
      <c r="B69" s="102" t="s">
        <v>84</v>
      </c>
      <c r="C69" s="102" t="s">
        <v>85</v>
      </c>
      <c r="D69" s="103" t="s">
        <v>86</v>
      </c>
      <c r="E69" s="103">
        <v>100</v>
      </c>
      <c r="F69" s="104" t="s">
        <v>87</v>
      </c>
      <c r="G69" s="104" t="s">
        <v>87</v>
      </c>
      <c r="H69" s="104" t="s">
        <v>87</v>
      </c>
      <c r="I69" s="103" t="s">
        <v>19</v>
      </c>
      <c r="J69" s="103" t="s">
        <v>19</v>
      </c>
      <c r="K69" s="105" t="s">
        <v>19</v>
      </c>
      <c r="L69" s="105" t="s">
        <v>19</v>
      </c>
      <c r="M69" s="105" t="s">
        <v>19</v>
      </c>
      <c r="N69" s="105" t="s">
        <v>19</v>
      </c>
      <c r="O69" s="106"/>
      <c r="P69" s="107"/>
      <c r="Q69" s="105" t="s">
        <v>19</v>
      </c>
    </row>
    <row r="70" spans="2:17" ht="30" x14ac:dyDescent="0.25">
      <c r="B70" s="102" t="s">
        <v>84</v>
      </c>
      <c r="C70" s="102" t="s">
        <v>85</v>
      </c>
      <c r="D70" s="103" t="s">
        <v>88</v>
      </c>
      <c r="E70" s="103">
        <v>50</v>
      </c>
      <c r="F70" s="104" t="s">
        <v>87</v>
      </c>
      <c r="G70" s="104" t="s">
        <v>87</v>
      </c>
      <c r="H70" s="104" t="s">
        <v>87</v>
      </c>
      <c r="I70" s="103" t="s">
        <v>19</v>
      </c>
      <c r="J70" s="103" t="s">
        <v>19</v>
      </c>
      <c r="K70" s="105" t="s">
        <v>19</v>
      </c>
      <c r="L70" s="105" t="s">
        <v>19</v>
      </c>
      <c r="M70" s="105" t="s">
        <v>19</v>
      </c>
      <c r="N70" s="105" t="s">
        <v>19</v>
      </c>
      <c r="O70" s="106"/>
      <c r="P70" s="107"/>
      <c r="Q70" s="105" t="s">
        <v>19</v>
      </c>
    </row>
    <row r="71" spans="2:17" ht="45" x14ac:dyDescent="0.25">
      <c r="B71" s="102" t="s">
        <v>84</v>
      </c>
      <c r="C71" s="102" t="s">
        <v>85</v>
      </c>
      <c r="D71" s="103" t="s">
        <v>89</v>
      </c>
      <c r="E71" s="103">
        <v>50</v>
      </c>
      <c r="F71" s="104" t="s">
        <v>87</v>
      </c>
      <c r="G71" s="104" t="s">
        <v>87</v>
      </c>
      <c r="H71" s="104" t="s">
        <v>87</v>
      </c>
      <c r="I71" s="103" t="s">
        <v>19</v>
      </c>
      <c r="J71" s="103" t="s">
        <v>19</v>
      </c>
      <c r="K71" s="105" t="s">
        <v>19</v>
      </c>
      <c r="L71" s="105" t="s">
        <v>19</v>
      </c>
      <c r="M71" s="105" t="s">
        <v>19</v>
      </c>
      <c r="N71" s="105" t="s">
        <v>19</v>
      </c>
      <c r="O71" s="106"/>
      <c r="P71" s="107"/>
      <c r="Q71" s="105" t="s">
        <v>19</v>
      </c>
    </row>
    <row r="72" spans="2:17" ht="45" x14ac:dyDescent="0.25">
      <c r="B72" s="102" t="s">
        <v>84</v>
      </c>
      <c r="C72" s="102" t="s">
        <v>85</v>
      </c>
      <c r="D72" s="103" t="s">
        <v>89</v>
      </c>
      <c r="E72" s="103">
        <v>50</v>
      </c>
      <c r="F72" s="104" t="s">
        <v>87</v>
      </c>
      <c r="G72" s="104" t="s">
        <v>87</v>
      </c>
      <c r="H72" s="104" t="s">
        <v>87</v>
      </c>
      <c r="I72" s="103" t="s">
        <v>19</v>
      </c>
      <c r="J72" s="103" t="s">
        <v>19</v>
      </c>
      <c r="K72" s="103" t="s">
        <v>19</v>
      </c>
      <c r="L72" s="103" t="s">
        <v>19</v>
      </c>
      <c r="M72" s="103" t="s">
        <v>19</v>
      </c>
      <c r="N72" s="103" t="s">
        <v>19</v>
      </c>
      <c r="O72" s="108"/>
      <c r="P72" s="109"/>
      <c r="Q72" s="103" t="s">
        <v>19</v>
      </c>
    </row>
    <row r="73" spans="2:17" ht="45" x14ac:dyDescent="0.25">
      <c r="B73" s="102" t="s">
        <v>84</v>
      </c>
      <c r="C73" s="102" t="s">
        <v>85</v>
      </c>
      <c r="D73" s="103" t="s">
        <v>89</v>
      </c>
      <c r="E73" s="103">
        <v>50</v>
      </c>
      <c r="F73" s="104" t="s">
        <v>87</v>
      </c>
      <c r="G73" s="104" t="s">
        <v>87</v>
      </c>
      <c r="H73" s="104" t="s">
        <v>87</v>
      </c>
      <c r="I73" s="103" t="s">
        <v>19</v>
      </c>
      <c r="J73" s="103" t="s">
        <v>19</v>
      </c>
      <c r="K73" s="103" t="s">
        <v>19</v>
      </c>
      <c r="L73" s="103" t="s">
        <v>19</v>
      </c>
      <c r="M73" s="103" t="s">
        <v>19</v>
      </c>
      <c r="N73" s="103" t="s">
        <v>19</v>
      </c>
      <c r="O73" s="106"/>
      <c r="P73" s="107"/>
      <c r="Q73" s="103"/>
    </row>
    <row r="74" spans="2:17" ht="45" x14ac:dyDescent="0.25">
      <c r="B74" s="102" t="s">
        <v>84</v>
      </c>
      <c r="C74" s="102" t="s">
        <v>85</v>
      </c>
      <c r="D74" s="103" t="s">
        <v>89</v>
      </c>
      <c r="E74" s="103">
        <v>50</v>
      </c>
      <c r="F74" s="104" t="s">
        <v>87</v>
      </c>
      <c r="G74" s="104" t="s">
        <v>87</v>
      </c>
      <c r="H74" s="104" t="s">
        <v>87</v>
      </c>
      <c r="I74" s="103" t="s">
        <v>19</v>
      </c>
      <c r="J74" s="103" t="s">
        <v>19</v>
      </c>
      <c r="K74" s="103" t="s">
        <v>19</v>
      </c>
      <c r="L74" s="103" t="s">
        <v>19</v>
      </c>
      <c r="M74" s="103" t="s">
        <v>19</v>
      </c>
      <c r="N74" s="103" t="s">
        <v>19</v>
      </c>
      <c r="O74" s="108"/>
      <c r="P74" s="109"/>
      <c r="Q74" s="103" t="s">
        <v>19</v>
      </c>
    </row>
    <row r="75" spans="2:17" ht="90" x14ac:dyDescent="0.25">
      <c r="B75" s="102" t="s">
        <v>84</v>
      </c>
      <c r="C75" s="102" t="s">
        <v>85</v>
      </c>
      <c r="D75" s="103" t="s">
        <v>90</v>
      </c>
      <c r="E75" s="103">
        <v>100</v>
      </c>
      <c r="F75" s="104" t="s">
        <v>87</v>
      </c>
      <c r="G75" s="104"/>
      <c r="H75" s="104" t="s">
        <v>87</v>
      </c>
      <c r="I75" s="103" t="s">
        <v>19</v>
      </c>
      <c r="J75" s="103" t="s">
        <v>19</v>
      </c>
      <c r="K75" s="103" t="s">
        <v>19</v>
      </c>
      <c r="L75" s="103" t="s">
        <v>19</v>
      </c>
      <c r="M75" s="103" t="s">
        <v>19</v>
      </c>
      <c r="N75" s="103" t="s">
        <v>19</v>
      </c>
      <c r="O75" s="106"/>
      <c r="P75" s="107"/>
      <c r="Q75" s="103" t="s">
        <v>19</v>
      </c>
    </row>
    <row r="76" spans="2:17" ht="45" x14ac:dyDescent="0.25">
      <c r="B76" s="102" t="s">
        <v>84</v>
      </c>
      <c r="C76" s="102" t="s">
        <v>85</v>
      </c>
      <c r="D76" s="105" t="s">
        <v>91</v>
      </c>
      <c r="E76" s="105">
        <v>50</v>
      </c>
      <c r="F76" s="104" t="s">
        <v>87</v>
      </c>
      <c r="G76" s="104" t="s">
        <v>87</v>
      </c>
      <c r="H76" s="104" t="s">
        <v>87</v>
      </c>
      <c r="I76" s="103" t="s">
        <v>19</v>
      </c>
      <c r="J76" s="103" t="s">
        <v>19</v>
      </c>
      <c r="K76" s="103" t="s">
        <v>19</v>
      </c>
      <c r="L76" s="103" t="s">
        <v>19</v>
      </c>
      <c r="M76" s="103" t="s">
        <v>19</v>
      </c>
      <c r="N76" s="103" t="s">
        <v>19</v>
      </c>
      <c r="O76" s="108"/>
      <c r="P76" s="109"/>
      <c r="Q76" s="103" t="s">
        <v>19</v>
      </c>
    </row>
    <row r="77" spans="2:17" ht="45" x14ac:dyDescent="0.25">
      <c r="B77" s="102" t="s">
        <v>84</v>
      </c>
      <c r="C77" s="102" t="s">
        <v>85</v>
      </c>
      <c r="D77" s="105" t="s">
        <v>91</v>
      </c>
      <c r="E77" s="105">
        <v>50</v>
      </c>
      <c r="F77" s="104" t="s">
        <v>87</v>
      </c>
      <c r="G77" s="104" t="s">
        <v>87</v>
      </c>
      <c r="H77" s="104" t="s">
        <v>87</v>
      </c>
      <c r="I77" s="103" t="s">
        <v>19</v>
      </c>
      <c r="J77" s="103" t="s">
        <v>19</v>
      </c>
      <c r="K77" s="103" t="s">
        <v>19</v>
      </c>
      <c r="L77" s="103" t="s">
        <v>19</v>
      </c>
      <c r="M77" s="103" t="s">
        <v>19</v>
      </c>
      <c r="N77" s="103" t="s">
        <v>19</v>
      </c>
      <c r="O77" s="106"/>
      <c r="P77" s="107"/>
      <c r="Q77" s="103" t="s">
        <v>19</v>
      </c>
    </row>
    <row r="78" spans="2:17" ht="45" x14ac:dyDescent="0.25">
      <c r="B78" s="102" t="s">
        <v>84</v>
      </c>
      <c r="C78" s="102" t="s">
        <v>85</v>
      </c>
      <c r="D78" s="105" t="s">
        <v>91</v>
      </c>
      <c r="E78" s="105">
        <v>50</v>
      </c>
      <c r="F78" s="104" t="s">
        <v>87</v>
      </c>
      <c r="G78" s="104" t="s">
        <v>87</v>
      </c>
      <c r="H78" s="104" t="s">
        <v>87</v>
      </c>
      <c r="I78" s="103" t="s">
        <v>19</v>
      </c>
      <c r="J78" s="103" t="s">
        <v>19</v>
      </c>
      <c r="K78" s="103" t="s">
        <v>19</v>
      </c>
      <c r="L78" s="103" t="s">
        <v>19</v>
      </c>
      <c r="M78" s="103" t="s">
        <v>19</v>
      </c>
      <c r="N78" s="103" t="s">
        <v>19</v>
      </c>
      <c r="O78" s="106"/>
      <c r="P78" s="107"/>
      <c r="Q78" s="103" t="s">
        <v>19</v>
      </c>
    </row>
    <row r="79" spans="2:17" ht="45" x14ac:dyDescent="0.25">
      <c r="B79" s="102" t="s">
        <v>84</v>
      </c>
      <c r="C79" s="102" t="s">
        <v>85</v>
      </c>
      <c r="D79" s="105" t="s">
        <v>91</v>
      </c>
      <c r="E79" s="105">
        <v>50</v>
      </c>
      <c r="F79" s="104" t="s">
        <v>87</v>
      </c>
      <c r="G79" s="104" t="s">
        <v>87</v>
      </c>
      <c r="H79" s="104" t="s">
        <v>87</v>
      </c>
      <c r="I79" s="103" t="s">
        <v>19</v>
      </c>
      <c r="J79" s="103" t="s">
        <v>19</v>
      </c>
      <c r="K79" s="103" t="s">
        <v>19</v>
      </c>
      <c r="L79" s="103" t="s">
        <v>19</v>
      </c>
      <c r="M79" s="103" t="s">
        <v>19</v>
      </c>
      <c r="N79" s="103" t="s">
        <v>19</v>
      </c>
      <c r="O79" s="106"/>
      <c r="P79" s="107"/>
      <c r="Q79" s="103" t="s">
        <v>19</v>
      </c>
    </row>
    <row r="80" spans="2:17" ht="45" x14ac:dyDescent="0.25">
      <c r="B80" s="102" t="s">
        <v>84</v>
      </c>
      <c r="C80" s="102" t="s">
        <v>85</v>
      </c>
      <c r="D80" s="105" t="s">
        <v>91</v>
      </c>
      <c r="E80" s="105">
        <v>50</v>
      </c>
      <c r="F80" s="104" t="s">
        <v>87</v>
      </c>
      <c r="G80" s="104" t="s">
        <v>87</v>
      </c>
      <c r="H80" s="104" t="s">
        <v>87</v>
      </c>
      <c r="I80" s="103" t="s">
        <v>19</v>
      </c>
      <c r="J80" s="103" t="s">
        <v>19</v>
      </c>
      <c r="K80" s="103" t="s">
        <v>19</v>
      </c>
      <c r="L80" s="103" t="s">
        <v>19</v>
      </c>
      <c r="M80" s="103" t="s">
        <v>19</v>
      </c>
      <c r="N80" s="103" t="s">
        <v>19</v>
      </c>
      <c r="O80" s="106"/>
      <c r="P80" s="107"/>
      <c r="Q80" s="103" t="s">
        <v>19</v>
      </c>
    </row>
    <row r="81" spans="1:17" ht="45" x14ac:dyDescent="0.25">
      <c r="B81" s="102" t="s">
        <v>84</v>
      </c>
      <c r="C81" s="102" t="s">
        <v>85</v>
      </c>
      <c r="D81" s="105" t="s">
        <v>91</v>
      </c>
      <c r="E81" s="103">
        <v>50</v>
      </c>
      <c r="F81" s="104" t="s">
        <v>87</v>
      </c>
      <c r="G81" s="104" t="s">
        <v>87</v>
      </c>
      <c r="H81" s="104" t="s">
        <v>87</v>
      </c>
      <c r="I81" s="103" t="s">
        <v>19</v>
      </c>
      <c r="J81" s="103" t="s">
        <v>19</v>
      </c>
      <c r="K81" s="103" t="s">
        <v>19</v>
      </c>
      <c r="L81" s="103" t="s">
        <v>19</v>
      </c>
      <c r="M81" s="103" t="s">
        <v>19</v>
      </c>
      <c r="N81" s="103" t="s">
        <v>19</v>
      </c>
      <c r="O81" s="108"/>
      <c r="P81" s="109"/>
      <c r="Q81" s="103" t="s">
        <v>19</v>
      </c>
    </row>
    <row r="82" spans="1:17" ht="45" x14ac:dyDescent="0.25">
      <c r="B82" s="102" t="s">
        <v>84</v>
      </c>
      <c r="C82" s="102" t="s">
        <v>85</v>
      </c>
      <c r="D82" s="105" t="s">
        <v>91</v>
      </c>
      <c r="E82" s="103">
        <v>50</v>
      </c>
      <c r="F82" s="104" t="s">
        <v>87</v>
      </c>
      <c r="G82" s="104" t="s">
        <v>87</v>
      </c>
      <c r="H82" s="104" t="s">
        <v>87</v>
      </c>
      <c r="I82" s="103" t="s">
        <v>19</v>
      </c>
      <c r="J82" s="103" t="s">
        <v>19</v>
      </c>
      <c r="K82" s="103" t="s">
        <v>19</v>
      </c>
      <c r="L82" s="103" t="s">
        <v>19</v>
      </c>
      <c r="M82" s="103" t="s">
        <v>19</v>
      </c>
      <c r="N82" s="103" t="s">
        <v>19</v>
      </c>
      <c r="O82" s="106"/>
      <c r="P82" s="107"/>
      <c r="Q82" s="103" t="s">
        <v>19</v>
      </c>
    </row>
    <row r="83" spans="1:17" ht="45" x14ac:dyDescent="0.25">
      <c r="B83" s="102" t="s">
        <v>84</v>
      </c>
      <c r="C83" s="102" t="s">
        <v>85</v>
      </c>
      <c r="D83" s="105" t="s">
        <v>91</v>
      </c>
      <c r="E83" s="103">
        <v>50</v>
      </c>
      <c r="F83" s="104" t="s">
        <v>87</v>
      </c>
      <c r="G83" s="104" t="s">
        <v>87</v>
      </c>
      <c r="H83" s="104" t="s">
        <v>87</v>
      </c>
      <c r="I83" s="103" t="s">
        <v>19</v>
      </c>
      <c r="J83" s="103" t="s">
        <v>19</v>
      </c>
      <c r="K83" s="103" t="s">
        <v>19</v>
      </c>
      <c r="L83" s="103" t="s">
        <v>19</v>
      </c>
      <c r="M83" s="103" t="s">
        <v>19</v>
      </c>
      <c r="N83" s="103" t="s">
        <v>19</v>
      </c>
      <c r="O83" s="108"/>
      <c r="P83" s="109"/>
      <c r="Q83" s="103" t="s">
        <v>19</v>
      </c>
    </row>
    <row r="84" spans="1:17" x14ac:dyDescent="0.25">
      <c r="B84" s="102"/>
      <c r="C84" s="102"/>
      <c r="D84" s="103"/>
      <c r="E84" s="103"/>
      <c r="F84" s="104"/>
      <c r="G84" s="104"/>
      <c r="H84" s="104"/>
      <c r="I84" s="103"/>
      <c r="J84" s="103"/>
      <c r="K84" s="103"/>
      <c r="L84" s="103"/>
      <c r="M84" s="103"/>
      <c r="N84" s="103"/>
      <c r="O84" s="108"/>
      <c r="P84" s="109"/>
      <c r="Q84" s="103"/>
    </row>
    <row r="85" spans="1:17" x14ac:dyDescent="0.25">
      <c r="B85" s="102"/>
      <c r="C85" s="102"/>
      <c r="D85" s="103"/>
      <c r="E85" s="103"/>
      <c r="F85" s="104"/>
      <c r="G85" s="104"/>
      <c r="H85" s="104"/>
      <c r="I85" s="103"/>
      <c r="J85" s="103"/>
      <c r="K85" s="103"/>
      <c r="L85" s="103"/>
      <c r="M85" s="103"/>
      <c r="N85" s="103"/>
      <c r="O85" s="106"/>
      <c r="P85" s="107"/>
      <c r="Q85" s="103"/>
    </row>
    <row r="86" spans="1:17" x14ac:dyDescent="0.25">
      <c r="B86" s="102"/>
      <c r="C86" s="102"/>
      <c r="D86" s="103"/>
      <c r="E86" s="103"/>
      <c r="F86" s="104"/>
      <c r="G86" s="104"/>
      <c r="H86" s="104"/>
      <c r="I86" s="103"/>
      <c r="J86" s="103"/>
      <c r="K86" s="103"/>
      <c r="L86" s="103"/>
      <c r="M86" s="103"/>
      <c r="N86" s="103"/>
      <c r="O86" s="106"/>
      <c r="P86" s="107"/>
      <c r="Q86" s="103"/>
    </row>
    <row r="87" spans="1:17" x14ac:dyDescent="0.25">
      <c r="A87"/>
      <c r="B87" s="102" t="s">
        <v>29</v>
      </c>
      <c r="C87" s="102"/>
      <c r="D87" s="105"/>
      <c r="E87" s="105">
        <f>SUM(E69:E86)</f>
        <v>850</v>
      </c>
      <c r="F87" s="104"/>
      <c r="G87" s="104"/>
      <c r="H87" s="104"/>
      <c r="I87" s="103"/>
      <c r="J87" s="103"/>
      <c r="K87" s="103"/>
      <c r="L87" s="103"/>
      <c r="M87" s="103"/>
      <c r="N87" s="103"/>
      <c r="O87" s="108"/>
      <c r="P87" s="109"/>
      <c r="Q87" s="103"/>
    </row>
    <row r="89" spans="1:17" x14ac:dyDescent="0.25">
      <c r="B89" s="3" t="s">
        <v>92</v>
      </c>
    </row>
    <row r="90" spans="1:17" x14ac:dyDescent="0.25">
      <c r="B90" s="3" t="s">
        <v>93</v>
      </c>
    </row>
    <row r="91" spans="1:17" x14ac:dyDescent="0.25">
      <c r="B91" s="3" t="s">
        <v>94</v>
      </c>
    </row>
    <row r="92" spans="1:17" ht="75" x14ac:dyDescent="0.25">
      <c r="B92" s="97" t="s">
        <v>95</v>
      </c>
      <c r="C92" s="97" t="s">
        <v>96</v>
      </c>
      <c r="D92" s="97" t="s">
        <v>97</v>
      </c>
      <c r="E92" s="97" t="s">
        <v>98</v>
      </c>
      <c r="F92" s="97" t="s">
        <v>99</v>
      </c>
      <c r="G92" s="97" t="s">
        <v>100</v>
      </c>
      <c r="H92" s="97" t="s">
        <v>101</v>
      </c>
      <c r="I92" s="97" t="s">
        <v>102</v>
      </c>
      <c r="J92" s="100" t="s">
        <v>103</v>
      </c>
      <c r="K92" s="110"/>
      <c r="L92" s="101"/>
      <c r="M92" s="97" t="s">
        <v>104</v>
      </c>
      <c r="N92" s="97" t="s">
        <v>105</v>
      </c>
      <c r="O92" s="97" t="s">
        <v>106</v>
      </c>
      <c r="P92" s="100" t="s">
        <v>82</v>
      </c>
      <c r="Q92" s="101"/>
    </row>
    <row r="93" spans="1:17" ht="45" x14ac:dyDescent="0.25">
      <c r="B93" s="111"/>
      <c r="C93" s="111"/>
      <c r="D93" s="102"/>
      <c r="E93" s="102"/>
      <c r="F93" s="102"/>
      <c r="G93" s="111"/>
      <c r="H93" s="111"/>
      <c r="I93" s="103"/>
      <c r="J93" s="111" t="s">
        <v>107</v>
      </c>
      <c r="K93" s="103" t="s">
        <v>108</v>
      </c>
      <c r="L93" s="103" t="s">
        <v>109</v>
      </c>
      <c r="M93" s="52"/>
      <c r="N93" s="52"/>
      <c r="O93" s="52"/>
      <c r="P93" s="112"/>
      <c r="Q93" s="112"/>
    </row>
    <row r="94" spans="1:17" s="113" customFormat="1" ht="136.9" customHeight="1" x14ac:dyDescent="0.25">
      <c r="B94" s="114" t="s">
        <v>110</v>
      </c>
      <c r="C94" s="115">
        <f>850/3</f>
        <v>283.33333333333331</v>
      </c>
      <c r="D94" s="111" t="s">
        <v>111</v>
      </c>
      <c r="E94" s="111">
        <v>29775780</v>
      </c>
      <c r="F94" s="111" t="s">
        <v>112</v>
      </c>
      <c r="G94" s="111" t="s">
        <v>113</v>
      </c>
      <c r="H94" s="116" t="s">
        <v>114</v>
      </c>
      <c r="I94" s="103" t="s">
        <v>52</v>
      </c>
      <c r="J94" s="111" t="s">
        <v>115</v>
      </c>
      <c r="K94" s="117" t="s">
        <v>116</v>
      </c>
      <c r="L94" s="103" t="s">
        <v>19</v>
      </c>
      <c r="M94" s="105" t="s">
        <v>19</v>
      </c>
      <c r="N94" s="105" t="s">
        <v>19</v>
      </c>
      <c r="O94" s="105" t="s">
        <v>19</v>
      </c>
      <c r="P94" s="118"/>
      <c r="Q94" s="118"/>
    </row>
    <row r="95" spans="1:17" ht="153.6" customHeight="1" x14ac:dyDescent="0.25">
      <c r="B95" s="114" t="s">
        <v>110</v>
      </c>
      <c r="C95" s="115">
        <f t="shared" ref="C95:C96" si="1">850/3</f>
        <v>283.33333333333331</v>
      </c>
      <c r="D95" s="119" t="s">
        <v>117</v>
      </c>
      <c r="E95" s="119">
        <v>31430275</v>
      </c>
      <c r="F95" s="119" t="s">
        <v>118</v>
      </c>
      <c r="G95" s="111" t="s">
        <v>119</v>
      </c>
      <c r="H95" s="116" t="s">
        <v>120</v>
      </c>
      <c r="I95" s="103" t="s">
        <v>52</v>
      </c>
      <c r="J95" s="111" t="s">
        <v>50</v>
      </c>
      <c r="K95" s="103" t="s">
        <v>121</v>
      </c>
      <c r="L95" s="103" t="s">
        <v>19</v>
      </c>
      <c r="M95" s="105" t="s">
        <v>19</v>
      </c>
      <c r="N95" s="105" t="s">
        <v>19</v>
      </c>
      <c r="O95" s="105" t="s">
        <v>19</v>
      </c>
      <c r="P95" s="118"/>
      <c r="Q95" s="118"/>
    </row>
    <row r="96" spans="1:17" ht="135" x14ac:dyDescent="0.25">
      <c r="B96" s="114" t="s">
        <v>122</v>
      </c>
      <c r="C96" s="115">
        <f t="shared" si="1"/>
        <v>283.33333333333331</v>
      </c>
      <c r="D96" s="119" t="s">
        <v>123</v>
      </c>
      <c r="E96" s="119">
        <v>31792821</v>
      </c>
      <c r="F96" s="119" t="s">
        <v>124</v>
      </c>
      <c r="G96" s="111" t="s">
        <v>125</v>
      </c>
      <c r="H96" s="111" t="s">
        <v>126</v>
      </c>
      <c r="I96" s="103" t="s">
        <v>87</v>
      </c>
      <c r="J96" s="111" t="s">
        <v>50</v>
      </c>
      <c r="K96" s="103" t="s">
        <v>127</v>
      </c>
      <c r="L96" s="103" t="s">
        <v>19</v>
      </c>
      <c r="M96" s="105" t="s">
        <v>19</v>
      </c>
      <c r="N96" s="105" t="s">
        <v>19</v>
      </c>
      <c r="O96" s="105" t="s">
        <v>19</v>
      </c>
      <c r="P96" s="120"/>
      <c r="Q96" s="120"/>
    </row>
    <row r="97" spans="2:17" ht="84.6" customHeight="1" x14ac:dyDescent="0.25">
      <c r="B97" s="114" t="s">
        <v>128</v>
      </c>
      <c r="C97" s="115">
        <f>850/6</f>
        <v>141.66666666666666</v>
      </c>
      <c r="D97" s="119" t="s">
        <v>129</v>
      </c>
      <c r="E97" s="119">
        <v>1116434438</v>
      </c>
      <c r="F97" s="119" t="s">
        <v>130</v>
      </c>
      <c r="G97" s="111" t="s">
        <v>113</v>
      </c>
      <c r="H97" s="111" t="s">
        <v>131</v>
      </c>
      <c r="I97" s="103" t="s">
        <v>19</v>
      </c>
      <c r="J97" s="111" t="s">
        <v>50</v>
      </c>
      <c r="K97" s="103" t="s">
        <v>132</v>
      </c>
      <c r="L97" s="103" t="s">
        <v>19</v>
      </c>
      <c r="M97" s="105" t="s">
        <v>19</v>
      </c>
      <c r="N97" s="105" t="s">
        <v>19</v>
      </c>
      <c r="O97" s="105" t="s">
        <v>19</v>
      </c>
      <c r="P97" s="120"/>
      <c r="Q97" s="120"/>
    </row>
    <row r="98" spans="2:17" ht="105" x14ac:dyDescent="0.25">
      <c r="B98" s="114" t="s">
        <v>128</v>
      </c>
      <c r="C98" s="115">
        <f t="shared" ref="C98:C102" si="2">850/6</f>
        <v>141.66666666666666</v>
      </c>
      <c r="D98" s="119" t="s">
        <v>133</v>
      </c>
      <c r="E98" s="119">
        <v>1113037021</v>
      </c>
      <c r="F98" s="119" t="s">
        <v>130</v>
      </c>
      <c r="G98" s="111" t="s">
        <v>113</v>
      </c>
      <c r="H98" s="102" t="s">
        <v>134</v>
      </c>
      <c r="I98" s="121" t="s">
        <v>135</v>
      </c>
      <c r="J98" s="122" t="s">
        <v>50</v>
      </c>
      <c r="K98" s="123" t="s">
        <v>136</v>
      </c>
      <c r="L98" s="124" t="s">
        <v>19</v>
      </c>
      <c r="M98" s="52" t="s">
        <v>19</v>
      </c>
      <c r="N98" s="52" t="s">
        <v>19</v>
      </c>
      <c r="O98" s="52" t="s">
        <v>19</v>
      </c>
      <c r="P98" s="125" t="s">
        <v>137</v>
      </c>
      <c r="Q98" s="126"/>
    </row>
    <row r="99" spans="2:17" ht="120" x14ac:dyDescent="0.25">
      <c r="B99" s="114" t="s">
        <v>128</v>
      </c>
      <c r="C99" s="115">
        <f t="shared" si="2"/>
        <v>141.66666666666666</v>
      </c>
      <c r="D99" s="119" t="s">
        <v>138</v>
      </c>
      <c r="E99" s="119">
        <v>38796828</v>
      </c>
      <c r="F99" s="119" t="s">
        <v>139</v>
      </c>
      <c r="G99" s="102" t="s">
        <v>140</v>
      </c>
      <c r="H99" s="102" t="s">
        <v>141</v>
      </c>
      <c r="I99" s="121" t="s">
        <v>135</v>
      </c>
      <c r="J99" s="122" t="s">
        <v>50</v>
      </c>
      <c r="K99" s="123" t="s">
        <v>142</v>
      </c>
      <c r="L99" s="124" t="s">
        <v>19</v>
      </c>
      <c r="M99" s="52" t="s">
        <v>19</v>
      </c>
      <c r="N99" s="52" t="s">
        <v>19</v>
      </c>
      <c r="O99" s="52" t="s">
        <v>19</v>
      </c>
      <c r="P99" s="125" t="s">
        <v>137</v>
      </c>
      <c r="Q99" s="126"/>
    </row>
    <row r="100" spans="2:17" ht="75" x14ac:dyDescent="0.25">
      <c r="B100" s="114" t="s">
        <v>128</v>
      </c>
      <c r="C100" s="115">
        <f t="shared" si="2"/>
        <v>141.66666666666666</v>
      </c>
      <c r="D100" s="119" t="s">
        <v>143</v>
      </c>
      <c r="E100" s="119">
        <v>1113039661</v>
      </c>
      <c r="F100" s="119" t="s">
        <v>130</v>
      </c>
      <c r="G100" s="102" t="s">
        <v>140</v>
      </c>
      <c r="H100" s="102" t="s">
        <v>144</v>
      </c>
      <c r="I100" s="121" t="s">
        <v>135</v>
      </c>
      <c r="J100" s="111" t="s">
        <v>145</v>
      </c>
      <c r="K100" s="127" t="s">
        <v>146</v>
      </c>
      <c r="L100" s="124" t="s">
        <v>19</v>
      </c>
      <c r="M100" s="52" t="s">
        <v>19</v>
      </c>
      <c r="N100" s="52" t="s">
        <v>19</v>
      </c>
      <c r="O100" s="52" t="s">
        <v>19</v>
      </c>
      <c r="P100" s="125" t="s">
        <v>137</v>
      </c>
      <c r="Q100" s="126"/>
    </row>
    <row r="101" spans="2:17" ht="195" x14ac:dyDescent="0.25">
      <c r="B101" s="114" t="s">
        <v>128</v>
      </c>
      <c r="C101" s="115">
        <f t="shared" si="2"/>
        <v>141.66666666666666</v>
      </c>
      <c r="D101" s="119" t="s">
        <v>147</v>
      </c>
      <c r="E101" s="119">
        <v>31201339</v>
      </c>
      <c r="F101" s="119" t="s">
        <v>130</v>
      </c>
      <c r="G101" s="102" t="s">
        <v>113</v>
      </c>
      <c r="H101" s="102" t="s">
        <v>148</v>
      </c>
      <c r="I101" s="121" t="s">
        <v>135</v>
      </c>
      <c r="J101" s="122" t="s">
        <v>50</v>
      </c>
      <c r="K101" s="123" t="s">
        <v>149</v>
      </c>
      <c r="L101" s="124" t="s">
        <v>19</v>
      </c>
      <c r="M101" s="52" t="s">
        <v>19</v>
      </c>
      <c r="N101" s="52" t="s">
        <v>19</v>
      </c>
      <c r="O101" s="52" t="s">
        <v>19</v>
      </c>
      <c r="P101" s="125" t="s">
        <v>137</v>
      </c>
      <c r="Q101" s="126"/>
    </row>
    <row r="102" spans="2:17" ht="45" x14ac:dyDescent="0.25">
      <c r="B102" s="114" t="s">
        <v>128</v>
      </c>
      <c r="C102" s="115">
        <f t="shared" si="2"/>
        <v>141.66666666666666</v>
      </c>
      <c r="D102" s="119" t="s">
        <v>150</v>
      </c>
      <c r="E102" s="119">
        <v>1116241118</v>
      </c>
      <c r="F102" s="119" t="s">
        <v>139</v>
      </c>
      <c r="G102" s="102" t="s">
        <v>140</v>
      </c>
      <c r="H102" s="102" t="s">
        <v>151</v>
      </c>
      <c r="I102" s="121" t="s">
        <v>19</v>
      </c>
      <c r="J102" s="122" t="s">
        <v>50</v>
      </c>
      <c r="K102" s="127" t="s">
        <v>152</v>
      </c>
      <c r="L102" s="124" t="s">
        <v>19</v>
      </c>
      <c r="M102" s="52" t="s">
        <v>19</v>
      </c>
      <c r="N102" s="52" t="s">
        <v>19</v>
      </c>
      <c r="O102" s="52" t="s">
        <v>19</v>
      </c>
      <c r="P102" s="57"/>
      <c r="Q102" s="57"/>
    </row>
    <row r="103" spans="2:17" x14ac:dyDescent="0.25">
      <c r="B103" s="114"/>
      <c r="C103" s="119"/>
      <c r="D103" s="119"/>
      <c r="E103" s="119"/>
      <c r="F103" s="119"/>
      <c r="G103" s="128"/>
      <c r="H103" s="102"/>
      <c r="I103" s="129"/>
      <c r="J103" s="128"/>
      <c r="K103" s="130"/>
      <c r="L103" s="124"/>
      <c r="M103" s="52"/>
      <c r="N103" s="52"/>
      <c r="O103" s="52"/>
      <c r="P103" s="57"/>
      <c r="Q103" s="57"/>
    </row>
    <row r="104" spans="2:17" x14ac:dyDescent="0.25">
      <c r="B104" s="131"/>
      <c r="C104" s="131"/>
      <c r="D104" s="132"/>
      <c r="E104" s="132"/>
      <c r="F104" s="132"/>
      <c r="G104" s="132"/>
      <c r="H104" s="132"/>
      <c r="I104" s="133"/>
      <c r="J104" s="134"/>
      <c r="K104" s="135"/>
      <c r="L104" s="135"/>
      <c r="M104" s="40"/>
      <c r="N104" s="40"/>
      <c r="O104" s="40"/>
      <c r="P104" s="136"/>
      <c r="Q104" s="136"/>
    </row>
    <row r="105" spans="2:17" x14ac:dyDescent="0.25">
      <c r="B105" s="131"/>
      <c r="C105" s="131"/>
      <c r="D105" s="132"/>
      <c r="E105" s="132"/>
      <c r="F105" s="132"/>
      <c r="G105" s="132"/>
      <c r="H105" s="132"/>
      <c r="I105" s="133"/>
      <c r="J105" s="134"/>
      <c r="K105" s="135"/>
      <c r="L105" s="135"/>
      <c r="M105" s="40"/>
      <c r="N105" s="40"/>
      <c r="O105" s="40"/>
      <c r="P105" s="136"/>
      <c r="Q105" s="136"/>
    </row>
    <row r="106" spans="2:17" ht="15.75" thickBot="1" x14ac:dyDescent="0.3"/>
    <row r="107" spans="2:17" ht="27" thickBot="1" x14ac:dyDescent="0.3">
      <c r="B107" s="137" t="s">
        <v>153</v>
      </c>
      <c r="C107" s="138"/>
      <c r="D107" s="138"/>
      <c r="E107" s="138"/>
      <c r="F107" s="138"/>
      <c r="G107" s="138"/>
      <c r="H107" s="138"/>
      <c r="I107" s="138"/>
      <c r="J107" s="138"/>
      <c r="K107" s="138"/>
      <c r="L107" s="138"/>
      <c r="M107" s="138"/>
      <c r="N107" s="139"/>
    </row>
    <row r="110" spans="2:17" ht="30" x14ac:dyDescent="0.25">
      <c r="B110" s="98" t="s">
        <v>18</v>
      </c>
      <c r="C110" s="98" t="s">
        <v>154</v>
      </c>
      <c r="D110" s="100" t="s">
        <v>82</v>
      </c>
      <c r="E110" s="101"/>
    </row>
    <row r="111" spans="2:17" x14ac:dyDescent="0.25">
      <c r="B111" s="105" t="s">
        <v>155</v>
      </c>
      <c r="C111" s="52" t="s">
        <v>19</v>
      </c>
      <c r="D111" s="112"/>
      <c r="E111" s="112"/>
    </row>
    <row r="114" spans="1:26" ht="26.25" x14ac:dyDescent="0.25">
      <c r="B114" s="1" t="s">
        <v>156</v>
      </c>
      <c r="C114" s="2"/>
      <c r="D114" s="2"/>
      <c r="E114" s="2"/>
      <c r="F114" s="2"/>
      <c r="G114" s="2"/>
      <c r="H114" s="2"/>
      <c r="I114" s="2"/>
      <c r="J114" s="2"/>
      <c r="K114" s="2"/>
      <c r="L114" s="2"/>
      <c r="M114" s="2"/>
      <c r="N114" s="2"/>
      <c r="O114" s="2"/>
      <c r="P114" s="2"/>
    </row>
    <row r="116" spans="1:26" ht="15.75" thickBot="1" x14ac:dyDescent="0.3"/>
    <row r="117" spans="1:26" ht="27" thickBot="1" x14ac:dyDescent="0.3">
      <c r="B117" s="137" t="s">
        <v>157</v>
      </c>
      <c r="C117" s="138"/>
      <c r="D117" s="138"/>
      <c r="E117" s="138"/>
      <c r="F117" s="138"/>
      <c r="G117" s="138"/>
      <c r="H117" s="138"/>
      <c r="I117" s="138"/>
      <c r="J117" s="138"/>
      <c r="K117" s="138"/>
      <c r="L117" s="138"/>
      <c r="M117" s="138"/>
      <c r="N117" s="139"/>
    </row>
    <row r="119" spans="1:26" ht="15.75" thickBot="1" x14ac:dyDescent="0.3">
      <c r="M119" s="61"/>
      <c r="N119" s="61"/>
    </row>
    <row r="120" spans="1:26" s="19" customFormat="1" ht="64.900000000000006" customHeight="1" x14ac:dyDescent="0.25">
      <c r="B120" s="62" t="s">
        <v>34</v>
      </c>
      <c r="C120" s="62" t="s">
        <v>35</v>
      </c>
      <c r="D120" s="62" t="s">
        <v>36</v>
      </c>
      <c r="E120" s="62" t="s">
        <v>37</v>
      </c>
      <c r="F120" s="62" t="s">
        <v>38</v>
      </c>
      <c r="G120" s="62" t="s">
        <v>39</v>
      </c>
      <c r="H120" s="62" t="s">
        <v>40</v>
      </c>
      <c r="I120" s="62" t="s">
        <v>41</v>
      </c>
      <c r="J120" s="62" t="s">
        <v>42</v>
      </c>
      <c r="K120" s="62" t="s">
        <v>43</v>
      </c>
      <c r="L120" s="62" t="s">
        <v>44</v>
      </c>
      <c r="M120" s="63" t="s">
        <v>45</v>
      </c>
      <c r="N120" s="62" t="s">
        <v>46</v>
      </c>
      <c r="O120" s="62" t="s">
        <v>47</v>
      </c>
      <c r="P120" s="64" t="s">
        <v>48</v>
      </c>
      <c r="Q120" s="64" t="s">
        <v>49</v>
      </c>
    </row>
    <row r="121" spans="1:26" s="76" customFormat="1" x14ac:dyDescent="0.25">
      <c r="A121" s="65">
        <v>1</v>
      </c>
      <c r="B121" s="140" t="s">
        <v>50</v>
      </c>
      <c r="C121" s="76" t="s">
        <v>50</v>
      </c>
      <c r="D121" s="76" t="s">
        <v>158</v>
      </c>
      <c r="E121" s="76" t="s">
        <v>159</v>
      </c>
      <c r="F121" s="141" t="s">
        <v>19</v>
      </c>
      <c r="G121" s="79">
        <v>0.75</v>
      </c>
      <c r="H121" s="71">
        <v>40157</v>
      </c>
      <c r="I121" s="71">
        <v>40459</v>
      </c>
      <c r="J121" s="71" t="s">
        <v>20</v>
      </c>
      <c r="K121" s="71" t="s">
        <v>160</v>
      </c>
      <c r="L121" s="71"/>
      <c r="M121" s="68">
        <v>828</v>
      </c>
      <c r="N121" s="72">
        <f>M121*0.75</f>
        <v>621</v>
      </c>
      <c r="O121" s="73">
        <v>696886496</v>
      </c>
      <c r="P121" s="73">
        <v>11</v>
      </c>
      <c r="Q121" s="77"/>
      <c r="R121" s="75"/>
      <c r="S121" s="75"/>
      <c r="T121" s="75"/>
      <c r="U121" s="75"/>
      <c r="V121" s="75"/>
      <c r="W121" s="75"/>
      <c r="X121" s="75"/>
      <c r="Y121" s="75"/>
      <c r="Z121" s="75"/>
    </row>
    <row r="122" spans="1:26" s="76" customFormat="1" x14ac:dyDescent="0.25">
      <c r="A122" s="65">
        <f>+A121+1</f>
        <v>2</v>
      </c>
      <c r="B122" s="66" t="s">
        <v>50</v>
      </c>
      <c r="C122" s="83" t="s">
        <v>50</v>
      </c>
      <c r="D122" s="83" t="s">
        <v>158</v>
      </c>
      <c r="E122" s="83" t="s">
        <v>161</v>
      </c>
      <c r="F122" s="69" t="s">
        <v>19</v>
      </c>
      <c r="G122" s="79">
        <v>0.75</v>
      </c>
      <c r="H122" s="71">
        <v>40644</v>
      </c>
      <c r="I122" s="71">
        <v>40743</v>
      </c>
      <c r="J122" s="71" t="s">
        <v>20</v>
      </c>
      <c r="K122" s="71" t="s">
        <v>162</v>
      </c>
      <c r="L122" s="71"/>
      <c r="M122" s="68">
        <v>192</v>
      </c>
      <c r="N122" s="72">
        <f t="shared" ref="N122" si="3">M122*0.75</f>
        <v>144</v>
      </c>
      <c r="O122" s="73">
        <v>46627395</v>
      </c>
      <c r="P122" s="73">
        <v>23</v>
      </c>
      <c r="Q122" s="77"/>
      <c r="R122" s="75"/>
      <c r="S122" s="75"/>
      <c r="T122" s="75"/>
      <c r="U122" s="75"/>
      <c r="V122" s="75"/>
      <c r="W122" s="75"/>
      <c r="X122" s="75"/>
      <c r="Y122" s="75"/>
      <c r="Z122" s="75"/>
    </row>
    <row r="123" spans="1:26" s="76" customFormat="1" x14ac:dyDescent="0.25">
      <c r="A123" s="65">
        <f t="shared" ref="A123:A128" si="4">+A122+1</f>
        <v>3</v>
      </c>
      <c r="B123" s="66" t="s">
        <v>50</v>
      </c>
      <c r="C123" s="83" t="s">
        <v>50</v>
      </c>
      <c r="D123" s="83" t="s">
        <v>56</v>
      </c>
      <c r="E123" s="83" t="s">
        <v>163</v>
      </c>
      <c r="F123" s="69" t="s">
        <v>19</v>
      </c>
      <c r="G123" s="69" t="s">
        <v>52</v>
      </c>
      <c r="H123" s="71">
        <v>41131</v>
      </c>
      <c r="I123" s="71">
        <v>41182</v>
      </c>
      <c r="J123" s="71" t="s">
        <v>20</v>
      </c>
      <c r="K123" s="71" t="s">
        <v>164</v>
      </c>
      <c r="L123" s="71"/>
      <c r="M123" s="68">
        <v>120</v>
      </c>
      <c r="N123" s="72" t="s">
        <v>52</v>
      </c>
      <c r="O123" s="73" t="s">
        <v>52</v>
      </c>
      <c r="P123" s="73">
        <v>18</v>
      </c>
      <c r="Q123" s="77"/>
      <c r="R123" s="75"/>
      <c r="S123" s="75"/>
      <c r="T123" s="75"/>
      <c r="U123" s="75"/>
      <c r="V123" s="75"/>
      <c r="W123" s="75"/>
      <c r="X123" s="75"/>
      <c r="Y123" s="75"/>
      <c r="Z123" s="75"/>
    </row>
    <row r="124" spans="1:26" s="76" customFormat="1" ht="30" customHeight="1" x14ac:dyDescent="0.25">
      <c r="A124" s="65">
        <f t="shared" si="4"/>
        <v>4</v>
      </c>
      <c r="B124" s="66" t="s">
        <v>50</v>
      </c>
      <c r="C124" s="83" t="s">
        <v>50</v>
      </c>
      <c r="D124" s="83" t="s">
        <v>56</v>
      </c>
      <c r="E124" s="83" t="s">
        <v>165</v>
      </c>
      <c r="F124" s="69" t="s">
        <v>19</v>
      </c>
      <c r="G124" s="69" t="s">
        <v>52</v>
      </c>
      <c r="H124" s="71">
        <v>41184</v>
      </c>
      <c r="I124" s="71">
        <v>41258</v>
      </c>
      <c r="J124" s="71" t="s">
        <v>20</v>
      </c>
      <c r="K124" s="71" t="s">
        <v>166</v>
      </c>
      <c r="L124" s="71"/>
      <c r="M124" s="68">
        <v>262</v>
      </c>
      <c r="N124" s="72" t="s">
        <v>52</v>
      </c>
      <c r="O124" s="73" t="s">
        <v>52</v>
      </c>
      <c r="P124" s="73">
        <v>18</v>
      </c>
      <c r="Q124" s="77"/>
      <c r="R124" s="75"/>
      <c r="S124" s="75"/>
      <c r="T124" s="75"/>
      <c r="U124" s="75"/>
      <c r="V124" s="75"/>
      <c r="W124" s="75"/>
      <c r="X124" s="75"/>
      <c r="Y124" s="75"/>
      <c r="Z124" s="75"/>
    </row>
    <row r="125" spans="1:26" s="76" customFormat="1" ht="210" x14ac:dyDescent="0.25">
      <c r="A125" s="65">
        <f t="shared" si="4"/>
        <v>5</v>
      </c>
      <c r="B125" s="142" t="s">
        <v>50</v>
      </c>
      <c r="C125" s="76" t="s">
        <v>50</v>
      </c>
      <c r="D125" s="142" t="s">
        <v>56</v>
      </c>
      <c r="E125" s="143" t="s">
        <v>167</v>
      </c>
      <c r="F125" s="144" t="s">
        <v>19</v>
      </c>
      <c r="G125" s="79">
        <v>0.75</v>
      </c>
      <c r="H125" s="71">
        <v>40791</v>
      </c>
      <c r="I125" s="71">
        <v>40892</v>
      </c>
      <c r="J125" s="71" t="s">
        <v>20</v>
      </c>
      <c r="K125" s="71" t="s">
        <v>168</v>
      </c>
      <c r="L125" s="71"/>
      <c r="M125" s="68">
        <v>192</v>
      </c>
      <c r="N125" s="72">
        <f>M125*0.75</f>
        <v>144</v>
      </c>
      <c r="O125" s="73">
        <v>66616992</v>
      </c>
      <c r="P125" s="73">
        <v>12</v>
      </c>
      <c r="Q125" s="83" t="s">
        <v>169</v>
      </c>
      <c r="R125" s="75"/>
      <c r="S125" s="75"/>
      <c r="T125" s="75"/>
      <c r="U125" s="75"/>
      <c r="V125" s="75"/>
      <c r="W125" s="75"/>
      <c r="X125" s="75"/>
      <c r="Y125" s="75"/>
      <c r="Z125" s="75"/>
    </row>
    <row r="126" spans="1:26" s="76" customFormat="1" x14ac:dyDescent="0.25">
      <c r="A126" s="65">
        <f t="shared" si="4"/>
        <v>6</v>
      </c>
      <c r="B126" s="66"/>
      <c r="C126" s="67"/>
      <c r="D126" s="66"/>
      <c r="E126" s="79"/>
      <c r="F126" s="69"/>
      <c r="G126" s="69"/>
      <c r="H126" s="69"/>
      <c r="I126" s="71"/>
      <c r="J126" s="71"/>
      <c r="K126" s="71"/>
      <c r="L126" s="71"/>
      <c r="M126" s="72"/>
      <c r="N126" s="72"/>
      <c r="O126" s="73"/>
      <c r="P126" s="73"/>
      <c r="Q126" s="77"/>
      <c r="R126" s="75"/>
      <c r="S126" s="75"/>
      <c r="T126" s="75"/>
      <c r="U126" s="75"/>
      <c r="V126" s="75"/>
      <c r="W126" s="75"/>
      <c r="X126" s="75"/>
      <c r="Y126" s="75"/>
      <c r="Z126" s="75"/>
    </row>
    <row r="127" spans="1:26" s="76" customFormat="1" x14ac:dyDescent="0.25">
      <c r="A127" s="65">
        <f t="shared" si="4"/>
        <v>7</v>
      </c>
      <c r="B127" s="66"/>
      <c r="C127" s="67"/>
      <c r="D127" s="66"/>
      <c r="E127" s="79"/>
      <c r="F127" s="69"/>
      <c r="G127" s="69"/>
      <c r="H127" s="69"/>
      <c r="I127" s="71"/>
      <c r="J127" s="71"/>
      <c r="K127" s="71"/>
      <c r="L127" s="71"/>
      <c r="M127" s="72"/>
      <c r="N127" s="72"/>
      <c r="O127" s="73"/>
      <c r="P127" s="73"/>
      <c r="Q127" s="77"/>
      <c r="R127" s="75"/>
      <c r="S127" s="75"/>
      <c r="T127" s="75"/>
      <c r="U127" s="75"/>
      <c r="V127" s="75"/>
      <c r="W127" s="75"/>
      <c r="X127" s="75"/>
      <c r="Y127" s="75"/>
      <c r="Z127" s="75"/>
    </row>
    <row r="128" spans="1:26" s="76" customFormat="1" x14ac:dyDescent="0.25">
      <c r="A128" s="65">
        <f t="shared" si="4"/>
        <v>8</v>
      </c>
      <c r="B128" s="66"/>
      <c r="C128" s="67"/>
      <c r="D128" s="66"/>
      <c r="E128" s="79"/>
      <c r="F128" s="69"/>
      <c r="G128" s="69"/>
      <c r="H128" s="69"/>
      <c r="I128" s="71"/>
      <c r="J128" s="71"/>
      <c r="K128" s="71"/>
      <c r="L128" s="71"/>
      <c r="M128" s="72"/>
      <c r="N128" s="72"/>
      <c r="O128" s="73"/>
      <c r="P128" s="73"/>
      <c r="Q128" s="77"/>
      <c r="R128" s="75"/>
      <c r="S128" s="75"/>
      <c r="T128" s="75"/>
      <c r="U128" s="75"/>
      <c r="V128" s="75"/>
      <c r="W128" s="75"/>
      <c r="X128" s="75"/>
      <c r="Y128" s="75"/>
      <c r="Z128" s="75"/>
    </row>
    <row r="129" spans="1:17" s="76" customFormat="1" ht="195.6" customHeight="1" x14ac:dyDescent="0.25">
      <c r="A129" s="65"/>
      <c r="B129" s="80" t="s">
        <v>29</v>
      </c>
      <c r="C129" s="67"/>
      <c r="D129" s="66"/>
      <c r="E129" s="79"/>
      <c r="F129" s="69"/>
      <c r="G129" s="69"/>
      <c r="H129" s="69"/>
      <c r="I129" s="71"/>
      <c r="J129" s="71"/>
      <c r="K129" s="81" t="s">
        <v>170</v>
      </c>
      <c r="L129" s="81">
        <f t="shared" ref="L129:N129" si="5">SUM(L121:L128)</f>
        <v>0</v>
      </c>
      <c r="M129" s="82">
        <f t="shared" si="5"/>
        <v>1594</v>
      </c>
      <c r="N129" s="81">
        <f t="shared" si="5"/>
        <v>909</v>
      </c>
      <c r="O129" s="73"/>
      <c r="P129" s="73"/>
    </row>
    <row r="130" spans="1:17" x14ac:dyDescent="0.25">
      <c r="B130" s="84"/>
      <c r="C130" s="84"/>
      <c r="D130" s="84"/>
      <c r="E130" s="85"/>
      <c r="F130" s="84"/>
      <c r="G130" s="84"/>
      <c r="H130" s="84"/>
      <c r="I130" s="84"/>
      <c r="J130" s="84"/>
      <c r="K130" s="84"/>
      <c r="L130" s="84"/>
      <c r="M130" s="84"/>
      <c r="N130" s="84"/>
      <c r="O130" s="84"/>
      <c r="P130" s="84"/>
    </row>
    <row r="131" spans="1:17" ht="18.75" x14ac:dyDescent="0.25">
      <c r="B131" s="91" t="s">
        <v>171</v>
      </c>
      <c r="C131" s="145" t="str">
        <f>+K129</f>
        <v>18 MESES 15 DIAS</v>
      </c>
      <c r="H131" s="93"/>
      <c r="I131" s="93"/>
      <c r="J131" s="93"/>
      <c r="K131" s="93"/>
      <c r="L131" s="93"/>
      <c r="M131" s="93"/>
      <c r="N131" s="84"/>
      <c r="O131" s="84"/>
      <c r="P131" s="84"/>
    </row>
    <row r="133" spans="1:17" ht="15.75" thickBot="1" x14ac:dyDescent="0.3"/>
    <row r="134" spans="1:17" ht="30.75" thickBot="1" x14ac:dyDescent="0.3">
      <c r="B134" s="146" t="s">
        <v>172</v>
      </c>
      <c r="C134" s="147" t="s">
        <v>173</v>
      </c>
      <c r="D134" s="146" t="s">
        <v>28</v>
      </c>
      <c r="E134" s="147" t="s">
        <v>174</v>
      </c>
    </row>
    <row r="135" spans="1:17" x14ac:dyDescent="0.25">
      <c r="B135" s="148" t="s">
        <v>175</v>
      </c>
      <c r="C135" s="149">
        <v>20</v>
      </c>
      <c r="D135" s="149">
        <v>0</v>
      </c>
      <c r="E135" s="150">
        <f>+D135+D136+D137</f>
        <v>40</v>
      </c>
    </row>
    <row r="136" spans="1:17" x14ac:dyDescent="0.25">
      <c r="B136" s="148" t="s">
        <v>176</v>
      </c>
      <c r="C136" s="151">
        <v>30</v>
      </c>
      <c r="D136" s="57">
        <v>0</v>
      </c>
      <c r="E136" s="152"/>
    </row>
    <row r="137" spans="1:17" ht="15.75" thickBot="1" x14ac:dyDescent="0.3">
      <c r="B137" s="148" t="s">
        <v>177</v>
      </c>
      <c r="C137" s="153">
        <v>40</v>
      </c>
      <c r="D137" s="153">
        <v>40</v>
      </c>
      <c r="E137" s="154"/>
    </row>
    <row r="139" spans="1:17" ht="15.75" thickBot="1" x14ac:dyDescent="0.3"/>
    <row r="140" spans="1:17" ht="27" thickBot="1" x14ac:dyDescent="0.3">
      <c r="B140" s="137" t="s">
        <v>178</v>
      </c>
      <c r="C140" s="138"/>
      <c r="D140" s="138"/>
      <c r="E140" s="138"/>
      <c r="F140" s="138"/>
      <c r="G140" s="138"/>
      <c r="H140" s="138"/>
      <c r="I140" s="138"/>
      <c r="J140" s="138"/>
      <c r="K140" s="138"/>
      <c r="L140" s="138"/>
      <c r="M140" s="138"/>
      <c r="N140" s="139"/>
    </row>
    <row r="142" spans="1:17" ht="75" x14ac:dyDescent="0.25">
      <c r="B142" s="97" t="s">
        <v>95</v>
      </c>
      <c r="C142" s="97" t="s">
        <v>96</v>
      </c>
      <c r="D142" s="97" t="s">
        <v>97</v>
      </c>
      <c r="E142" s="97" t="s">
        <v>98</v>
      </c>
      <c r="F142" s="97" t="s">
        <v>99</v>
      </c>
      <c r="G142" s="97" t="s">
        <v>100</v>
      </c>
      <c r="H142" s="97" t="s">
        <v>101</v>
      </c>
      <c r="I142" s="97" t="s">
        <v>102</v>
      </c>
      <c r="J142" s="100" t="s">
        <v>179</v>
      </c>
      <c r="K142" s="110"/>
      <c r="L142" s="101"/>
      <c r="M142" s="97" t="s">
        <v>104</v>
      </c>
      <c r="N142" s="97" t="s">
        <v>105</v>
      </c>
      <c r="O142" s="97" t="s">
        <v>106</v>
      </c>
      <c r="P142" s="100" t="s">
        <v>82</v>
      </c>
      <c r="Q142" s="101"/>
    </row>
    <row r="143" spans="1:17" ht="45" x14ac:dyDescent="0.25">
      <c r="B143" s="111" t="s">
        <v>180</v>
      </c>
      <c r="C143" s="52">
        <v>850</v>
      </c>
      <c r="D143" s="119" t="s">
        <v>181</v>
      </c>
      <c r="E143" s="119">
        <v>38942694</v>
      </c>
      <c r="F143" s="119" t="s">
        <v>139</v>
      </c>
      <c r="G143" s="102" t="s">
        <v>140</v>
      </c>
      <c r="H143" s="102" t="s">
        <v>182</v>
      </c>
      <c r="I143" s="155" t="s">
        <v>19</v>
      </c>
      <c r="J143" s="122" t="s">
        <v>50</v>
      </c>
      <c r="K143" s="103" t="s">
        <v>183</v>
      </c>
      <c r="L143" s="124" t="s">
        <v>19</v>
      </c>
      <c r="M143" s="52" t="s">
        <v>19</v>
      </c>
      <c r="N143" s="52" t="s">
        <v>19</v>
      </c>
      <c r="O143" s="52" t="s">
        <v>19</v>
      </c>
      <c r="P143" s="108"/>
      <c r="Q143" s="109"/>
    </row>
    <row r="144" spans="1:17" ht="258" customHeight="1" x14ac:dyDescent="0.25">
      <c r="B144" s="111" t="s">
        <v>184</v>
      </c>
      <c r="C144" s="52">
        <v>850</v>
      </c>
      <c r="D144" s="119" t="s">
        <v>185</v>
      </c>
      <c r="E144" s="119">
        <v>29285481</v>
      </c>
      <c r="F144" s="119" t="s">
        <v>130</v>
      </c>
      <c r="G144" s="102" t="s">
        <v>140</v>
      </c>
      <c r="H144" s="128" t="s">
        <v>186</v>
      </c>
      <c r="I144" s="155" t="s">
        <v>52</v>
      </c>
      <c r="J144" s="111" t="s">
        <v>187</v>
      </c>
      <c r="K144" s="103" t="s">
        <v>188</v>
      </c>
      <c r="L144" s="124" t="s">
        <v>19</v>
      </c>
      <c r="M144" s="52" t="s">
        <v>19</v>
      </c>
      <c r="N144" s="52" t="s">
        <v>19</v>
      </c>
      <c r="O144" s="52" t="s">
        <v>19</v>
      </c>
      <c r="P144" s="108"/>
      <c r="Q144" s="109"/>
    </row>
    <row r="145" spans="2:17" ht="294" customHeight="1" x14ac:dyDescent="0.25">
      <c r="B145" s="111" t="s">
        <v>189</v>
      </c>
      <c r="C145" s="119">
        <v>850</v>
      </c>
      <c r="D145" s="119" t="s">
        <v>190</v>
      </c>
      <c r="E145" s="119">
        <v>66753494</v>
      </c>
      <c r="F145" s="119" t="s">
        <v>191</v>
      </c>
      <c r="G145" s="111" t="s">
        <v>192</v>
      </c>
      <c r="H145" s="111" t="s">
        <v>193</v>
      </c>
      <c r="I145" s="103" t="s">
        <v>52</v>
      </c>
      <c r="J145" s="111" t="s">
        <v>50</v>
      </c>
      <c r="K145" s="103" t="s">
        <v>194</v>
      </c>
      <c r="L145" s="52" t="s">
        <v>19</v>
      </c>
      <c r="M145" s="52" t="s">
        <v>19</v>
      </c>
      <c r="N145" s="52" t="s">
        <v>19</v>
      </c>
      <c r="O145" s="52" t="s">
        <v>19</v>
      </c>
      <c r="P145" s="108"/>
      <c r="Q145" s="109"/>
    </row>
    <row r="146" spans="2:17" ht="168.6" customHeight="1" x14ac:dyDescent="0.25">
      <c r="B146" s="111" t="s">
        <v>189</v>
      </c>
      <c r="C146" s="52">
        <v>850</v>
      </c>
      <c r="D146" s="119" t="s">
        <v>195</v>
      </c>
      <c r="E146" s="119">
        <v>1113305244</v>
      </c>
      <c r="F146" s="119" t="s">
        <v>196</v>
      </c>
      <c r="G146" s="111" t="s">
        <v>197</v>
      </c>
      <c r="H146" s="102" t="s">
        <v>198</v>
      </c>
      <c r="I146" s="121" t="s">
        <v>52</v>
      </c>
      <c r="J146" s="122" t="s">
        <v>50</v>
      </c>
      <c r="K146" s="123" t="s">
        <v>199</v>
      </c>
      <c r="L146" s="124" t="s">
        <v>19</v>
      </c>
      <c r="M146" s="52" t="s">
        <v>19</v>
      </c>
      <c r="N146" s="52" t="s">
        <v>19</v>
      </c>
      <c r="O146" s="52" t="s">
        <v>19</v>
      </c>
      <c r="P146" s="108"/>
      <c r="Q146" s="109"/>
    </row>
    <row r="147" spans="2:17" ht="375" x14ac:dyDescent="0.25">
      <c r="B147" s="111" t="s">
        <v>200</v>
      </c>
      <c r="C147" s="119">
        <v>5000</v>
      </c>
      <c r="D147" s="119" t="s">
        <v>201</v>
      </c>
      <c r="E147" s="156">
        <v>67045387</v>
      </c>
      <c r="F147" s="111" t="s">
        <v>202</v>
      </c>
      <c r="G147" s="111" t="s">
        <v>203</v>
      </c>
      <c r="H147" s="111" t="s">
        <v>204</v>
      </c>
      <c r="I147" s="157" t="s">
        <v>20</v>
      </c>
      <c r="J147" s="111" t="s">
        <v>50</v>
      </c>
      <c r="K147" s="103" t="s">
        <v>205</v>
      </c>
      <c r="L147" s="103" t="s">
        <v>19</v>
      </c>
      <c r="M147" s="105" t="s">
        <v>19</v>
      </c>
      <c r="N147" s="105" t="s">
        <v>19</v>
      </c>
      <c r="O147" s="52" t="s">
        <v>19</v>
      </c>
      <c r="P147" s="108" t="s">
        <v>206</v>
      </c>
      <c r="Q147" s="109"/>
    </row>
    <row r="149" spans="2:17" ht="15.75" thickBot="1" x14ac:dyDescent="0.3"/>
    <row r="150" spans="2:17" ht="30" x14ac:dyDescent="0.25">
      <c r="B150" s="54" t="s">
        <v>18</v>
      </c>
      <c r="C150" s="54" t="s">
        <v>172</v>
      </c>
      <c r="D150" s="97" t="s">
        <v>173</v>
      </c>
      <c r="E150" s="54" t="s">
        <v>28</v>
      </c>
      <c r="F150" s="147" t="s">
        <v>207</v>
      </c>
      <c r="G150" s="158"/>
    </row>
    <row r="151" spans="2:17" ht="156.75" x14ac:dyDescent="0.2">
      <c r="B151" s="159" t="s">
        <v>208</v>
      </c>
      <c r="C151" s="160" t="s">
        <v>209</v>
      </c>
      <c r="D151" s="57">
        <v>25</v>
      </c>
      <c r="E151" s="57">
        <v>25</v>
      </c>
      <c r="F151" s="161">
        <f>+E151+E152+E153</f>
        <v>50</v>
      </c>
      <c r="G151" s="162"/>
    </row>
    <row r="152" spans="2:17" ht="114" x14ac:dyDescent="0.2">
      <c r="B152" s="159"/>
      <c r="C152" s="160" t="s">
        <v>210</v>
      </c>
      <c r="D152" s="120">
        <v>25</v>
      </c>
      <c r="E152" s="57">
        <v>25</v>
      </c>
      <c r="F152" s="163"/>
      <c r="G152" s="162"/>
    </row>
    <row r="153" spans="2:17" ht="99.75" x14ac:dyDescent="0.2">
      <c r="B153" s="159"/>
      <c r="C153" s="160" t="s">
        <v>211</v>
      </c>
      <c r="D153" s="57">
        <v>10</v>
      </c>
      <c r="E153" s="57">
        <v>0</v>
      </c>
      <c r="F153" s="164"/>
      <c r="G153" s="162"/>
    </row>
    <row r="154" spans="2:17" x14ac:dyDescent="0.25">
      <c r="C154"/>
    </row>
    <row r="157" spans="2:17" x14ac:dyDescent="0.25">
      <c r="B157" s="50" t="s">
        <v>212</v>
      </c>
    </row>
    <row r="160" spans="2:17" x14ac:dyDescent="0.25">
      <c r="B160" s="51" t="s">
        <v>18</v>
      </c>
      <c r="C160" s="51" t="s">
        <v>27</v>
      </c>
      <c r="D160" s="54" t="s">
        <v>28</v>
      </c>
      <c r="E160" s="54" t="s">
        <v>29</v>
      </c>
    </row>
    <row r="161" spans="2:5" ht="28.5" x14ac:dyDescent="0.25">
      <c r="B161" s="55" t="s">
        <v>213</v>
      </c>
      <c r="C161" s="56">
        <v>40</v>
      </c>
      <c r="D161" s="57">
        <v>40</v>
      </c>
      <c r="E161" s="58">
        <f>+D161+D162</f>
        <v>90</v>
      </c>
    </row>
    <row r="162" spans="2:5" ht="42.75" x14ac:dyDescent="0.25">
      <c r="B162" s="55" t="s">
        <v>214</v>
      </c>
      <c r="C162" s="56">
        <v>60</v>
      </c>
      <c r="D162" s="57">
        <f>+F151</f>
        <v>50</v>
      </c>
      <c r="E162" s="59"/>
    </row>
  </sheetData>
  <mergeCells count="50">
    <mergeCell ref="P145:Q145"/>
    <mergeCell ref="P146:Q146"/>
    <mergeCell ref="P147:Q147"/>
    <mergeCell ref="B151:B153"/>
    <mergeCell ref="F151:F153"/>
    <mergeCell ref="E161:E162"/>
    <mergeCell ref="E135:E137"/>
    <mergeCell ref="B140:N140"/>
    <mergeCell ref="J142:L142"/>
    <mergeCell ref="P142:Q142"/>
    <mergeCell ref="P143:Q143"/>
    <mergeCell ref="P144:Q144"/>
    <mergeCell ref="P101:Q101"/>
    <mergeCell ref="B107:N107"/>
    <mergeCell ref="D110:E110"/>
    <mergeCell ref="D111:E111"/>
    <mergeCell ref="B114:P114"/>
    <mergeCell ref="B117:N117"/>
    <mergeCell ref="P93:Q93"/>
    <mergeCell ref="P94:Q94"/>
    <mergeCell ref="P95:Q95"/>
    <mergeCell ref="P98:Q98"/>
    <mergeCell ref="P99:Q99"/>
    <mergeCell ref="P100:Q100"/>
    <mergeCell ref="O81:P81"/>
    <mergeCell ref="O83:P83"/>
    <mergeCell ref="O84:P84"/>
    <mergeCell ref="O87:P87"/>
    <mergeCell ref="J92:L92"/>
    <mergeCell ref="P92:Q92"/>
    <mergeCell ref="C63:N63"/>
    <mergeCell ref="B65:N65"/>
    <mergeCell ref="O68:P68"/>
    <mergeCell ref="O72:P72"/>
    <mergeCell ref="O74:P74"/>
    <mergeCell ref="O76:P76"/>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EV_TEC_FUNDAPRE_G32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2014-12-04T15:54:15Z</dcterms:created>
  <dcterms:modified xsi:type="dcterms:W3CDTF">2014-12-04T15:54:53Z</dcterms:modified>
</cp:coreProperties>
</file>