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CER_G1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1" i="1" l="1"/>
  <c r="E151" i="1" s="1"/>
  <c r="F141" i="1"/>
  <c r="N121" i="1"/>
  <c r="M121" i="1"/>
  <c r="L121" i="1"/>
  <c r="A114" i="1"/>
  <c r="A115" i="1" s="1"/>
  <c r="A116" i="1" s="1"/>
  <c r="A117" i="1" s="1"/>
  <c r="A118" i="1" s="1"/>
  <c r="A119" i="1" s="1"/>
  <c r="A120" i="1" s="1"/>
  <c r="C61" i="1"/>
  <c r="C60" i="1"/>
  <c r="L56" i="1"/>
  <c r="K56" i="1"/>
  <c r="A52" i="1"/>
  <c r="A53" i="1" s="1"/>
  <c r="A54" i="1" s="1"/>
  <c r="A55" i="1" s="1"/>
  <c r="A50" i="1"/>
  <c r="N49" i="1"/>
  <c r="N56" i="1" s="1"/>
  <c r="E40" i="1"/>
  <c r="C24" i="1"/>
  <c r="F17" i="1"/>
  <c r="F22" i="1" s="1"/>
  <c r="E17" i="1"/>
  <c r="E22" i="1" s="1"/>
  <c r="E24" i="1" s="1"/>
</calcChain>
</file>

<file path=xl/sharedStrings.xml><?xml version="1.0" encoding="utf-8"?>
<sst xmlns="http://schemas.openxmlformats.org/spreadsheetml/2006/main" count="357" uniqueCount="194">
  <si>
    <t>1. CRITERIOS HABILITANTES</t>
  </si>
  <si>
    <t>Experiencia Específica - habilitante</t>
  </si>
  <si>
    <t>Nombre de Proponente:</t>
  </si>
  <si>
    <t>CORPORACION EDUCATIVA C.E.R.</t>
  </si>
  <si>
    <t>Nombre de Integrante No 1:</t>
  </si>
  <si>
    <t>Nombre de Integrante No 2:</t>
  </si>
  <si>
    <t>Nombre de Integrante No 3:</t>
  </si>
  <si>
    <t>grupo a la que se presenta</t>
  </si>
  <si>
    <t>GRUPO 16 CZ NORORIENTAL</t>
  </si>
  <si>
    <t>Fecha de evaluación:</t>
  </si>
  <si>
    <t>30/11/1014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</si>
  <si>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</si>
  <si>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</si>
  <si>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</si>
  <si>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</si>
  <si>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</si>
  <si>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</si>
  <si>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</si>
  <si>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</si>
  <si>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</si>
  <si>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</si>
  <si>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</si>
  <si>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</si>
  <si>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</si>
  <si>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</si>
  <si>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</si>
  <si>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</si>
  <si>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x</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</si>
  <si>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</si>
  <si>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</si>
  <si>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</si>
  <si>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</si>
  <si>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</si>
  <si>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</si>
  <si>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</si>
  <si>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</si>
  <si>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</si>
  <si>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</si>
  <si>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</si>
  <si>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</si>
  <si>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</si>
  <si>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</si>
  <si>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</si>
  <si>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</si>
  <si>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</si>
  <si>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</si>
  <si>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</si>
  <si>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</si>
  <si>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</si>
  <si>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</si>
  <si>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</si>
  <si>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</si>
  <si>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MUNICIPIO DE BUENAVENTURA</t>
  </si>
  <si>
    <t>FONADE</t>
  </si>
  <si>
    <t>no aporta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</si>
  <si>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</si>
  <si>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</si>
  <si>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</si>
  <si>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</si>
  <si>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</si>
  <si>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</si>
  <si>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</si>
  <si>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</si>
  <si>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</si>
  <si>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</si>
  <si>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</si>
  <si>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</si>
  <si>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</si>
  <si>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</si>
  <si>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</si>
  <si>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</si>
  <si>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</si>
  <si>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</si>
  <si>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</si>
  <si>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</si>
  <si>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</si>
  <si>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</si>
  <si>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</si>
  <si>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CON ARRIENDO</t>
  </si>
  <si>
    <t>INSTITUCIONAL</t>
  </si>
  <si>
    <t>CALLE 30 NRO 1286</t>
  </si>
  <si>
    <t>N/A</t>
  </si>
  <si>
    <t>CDI MODALIDAD FAMILIAR</t>
  </si>
  <si>
    <t>FAMILIAR</t>
  </si>
  <si>
    <t>CALI CASETA COMUNAL</t>
  </si>
  <si>
    <t>CDI INSTITUCIONAL SIN ARRIENDO</t>
  </si>
  <si>
    <t>CRA 11 NRO 30 51</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</si>
  <si>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</si>
  <si>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</si>
  <si>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</si>
  <si>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</si>
  <si>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</si>
  <si>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</si>
  <si>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</si>
  <si>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</si>
  <si>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</si>
  <si>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</si>
  <si>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</si>
  <si>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</si>
  <si>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</si>
  <si>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</si>
  <si>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</si>
  <si>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</si>
  <si>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</si>
  <si>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ANDRES ALBERTO ARANGO GIRALDO</t>
  </si>
  <si>
    <t>ADMINISTRADOR DE EMPRESAS</t>
  </si>
  <si>
    <t xml:space="preserve">UNIVERISAD SANTIAGO DE CALI </t>
  </si>
  <si>
    <t>SEPTIEMBRE 24 DE 2010</t>
  </si>
  <si>
    <t>COLEGIO MILITAR ADMIRANTE COLON</t>
  </si>
  <si>
    <t>DDE 2004 AL 2014</t>
  </si>
  <si>
    <t>COORDINADOR MODALIDAD FAMILIAR</t>
  </si>
  <si>
    <t>CARLOS ANDRES GONZALEZ GALVIS</t>
  </si>
  <si>
    <t>LICENCIADO EN FILOSOFIA EN FILOSOFIA Y EDUCACION RELIGIOSA</t>
  </si>
  <si>
    <t xml:space="preserve">UNIVERSIDAD SANTO TOMAS </t>
  </si>
  <si>
    <t>JULIO 27-2012</t>
  </si>
  <si>
    <t>FUNDACION ORGULLOSAMENTE COLOMBIANA</t>
  </si>
  <si>
    <t>DE JUNIO DE 2012 A JULIO DE 2013</t>
  </si>
  <si>
    <t xml:space="preserve">COORDINADOR DE PROGRAMAS DE FORMACION </t>
  </si>
  <si>
    <t>COORDINADORA</t>
  </si>
  <si>
    <t>NATHALIA GUTIERREZ SEGURA</t>
  </si>
  <si>
    <t>PSICOLOGO</t>
  </si>
  <si>
    <t xml:space="preserve">UNIVERSIDAD COOPERATIVA DE COLOMBIA </t>
  </si>
  <si>
    <t>DICIEMBRE 6 DE 2012</t>
  </si>
  <si>
    <t>VISION MUNDIAL</t>
  </si>
  <si>
    <t>NOVIEMBRE DE 2012 ACTUAL</t>
  </si>
  <si>
    <t>PROFESIONAL DE DESARROLLO</t>
  </si>
  <si>
    <t>COORDINADOR MODALIDAD FAMILIAR Y ADJUNTAR CERTIFICACIONES DE EXPERIENCIA LABORAL</t>
  </si>
  <si>
    <t>MAGDA BARBOSA CALDERON</t>
  </si>
  <si>
    <t xml:space="preserve">TECNICA EN EDUCACION PREESCOLAR </t>
  </si>
  <si>
    <t>CENCOES</t>
  </si>
  <si>
    <t>FEBRERO 27 DE 2004</t>
  </si>
  <si>
    <t xml:space="preserve">HOGAR INFANTIL EL HORMIGUERO </t>
  </si>
  <si>
    <t>JUNIO 15 DE 2011 AL 31 DE JULIO DE 2012</t>
  </si>
  <si>
    <t>DIRECTORA</t>
  </si>
  <si>
    <t xml:space="preserve">LA FORMACION ACADEMICA NO CUMPLE CON EL PERFIL DE COORDINADORA </t>
  </si>
  <si>
    <t>RICARDO IBAÑEZ MALDONADO</t>
  </si>
  <si>
    <t>NOVIEMBRE 26 DE 2010</t>
  </si>
  <si>
    <t>ASODESI</t>
  </si>
  <si>
    <t>JULIO 2 DE 2009 AL 5 DE FEBRERO DEL 2012 Y DEL 15 DE MARZO DE 2012 AL 30 DE MAYO DEL 2014</t>
  </si>
  <si>
    <t>COORDINADOR DE PROYECTOS DE DESARROLLO</t>
  </si>
  <si>
    <t>APOYO PSICOSOCIAL</t>
  </si>
  <si>
    <t>LUZ CARIME ANGULO PRADA</t>
  </si>
  <si>
    <t>PSICOLOGA</t>
  </si>
  <si>
    <t>COOPERATIVA DE COLOMBIA</t>
  </si>
  <si>
    <t>SEPTIEMBRE DE 2005</t>
  </si>
  <si>
    <t>CONGREGACION DE RELIGIOSAS TERCIARIAS CAPUCHINOS</t>
  </si>
  <si>
    <t>ENERO 2 DE 2013 AL 15 DE DICIEMBRE DEL 2015</t>
  </si>
  <si>
    <t>SPICOLOGA</t>
  </si>
  <si>
    <t>PROFESIONAL DE APOYO PSICOSOCIAL</t>
  </si>
  <si>
    <t>ISABEL CRISTINA PAJON DIAZ</t>
  </si>
  <si>
    <t>UNIVERSIDAD ANTONIO NARIÑO</t>
  </si>
  <si>
    <t>MAYO 2 DE 2014</t>
  </si>
  <si>
    <t>INSTITUTO DE LA SAGRADA FAMILIA HERMANAS TERCIARIAS CAPUCHINOS</t>
  </si>
  <si>
    <t>NOVIEMBRE 4 DE 2012 HASTA EL 4 NOVIEMBRE DE 2013</t>
  </si>
  <si>
    <t>SANDRA CANO RINCON</t>
  </si>
  <si>
    <t>DICIEMBRE 2 DE 2008</t>
  </si>
  <si>
    <t>HOGAR INFANTIL JUGUETONES</t>
  </si>
  <si>
    <t>SEPTIEMBRE 16 DE 20014 ACTUAL</t>
  </si>
  <si>
    <t>LEIDY JOHANA CANAVAL</t>
  </si>
  <si>
    <t>UNIVERSIDAD DL VALLE</t>
  </si>
  <si>
    <t>NOVEIMBRE 9 DE 2012</t>
  </si>
  <si>
    <t>HOGAR INFANTIL PINOCHITO</t>
  </si>
  <si>
    <t>16 DE AGOSTO DE 2010 AL 9 DE SEPTIEMBRE DE 2011</t>
  </si>
  <si>
    <t>NATAHALY YAKER AGUDELO</t>
  </si>
  <si>
    <t>UNIVERSIDAD DEL VALLE</t>
  </si>
  <si>
    <t>ABRIL 27 DE 2013</t>
  </si>
  <si>
    <t>FUNDACION EDUCATIVA SANTA ISABEL DE UNGRIA</t>
  </si>
  <si>
    <t>MAYPO 16 DE 2013 AL 31 DE DIDICIEMBRE DE 2013 Y 6 DE FEBRERO DE 2014 AL 31 DE JULIO DE 2014</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</si>
  <si>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</si>
  <si>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</si>
  <si>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</si>
  <si>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SE CUENTA CON EL DOCUMENTO SOPORTE DONDE CONTEXTULIZA  LA PROPUESTA TECNICA PERO SE DEBE FORTALECER Y REALIZAR VISTA</t>
  </si>
  <si>
    <t>2. CRITERIOS DE EVALUACIÓN</t>
  </si>
  <si>
    <t>1. Experiencia Específica - Adicional</t>
  </si>
  <si>
    <t>AUNQUE NO APORTÓ EL FORMATO DE EXPERIENCIA ADICIONAL AL CONTRATO DE EXPERIENCIA HABILITANTE LE SOBRAN 4 MESES QUE SE TRASLADAN A EXPERIENCIA ADICIONAL</t>
  </si>
  <si>
    <t>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</si>
  <si>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</si>
  <si>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</si>
  <si>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</si>
  <si>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</si>
  <si>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</si>
  <si>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</si>
  <si>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</si>
  <si>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</si>
  <si>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</si>
  <si>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</si>
  <si>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</si>
  <si>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</si>
  <si>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</si>
  <si>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</si>
  <si>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</si>
  <si>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</si>
  <si>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</si>
  <si>
    <t>NO ES EXPERIENCIA SIMULTANEA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</si>
</sst>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_-* #,##0_-;\-* #,##0_-;_-* &quot;-&quot;??_-;_-@_-"/>
    <numFmt numFmtId="166" formatCode="[$$-240A]\ #,##0.00"/>
    <numFmt numFmtId="167" formatCode="&quot;$&quot;\ #,##0_);[Red]\(&quot;$&quot;\ #,##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9">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5" fontId="0" fillId="3" borderId="6" xfId="1" applyNumberFormat="1" applyFont="1" applyFill="1" applyBorder="1" applyAlignment="1">
      <alignment horizontal="right" vertical="center"/>
    </xf>
    <xf numFmtId="164"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NumberForma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1" fontId="14" fillId="4"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wrapText="1"/>
    </xf>
    <xf numFmtId="0" fontId="0" fillId="0" borderId="6" xfId="0" applyBorder="1" applyAlignment="1">
      <alignment wrapText="1"/>
    </xf>
    <xf numFmtId="1" fontId="0" fillId="0" borderId="6" xfId="0" applyNumberFormat="1" applyBorder="1" applyAlignment="1">
      <alignment wrapText="1"/>
    </xf>
    <xf numFmtId="0" fontId="0" fillId="0" borderId="6" xfId="0" applyBorder="1" applyAlignment="1">
      <alignment horizontal="center" wrapText="1"/>
    </xf>
    <xf numFmtId="165" fontId="0" fillId="0" borderId="6" xfId="1" applyNumberFormat="1" applyFont="1" applyBorder="1" applyAlignment="1"/>
    <xf numFmtId="15" fontId="0" fillId="0" borderId="6" xfId="0" applyNumberFormat="1" applyBorder="1" applyAlignment="1"/>
    <xf numFmtId="0" fontId="0" fillId="0" borderId="6" xfId="0" applyFill="1" applyBorder="1" applyAlignment="1">
      <alignment vertical="center" wrapText="1"/>
    </xf>
    <xf numFmtId="15" fontId="0" fillId="0" borderId="6" xfId="0" applyNumberFormat="1" applyBorder="1" applyAlignment="1">
      <alignment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0" borderId="6" xfId="0" applyBorder="1"/>
    <xf numFmtId="14" fontId="0" fillId="0" borderId="6" xfId="0" applyNumberFormat="1" applyFill="1" applyBorder="1" applyAlignment="1">
      <alignment wrapText="1"/>
    </xf>
    <xf numFmtId="14" fontId="0" fillId="0" borderId="6" xfId="0" applyNumberFormat="1" applyFill="1" applyBorder="1" applyAlignment="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A19" workbookViewId="0">
      <selection activeCell="C42" sqref="C42"/>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4" t="s">
        <v>0</v>
      </c>
      <c r="C2" s="115"/>
      <c r="D2" s="115"/>
      <c r="E2" s="115"/>
      <c r="F2" s="115"/>
      <c r="G2" s="115"/>
      <c r="H2" s="115"/>
      <c r="I2" s="115"/>
      <c r="J2" s="115"/>
      <c r="K2" s="115"/>
      <c r="L2" s="115"/>
      <c r="M2" s="115"/>
      <c r="N2" s="115"/>
      <c r="O2" s="115"/>
      <c r="P2" s="115"/>
    </row>
    <row r="4" spans="2:16" ht="26.25" x14ac:dyDescent="0.25">
      <c r="B4" s="114" t="s">
        <v>1</v>
      </c>
      <c r="C4" s="115"/>
      <c r="D4" s="115"/>
      <c r="E4" s="115"/>
      <c r="F4" s="115"/>
      <c r="G4" s="115"/>
      <c r="H4" s="115"/>
      <c r="I4" s="115"/>
      <c r="J4" s="115"/>
      <c r="K4" s="115"/>
      <c r="L4" s="115"/>
      <c r="M4" s="115"/>
      <c r="N4" s="115"/>
      <c r="O4" s="115"/>
      <c r="P4" s="115"/>
    </row>
    <row r="5" spans="2:16" ht="15.75" thickBot="1" x14ac:dyDescent="0.3"/>
    <row r="6" spans="2:16" ht="21.75" thickBot="1" x14ac:dyDescent="0.3">
      <c r="B6" s="2" t="s">
        <v>2</v>
      </c>
      <c r="C6" s="116" t="s">
        <v>3</v>
      </c>
      <c r="D6" s="117"/>
      <c r="E6" s="117"/>
      <c r="F6" s="117"/>
      <c r="G6" s="117"/>
      <c r="H6" s="117"/>
      <c r="I6" s="117"/>
      <c r="J6" s="117"/>
      <c r="K6" s="117"/>
      <c r="L6" s="117"/>
      <c r="M6" s="117"/>
      <c r="N6" s="118"/>
    </row>
    <row r="7" spans="2:16" ht="16.5" thickBot="1" x14ac:dyDescent="0.3">
      <c r="B7" s="3" t="s">
        <v>4</v>
      </c>
      <c r="C7" s="117"/>
      <c r="D7" s="117"/>
      <c r="E7" s="117"/>
      <c r="F7" s="117"/>
      <c r="G7" s="117"/>
      <c r="H7" s="117"/>
      <c r="I7" s="117"/>
      <c r="J7" s="117"/>
      <c r="K7" s="117"/>
      <c r="L7" s="117"/>
      <c r="M7" s="117"/>
      <c r="N7" s="118"/>
    </row>
    <row r="8" spans="2:16" ht="16.5" thickBot="1" x14ac:dyDescent="0.3">
      <c r="B8" s="3" t="s">
        <v>5</v>
      </c>
      <c r="C8" s="117"/>
      <c r="D8" s="117"/>
      <c r="E8" s="117"/>
      <c r="F8" s="117"/>
      <c r="G8" s="117"/>
      <c r="H8" s="117"/>
      <c r="I8" s="117"/>
      <c r="J8" s="117"/>
      <c r="K8" s="117"/>
      <c r="L8" s="117"/>
      <c r="M8" s="117"/>
      <c r="N8" s="118"/>
    </row>
    <row r="9" spans="2:16" ht="16.5" thickBot="1" x14ac:dyDescent="0.3">
      <c r="B9" s="3" t="s">
        <v>6</v>
      </c>
      <c r="C9" s="117"/>
      <c r="D9" s="117"/>
      <c r="E9" s="117"/>
      <c r="F9" s="117"/>
      <c r="G9" s="117"/>
      <c r="H9" s="117"/>
      <c r="I9" s="117"/>
      <c r="J9" s="117"/>
      <c r="K9" s="117"/>
      <c r="L9" s="117"/>
      <c r="M9" s="117"/>
      <c r="N9" s="118"/>
    </row>
    <row r="10" spans="2:16" ht="16.5" thickBot="1" x14ac:dyDescent="0.3">
      <c r="B10" s="3" t="s">
        <v>7</v>
      </c>
      <c r="C10" s="119" t="s">
        <v>8</v>
      </c>
      <c r="D10" s="119"/>
      <c r="E10" s="120"/>
      <c r="F10" s="4"/>
      <c r="G10" s="4"/>
      <c r="H10" s="4"/>
      <c r="I10" s="4"/>
      <c r="J10" s="4"/>
      <c r="K10" s="4"/>
      <c r="L10" s="4"/>
      <c r="M10" s="4"/>
      <c r="N10" s="5"/>
    </row>
    <row r="11" spans="2:16" ht="16.5" thickBot="1" x14ac:dyDescent="0.3">
      <c r="B11" s="6" t="s">
        <v>9</v>
      </c>
      <c r="C11" s="7" t="s">
        <v>10</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21" t="s">
        <v>11</v>
      </c>
      <c r="C14" s="121"/>
      <c r="D14" s="15" t="s">
        <v>12</v>
      </c>
      <c r="E14" s="15" t="s">
        <v>13</v>
      </c>
      <c r="F14" s="15" t="s">
        <v>14</v>
      </c>
      <c r="G14" s="16"/>
      <c r="I14" s="17"/>
      <c r="J14" s="17"/>
      <c r="K14" s="17"/>
      <c r="L14" s="17"/>
      <c r="M14" s="17"/>
      <c r="N14" s="14"/>
    </row>
    <row r="15" spans="2:16" x14ac:dyDescent="0.25">
      <c r="B15" s="121"/>
      <c r="C15" s="121"/>
      <c r="D15" s="15">
        <v>1</v>
      </c>
      <c r="E15" s="18">
        <v>3259444124</v>
      </c>
      <c r="F15" s="19">
        <v>1198</v>
      </c>
      <c r="G15" s="20"/>
      <c r="I15" s="21"/>
      <c r="J15" s="21"/>
      <c r="K15" s="21"/>
      <c r="L15" s="21"/>
      <c r="M15" s="21"/>
      <c r="N15" s="14"/>
    </row>
    <row r="16" spans="2:16" x14ac:dyDescent="0.25">
      <c r="B16" s="121"/>
      <c r="C16" s="121"/>
      <c r="D16" s="15">
        <v>16</v>
      </c>
      <c r="E16" s="18">
        <v>2026028600</v>
      </c>
      <c r="F16" s="22">
        <v>850</v>
      </c>
      <c r="G16" s="20"/>
      <c r="I16" s="21"/>
      <c r="J16" s="21"/>
      <c r="K16" s="21"/>
      <c r="L16" s="21"/>
      <c r="M16" s="21"/>
      <c r="N16" s="14"/>
    </row>
    <row r="17" spans="1:14" x14ac:dyDescent="0.25">
      <c r="B17" s="121"/>
      <c r="C17" s="121"/>
      <c r="D17" s="15">
        <v>22</v>
      </c>
      <c r="E17" s="18">
        <f>296535902+2809230736</f>
        <v>3105766638</v>
      </c>
      <c r="F17" s="18">
        <f>572+742</f>
        <v>1314</v>
      </c>
      <c r="G17" s="20"/>
      <c r="I17" s="21"/>
      <c r="J17" s="21"/>
      <c r="K17" s="21"/>
      <c r="L17" s="21"/>
      <c r="M17" s="21"/>
      <c r="N17" s="14"/>
    </row>
    <row r="18" spans="1:14" x14ac:dyDescent="0.25">
      <c r="B18" s="121"/>
      <c r="C18" s="121"/>
      <c r="D18" s="15"/>
      <c r="E18" s="23"/>
      <c r="F18" s="18"/>
      <c r="G18" s="20"/>
      <c r="H18" s="24"/>
      <c r="I18" s="21"/>
      <c r="J18" s="21"/>
      <c r="K18" s="21"/>
      <c r="L18" s="21"/>
      <c r="M18" s="21"/>
      <c r="N18" s="25"/>
    </row>
    <row r="19" spans="1:14" x14ac:dyDescent="0.25">
      <c r="B19" s="121"/>
      <c r="C19" s="121"/>
      <c r="D19" s="15"/>
      <c r="E19" s="23"/>
      <c r="F19" s="18"/>
      <c r="G19" s="20"/>
      <c r="H19" s="24"/>
      <c r="I19" s="26"/>
      <c r="J19" s="26"/>
      <c r="K19" s="26"/>
      <c r="L19" s="26"/>
      <c r="M19" s="26"/>
      <c r="N19" s="25"/>
    </row>
    <row r="20" spans="1:14" x14ac:dyDescent="0.25">
      <c r="B20" s="121"/>
      <c r="C20" s="121"/>
      <c r="D20" s="15"/>
      <c r="E20" s="23"/>
      <c r="F20" s="18"/>
      <c r="G20" s="20"/>
      <c r="H20" s="24"/>
      <c r="I20" s="13"/>
      <c r="J20" s="13"/>
      <c r="K20" s="13"/>
      <c r="L20" s="13"/>
      <c r="M20" s="13"/>
      <c r="N20" s="25"/>
    </row>
    <row r="21" spans="1:14" x14ac:dyDescent="0.25">
      <c r="B21" s="121"/>
      <c r="C21" s="121"/>
      <c r="D21" s="15"/>
      <c r="E21" s="23"/>
      <c r="F21" s="18"/>
      <c r="G21" s="20"/>
      <c r="H21" s="24"/>
      <c r="I21" s="13"/>
      <c r="J21" s="13"/>
      <c r="K21" s="13"/>
      <c r="L21" s="13"/>
      <c r="M21" s="13"/>
      <c r="N21" s="25"/>
    </row>
    <row r="22" spans="1:14" ht="15.75" thickBot="1" x14ac:dyDescent="0.3">
      <c r="B22" s="122" t="s">
        <v>15</v>
      </c>
      <c r="C22" s="123"/>
      <c r="D22" s="15"/>
      <c r="E22" s="27">
        <f>SUM(E15:E21)</f>
        <v>8391239362</v>
      </c>
      <c r="F22" s="22">
        <f>SUM(F15:F21)</f>
        <v>3362</v>
      </c>
      <c r="G22" s="20"/>
      <c r="H22" s="24"/>
      <c r="I22" s="13"/>
      <c r="J22" s="13"/>
      <c r="K22" s="13"/>
      <c r="L22" s="13"/>
      <c r="M22" s="13"/>
      <c r="N22" s="25"/>
    </row>
    <row r="23" spans="1:14" ht="45.75" thickBot="1" x14ac:dyDescent="0.3">
      <c r="A23" s="28"/>
      <c r="B23" s="29" t="s">
        <v>16</v>
      </c>
      <c r="C23" s="29" t="s">
        <v>17</v>
      </c>
      <c r="E23" s="17"/>
      <c r="F23" s="17"/>
      <c r="G23" s="17"/>
      <c r="H23" s="17"/>
      <c r="I23" s="30"/>
      <c r="J23" s="30"/>
      <c r="K23" s="30"/>
      <c r="L23" s="30"/>
      <c r="M23" s="30"/>
    </row>
    <row r="24" spans="1:14" ht="15.75" thickBot="1" x14ac:dyDescent="0.3">
      <c r="A24" s="31">
        <v>1</v>
      </c>
      <c r="C24" s="32">
        <f>+F16*80%</f>
        <v>680</v>
      </c>
      <c r="D24" s="33"/>
      <c r="E24" s="34">
        <f>E22</f>
        <v>8391239362</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18</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19</v>
      </c>
      <c r="C29" s="41" t="s">
        <v>20</v>
      </c>
      <c r="D29" s="41" t="s">
        <v>21</v>
      </c>
      <c r="E29"/>
      <c r="F29"/>
      <c r="G29"/>
      <c r="H29"/>
      <c r="I29" s="13"/>
      <c r="J29" s="13"/>
      <c r="K29" s="13"/>
      <c r="L29" s="13"/>
      <c r="M29" s="13"/>
      <c r="N29" s="14"/>
    </row>
    <row r="30" spans="1:14" x14ac:dyDescent="0.25">
      <c r="A30" s="37"/>
      <c r="B30" s="42" t="s">
        <v>22</v>
      </c>
      <c r="C30" s="42" t="s">
        <v>23</v>
      </c>
      <c r="D30" s="42"/>
      <c r="E30"/>
      <c r="F30"/>
      <c r="G30"/>
      <c r="H30"/>
      <c r="I30" s="13"/>
      <c r="J30" s="13"/>
      <c r="K30" s="13"/>
      <c r="L30" s="13"/>
      <c r="M30" s="13"/>
      <c r="N30" s="14"/>
    </row>
    <row r="31" spans="1:14" x14ac:dyDescent="0.25">
      <c r="A31" s="37"/>
      <c r="B31" s="42" t="s">
        <v>24</v>
      </c>
      <c r="C31" s="42"/>
      <c r="D31" s="42" t="s">
        <v>23</v>
      </c>
      <c r="E31"/>
      <c r="F31"/>
      <c r="G31"/>
      <c r="H31"/>
      <c r="I31" s="13"/>
      <c r="J31" s="13"/>
      <c r="K31" s="13"/>
      <c r="L31" s="13"/>
      <c r="M31" s="13"/>
      <c r="N31" s="14"/>
    </row>
    <row r="32" spans="1:14" x14ac:dyDescent="0.25">
      <c r="A32" s="37"/>
      <c r="B32" s="42" t="s">
        <v>25</v>
      </c>
      <c r="C32" s="42" t="s">
        <v>23</v>
      </c>
      <c r="D32" s="42"/>
      <c r="E32"/>
      <c r="F32"/>
      <c r="G32"/>
      <c r="H32"/>
      <c r="I32" s="13"/>
      <c r="J32" s="13"/>
      <c r="K32" s="13"/>
      <c r="L32" s="13"/>
      <c r="M32" s="13"/>
      <c r="N32" s="14"/>
    </row>
    <row r="33" spans="1:17" x14ac:dyDescent="0.25">
      <c r="A33" s="37"/>
      <c r="B33" s="42" t="s">
        <v>26</v>
      </c>
      <c r="C33" s="42"/>
      <c r="D33" s="42" t="s">
        <v>27</v>
      </c>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28</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19</v>
      </c>
      <c r="C39" s="41" t="s">
        <v>29</v>
      </c>
      <c r="D39" s="43" t="s">
        <v>30</v>
      </c>
      <c r="E39" s="43" t="s">
        <v>31</v>
      </c>
      <c r="F39"/>
      <c r="G39"/>
      <c r="H39"/>
      <c r="I39" s="13"/>
      <c r="J39" s="13"/>
      <c r="K39" s="13"/>
      <c r="L39" s="13"/>
      <c r="M39" s="13"/>
      <c r="N39" s="14"/>
    </row>
    <row r="40" spans="1:17" ht="28.5" x14ac:dyDescent="0.25">
      <c r="A40" s="37"/>
      <c r="B40" s="44" t="s">
        <v>32</v>
      </c>
      <c r="C40" s="45">
        <v>40</v>
      </c>
      <c r="D40" s="46">
        <v>0</v>
      </c>
      <c r="E40" s="124">
        <f>+D40+D41</f>
        <v>0</v>
      </c>
      <c r="F40"/>
      <c r="G40"/>
      <c r="H40"/>
      <c r="I40" s="13"/>
      <c r="J40" s="13"/>
      <c r="K40" s="13"/>
      <c r="L40" s="13"/>
      <c r="M40" s="13"/>
      <c r="N40" s="14"/>
    </row>
    <row r="41" spans="1:17" ht="42.75" x14ac:dyDescent="0.25">
      <c r="A41" s="37"/>
      <c r="B41" s="44" t="s">
        <v>33</v>
      </c>
      <c r="C41" s="45">
        <v>60</v>
      </c>
      <c r="D41" s="46">
        <v>0</v>
      </c>
      <c r="E41" s="125"/>
      <c r="F41"/>
      <c r="G41"/>
      <c r="H41"/>
      <c r="I41" s="13"/>
      <c r="J41" s="13"/>
      <c r="K41" s="13"/>
      <c r="L41" s="13"/>
      <c r="M41" s="13"/>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26" t="s">
        <v>34</v>
      </c>
      <c r="N45" s="126"/>
    </row>
    <row r="46" spans="1:17" x14ac:dyDescent="0.25">
      <c r="B46" s="40" t="s">
        <v>35</v>
      </c>
      <c r="M46" s="47"/>
      <c r="N46" s="47"/>
    </row>
    <row r="47" spans="1:17" ht="15.75" thickBot="1" x14ac:dyDescent="0.3">
      <c r="M47" s="47"/>
      <c r="N47" s="47"/>
    </row>
    <row r="48" spans="1:17" s="13" customFormat="1" ht="60" x14ac:dyDescent="0.25">
      <c r="B48" s="48" t="s">
        <v>36</v>
      </c>
      <c r="C48" s="48" t="s">
        <v>37</v>
      </c>
      <c r="D48" s="48" t="s">
        <v>38</v>
      </c>
      <c r="E48" s="48" t="s">
        <v>39</v>
      </c>
      <c r="F48" s="48" t="s">
        <v>40</v>
      </c>
      <c r="G48" s="48" t="s">
        <v>41</v>
      </c>
      <c r="H48" s="48" t="s">
        <v>42</v>
      </c>
      <c r="I48" s="48" t="s">
        <v>43</v>
      </c>
      <c r="J48" s="48" t="s">
        <v>44</v>
      </c>
      <c r="K48" s="48" t="s">
        <v>45</v>
      </c>
      <c r="L48" s="48" t="s">
        <v>46</v>
      </c>
      <c r="M48" s="49" t="s">
        <v>47</v>
      </c>
      <c r="N48" s="48" t="s">
        <v>48</v>
      </c>
      <c r="O48" s="48" t="s">
        <v>49</v>
      </c>
      <c r="P48" s="50" t="s">
        <v>50</v>
      </c>
      <c r="Q48" s="50" t="s">
        <v>51</v>
      </c>
    </row>
    <row r="49" spans="1:26" s="62" customFormat="1" ht="30" x14ac:dyDescent="0.25">
      <c r="A49" s="51">
        <v>1</v>
      </c>
      <c r="B49" s="52" t="s">
        <v>3</v>
      </c>
      <c r="C49" s="52" t="s">
        <v>3</v>
      </c>
      <c r="D49" s="52" t="s">
        <v>52</v>
      </c>
      <c r="E49" s="53">
        <v>100571</v>
      </c>
      <c r="F49" s="54" t="s">
        <v>20</v>
      </c>
      <c r="G49" s="55">
        <v>0</v>
      </c>
      <c r="H49" s="56">
        <v>40196</v>
      </c>
      <c r="I49" s="57">
        <v>40469</v>
      </c>
      <c r="J49" s="57" t="s">
        <v>21</v>
      </c>
      <c r="K49" s="53">
        <v>10</v>
      </c>
      <c r="L49" s="57"/>
      <c r="M49" s="53">
        <v>536</v>
      </c>
      <c r="N49" s="58">
        <f>+M49*G49</f>
        <v>0</v>
      </c>
      <c r="O49" s="59">
        <v>1306000000</v>
      </c>
      <c r="P49" s="59">
        <v>55</v>
      </c>
      <c r="Q49" s="60"/>
      <c r="R49" s="61"/>
      <c r="S49" s="61"/>
      <c r="T49" s="61"/>
      <c r="U49" s="61"/>
      <c r="V49" s="61"/>
      <c r="W49" s="61"/>
      <c r="X49" s="61"/>
      <c r="Y49" s="61"/>
      <c r="Z49" s="61"/>
    </row>
    <row r="50" spans="1:26" s="62" customFormat="1" ht="30" x14ac:dyDescent="0.25">
      <c r="A50" s="51">
        <f>+A49+1</f>
        <v>2</v>
      </c>
      <c r="B50" s="52" t="s">
        <v>3</v>
      </c>
      <c r="C50" s="52" t="s">
        <v>3</v>
      </c>
      <c r="D50" s="52" t="s">
        <v>52</v>
      </c>
      <c r="E50" s="53">
        <v>140953</v>
      </c>
      <c r="F50" s="54" t="s">
        <v>20</v>
      </c>
      <c r="G50" s="54">
        <v>0</v>
      </c>
      <c r="H50" s="56">
        <v>41652</v>
      </c>
      <c r="I50" s="57">
        <v>41973</v>
      </c>
      <c r="J50" s="57" t="s">
        <v>21</v>
      </c>
      <c r="K50" s="53">
        <v>10</v>
      </c>
      <c r="L50" s="57"/>
      <c r="M50" s="53">
        <v>280</v>
      </c>
      <c r="N50" s="58">
        <v>0</v>
      </c>
      <c r="O50" s="59">
        <v>252000000</v>
      </c>
      <c r="P50" s="59">
        <v>56</v>
      </c>
      <c r="Q50" s="60"/>
      <c r="R50" s="61"/>
      <c r="S50" s="61"/>
      <c r="T50" s="61"/>
      <c r="U50" s="61"/>
      <c r="V50" s="61"/>
      <c r="W50" s="61"/>
      <c r="X50" s="61"/>
      <c r="Y50" s="61"/>
      <c r="Z50" s="61"/>
    </row>
    <row r="51" spans="1:26" s="62" customFormat="1" x14ac:dyDescent="0.25">
      <c r="A51" s="51">
        <v>3</v>
      </c>
      <c r="B51" s="52" t="s">
        <v>3</v>
      </c>
      <c r="C51" s="52" t="s">
        <v>3</v>
      </c>
      <c r="D51" s="52" t="s">
        <v>53</v>
      </c>
      <c r="E51" s="53">
        <v>2122515</v>
      </c>
      <c r="F51" s="54" t="s">
        <v>20</v>
      </c>
      <c r="G51" s="54">
        <v>0</v>
      </c>
      <c r="H51" s="56">
        <v>41199</v>
      </c>
      <c r="I51" s="57">
        <v>41258</v>
      </c>
      <c r="J51" s="57" t="s">
        <v>21</v>
      </c>
      <c r="K51" s="53">
        <v>2</v>
      </c>
      <c r="L51" s="57"/>
      <c r="M51" s="63">
        <v>272</v>
      </c>
      <c r="N51" s="58">
        <v>0</v>
      </c>
      <c r="O51" s="59">
        <v>115994981</v>
      </c>
      <c r="P51" s="59">
        <v>53</v>
      </c>
      <c r="Q51" s="60"/>
      <c r="R51" s="61"/>
      <c r="S51" s="61"/>
      <c r="T51" s="61"/>
      <c r="U51" s="61"/>
      <c r="V51" s="61"/>
      <c r="W51" s="61"/>
      <c r="X51" s="61"/>
      <c r="Y51" s="61"/>
      <c r="Z51" s="61"/>
    </row>
    <row r="52" spans="1:26" s="62" customFormat="1" x14ac:dyDescent="0.25">
      <c r="A52" s="51">
        <f t="shared" ref="A52:A55" si="0">+A51+1</f>
        <v>4</v>
      </c>
      <c r="B52" s="52" t="s">
        <v>3</v>
      </c>
      <c r="C52" s="52" t="s">
        <v>3</v>
      </c>
      <c r="D52" s="52" t="s">
        <v>53</v>
      </c>
      <c r="E52" s="53">
        <v>2121304</v>
      </c>
      <c r="F52" s="54" t="s">
        <v>20</v>
      </c>
      <c r="G52" s="54">
        <v>0</v>
      </c>
      <c r="H52" s="56">
        <v>41039</v>
      </c>
      <c r="I52" s="57">
        <v>41151</v>
      </c>
      <c r="J52" s="57" t="s">
        <v>21</v>
      </c>
      <c r="K52" s="53">
        <v>3</v>
      </c>
      <c r="L52" s="57"/>
      <c r="M52" s="63" t="s">
        <v>54</v>
      </c>
      <c r="N52" s="58">
        <v>0</v>
      </c>
      <c r="O52" s="59">
        <v>122560733</v>
      </c>
      <c r="P52" s="59">
        <v>54</v>
      </c>
      <c r="Q52" s="60"/>
      <c r="R52" s="61"/>
      <c r="S52" s="61"/>
      <c r="T52" s="61"/>
      <c r="U52" s="61"/>
      <c r="V52" s="61"/>
      <c r="W52" s="61"/>
      <c r="X52" s="61"/>
      <c r="Y52" s="61"/>
      <c r="Z52" s="61"/>
    </row>
    <row r="53" spans="1:26" s="62" customFormat="1" x14ac:dyDescent="0.25">
      <c r="A53" s="51">
        <f t="shared" si="0"/>
        <v>5</v>
      </c>
      <c r="B53" s="52"/>
      <c r="C53" s="64"/>
      <c r="D53" s="52"/>
      <c r="E53" s="65"/>
      <c r="F53" s="54"/>
      <c r="G53" s="54"/>
      <c r="H53" s="54"/>
      <c r="I53" s="57"/>
      <c r="J53" s="57"/>
      <c r="K53" s="57"/>
      <c r="L53" s="57"/>
      <c r="M53" s="53"/>
      <c r="N53" s="58"/>
      <c r="O53" s="59">
        <v>1</v>
      </c>
      <c r="P53" s="59"/>
      <c r="Q53" s="60"/>
      <c r="R53" s="61"/>
      <c r="S53" s="61"/>
      <c r="T53" s="61"/>
      <c r="U53" s="61"/>
      <c r="V53" s="61"/>
      <c r="W53" s="61"/>
      <c r="X53" s="61"/>
      <c r="Y53" s="61"/>
      <c r="Z53" s="61"/>
    </row>
    <row r="54" spans="1:26" s="62" customFormat="1" x14ac:dyDescent="0.25">
      <c r="A54" s="51">
        <f t="shared" si="0"/>
        <v>6</v>
      </c>
      <c r="B54" s="52"/>
      <c r="C54" s="64"/>
      <c r="D54" s="52"/>
      <c r="E54" s="65"/>
      <c r="F54" s="54"/>
      <c r="G54" s="54"/>
      <c r="H54" s="54"/>
      <c r="I54" s="57"/>
      <c r="J54" s="57"/>
      <c r="K54" s="57"/>
      <c r="L54" s="57"/>
      <c r="M54" s="53"/>
      <c r="N54" s="58"/>
      <c r="O54" s="59"/>
      <c r="P54" s="59"/>
      <c r="Q54" s="60"/>
      <c r="R54" s="61"/>
      <c r="S54" s="61"/>
      <c r="T54" s="61"/>
      <c r="U54" s="61"/>
      <c r="V54" s="61"/>
      <c r="W54" s="61"/>
      <c r="X54" s="61"/>
      <c r="Y54" s="61"/>
      <c r="Z54" s="61"/>
    </row>
    <row r="55" spans="1:26" s="62" customFormat="1" x14ac:dyDescent="0.25">
      <c r="A55" s="51">
        <f t="shared" si="0"/>
        <v>7</v>
      </c>
      <c r="B55" s="52"/>
      <c r="C55" s="64"/>
      <c r="D55" s="52"/>
      <c r="E55" s="65"/>
      <c r="F55" s="54"/>
      <c r="G55" s="54"/>
      <c r="H55" s="54"/>
      <c r="I55" s="57"/>
      <c r="J55" s="57"/>
      <c r="K55" s="57"/>
      <c r="L55" s="57"/>
      <c r="M55" s="53"/>
      <c r="N55" s="58"/>
      <c r="O55" s="59"/>
      <c r="P55" s="59"/>
      <c r="Q55" s="60"/>
      <c r="R55" s="61"/>
      <c r="S55" s="61"/>
      <c r="T55" s="61"/>
      <c r="U55" s="61"/>
      <c r="V55" s="61"/>
      <c r="W55" s="61"/>
      <c r="X55" s="61"/>
      <c r="Y55" s="61"/>
      <c r="Z55" s="61"/>
    </row>
    <row r="56" spans="1:26" s="62" customFormat="1" ht="45" x14ac:dyDescent="0.25">
      <c r="A56" s="51"/>
      <c r="B56" s="66" t="s">
        <v>31</v>
      </c>
      <c r="C56" s="64"/>
      <c r="D56" s="52"/>
      <c r="E56" s="65"/>
      <c r="F56" s="54"/>
      <c r="G56" s="54"/>
      <c r="H56" s="54"/>
      <c r="I56" s="57"/>
      <c r="J56" s="57"/>
      <c r="K56" s="67">
        <f>SUM(K49:K55)</f>
        <v>25</v>
      </c>
      <c r="L56" s="67">
        <f>SUM(L49:L55)</f>
        <v>0</v>
      </c>
      <c r="M56" s="68">
        <v>536</v>
      </c>
      <c r="N56" s="67">
        <f>SUM(N49:N55)</f>
        <v>0</v>
      </c>
      <c r="O56" s="59"/>
      <c r="P56" s="59"/>
      <c r="Q56" s="69" t="s">
        <v>193</v>
      </c>
    </row>
    <row r="57" spans="1:26" s="70" customFormat="1" x14ac:dyDescent="0.25">
      <c r="E57" s="71"/>
    </row>
    <row r="58" spans="1:26" s="70" customFormat="1" x14ac:dyDescent="0.25">
      <c r="B58" s="111" t="s">
        <v>55</v>
      </c>
      <c r="C58" s="111" t="s">
        <v>56</v>
      </c>
      <c r="D58" s="113" t="s">
        <v>57</v>
      </c>
      <c r="E58" s="113"/>
    </row>
    <row r="59" spans="1:26" s="70" customFormat="1" x14ac:dyDescent="0.25">
      <c r="B59" s="112"/>
      <c r="C59" s="112"/>
      <c r="D59" s="72" t="s">
        <v>58</v>
      </c>
      <c r="E59" s="73" t="s">
        <v>59</v>
      </c>
    </row>
    <row r="60" spans="1:26" s="70" customFormat="1" ht="18.75" x14ac:dyDescent="0.25">
      <c r="B60" s="74" t="s">
        <v>60</v>
      </c>
      <c r="C60" s="75">
        <f>+K56</f>
        <v>25</v>
      </c>
      <c r="D60" s="76" t="s">
        <v>23</v>
      </c>
      <c r="E60" s="76"/>
      <c r="F60" s="77"/>
      <c r="G60" s="77"/>
      <c r="H60" s="77"/>
      <c r="I60" s="77"/>
      <c r="J60" s="77"/>
      <c r="K60" s="77"/>
      <c r="L60" s="77"/>
      <c r="M60" s="77"/>
    </row>
    <row r="61" spans="1:26" s="70" customFormat="1" x14ac:dyDescent="0.25">
      <c r="B61" s="74" t="s">
        <v>61</v>
      </c>
      <c r="C61" s="75">
        <f>+M56</f>
        <v>536</v>
      </c>
      <c r="D61" s="76"/>
      <c r="E61" s="76" t="s">
        <v>23</v>
      </c>
    </row>
    <row r="62" spans="1:26" s="70" customFormat="1" x14ac:dyDescent="0.25">
      <c r="B62" s="78"/>
      <c r="C62" s="129"/>
      <c r="D62" s="129"/>
      <c r="E62" s="129"/>
      <c r="F62" s="129"/>
      <c r="G62" s="129"/>
      <c r="H62" s="129"/>
      <c r="I62" s="129"/>
      <c r="J62" s="129"/>
      <c r="K62" s="129"/>
      <c r="L62" s="129"/>
      <c r="M62" s="129"/>
      <c r="N62" s="129"/>
    </row>
    <row r="63" spans="1:26" ht="15.75" thickBot="1" x14ac:dyDescent="0.3"/>
    <row r="64" spans="1:26" ht="27" thickBot="1" x14ac:dyDescent="0.3">
      <c r="B64" s="130" t="s">
        <v>62</v>
      </c>
      <c r="C64" s="130"/>
      <c r="D64" s="130"/>
      <c r="E64" s="130"/>
      <c r="F64" s="130"/>
      <c r="G64" s="130"/>
      <c r="H64" s="130"/>
      <c r="I64" s="130"/>
      <c r="J64" s="130"/>
      <c r="K64" s="130"/>
      <c r="L64" s="130"/>
      <c r="M64" s="130"/>
      <c r="N64" s="130"/>
    </row>
    <row r="67" spans="2:17" ht="105" x14ac:dyDescent="0.25">
      <c r="B67" s="79" t="s">
        <v>63</v>
      </c>
      <c r="C67" s="80" t="s">
        <v>64</v>
      </c>
      <c r="D67" s="80" t="s">
        <v>65</v>
      </c>
      <c r="E67" s="80" t="s">
        <v>66</v>
      </c>
      <c r="F67" s="80" t="s">
        <v>67</v>
      </c>
      <c r="G67" s="80" t="s">
        <v>68</v>
      </c>
      <c r="H67" s="80" t="s">
        <v>69</v>
      </c>
      <c r="I67" s="80" t="s">
        <v>70</v>
      </c>
      <c r="J67" s="80" t="s">
        <v>71</v>
      </c>
      <c r="K67" s="80" t="s">
        <v>72</v>
      </c>
      <c r="L67" s="80" t="s">
        <v>73</v>
      </c>
      <c r="M67" s="81" t="s">
        <v>74</v>
      </c>
      <c r="N67" s="81" t="s">
        <v>75</v>
      </c>
      <c r="O67" s="131" t="s">
        <v>76</v>
      </c>
      <c r="P67" s="132"/>
      <c r="Q67" s="80" t="s">
        <v>77</v>
      </c>
    </row>
    <row r="68" spans="2:17" x14ac:dyDescent="0.25">
      <c r="B68" s="82" t="s">
        <v>78</v>
      </c>
      <c r="C68" s="82" t="s">
        <v>79</v>
      </c>
      <c r="D68" s="83" t="s">
        <v>80</v>
      </c>
      <c r="E68" s="83">
        <v>150</v>
      </c>
      <c r="F68" s="84" t="s">
        <v>81</v>
      </c>
      <c r="G68" s="84" t="s">
        <v>20</v>
      </c>
      <c r="H68" s="84" t="s">
        <v>20</v>
      </c>
      <c r="I68" s="85" t="s">
        <v>20</v>
      </c>
      <c r="J68" s="85" t="s">
        <v>20</v>
      </c>
      <c r="K68" s="42" t="s">
        <v>20</v>
      </c>
      <c r="L68" s="42" t="s">
        <v>20</v>
      </c>
      <c r="M68" s="42" t="s">
        <v>20</v>
      </c>
      <c r="N68" s="42" t="s">
        <v>20</v>
      </c>
      <c r="O68" s="133"/>
      <c r="P68" s="134"/>
      <c r="Q68" s="42" t="s">
        <v>20</v>
      </c>
    </row>
    <row r="69" spans="2:17" x14ac:dyDescent="0.25">
      <c r="B69" s="82" t="s">
        <v>82</v>
      </c>
      <c r="C69" s="82" t="s">
        <v>83</v>
      </c>
      <c r="D69" s="83" t="s">
        <v>84</v>
      </c>
      <c r="E69" s="83">
        <v>500</v>
      </c>
      <c r="F69" s="84" t="s">
        <v>81</v>
      </c>
      <c r="G69" s="84" t="s">
        <v>20</v>
      </c>
      <c r="H69" s="84" t="s">
        <v>20</v>
      </c>
      <c r="I69" s="85" t="s">
        <v>20</v>
      </c>
      <c r="J69" s="85" t="s">
        <v>20</v>
      </c>
      <c r="K69" s="42" t="s">
        <v>20</v>
      </c>
      <c r="L69" s="42" t="s">
        <v>20</v>
      </c>
      <c r="M69" s="42" t="s">
        <v>20</v>
      </c>
      <c r="N69" s="42" t="s">
        <v>20</v>
      </c>
      <c r="O69" s="133"/>
      <c r="P69" s="134"/>
      <c r="Q69" s="42" t="s">
        <v>20</v>
      </c>
    </row>
    <row r="70" spans="2:17" x14ac:dyDescent="0.25">
      <c r="B70" s="82" t="s">
        <v>85</v>
      </c>
      <c r="C70" s="82" t="s">
        <v>79</v>
      </c>
      <c r="D70" s="83" t="s">
        <v>86</v>
      </c>
      <c r="E70" s="83">
        <v>200</v>
      </c>
      <c r="F70" s="84" t="s">
        <v>81</v>
      </c>
      <c r="G70" s="84" t="s">
        <v>20</v>
      </c>
      <c r="H70" s="84" t="s">
        <v>20</v>
      </c>
      <c r="I70" s="85" t="s">
        <v>20</v>
      </c>
      <c r="J70" s="85" t="s">
        <v>20</v>
      </c>
      <c r="K70" s="42" t="s">
        <v>20</v>
      </c>
      <c r="L70" s="42" t="s">
        <v>20</v>
      </c>
      <c r="M70" s="42" t="s">
        <v>20</v>
      </c>
      <c r="N70" s="42" t="s">
        <v>20</v>
      </c>
      <c r="O70" s="133"/>
      <c r="P70" s="134"/>
      <c r="Q70" s="42" t="s">
        <v>20</v>
      </c>
    </row>
    <row r="71" spans="2:17" x14ac:dyDescent="0.25">
      <c r="B71" s="82"/>
      <c r="C71" s="82"/>
      <c r="D71" s="86"/>
      <c r="E71" s="83"/>
      <c r="F71" s="84"/>
      <c r="G71" s="84"/>
      <c r="H71" s="84"/>
      <c r="I71" s="85"/>
      <c r="J71" s="85"/>
      <c r="K71" s="42"/>
      <c r="L71" s="42"/>
      <c r="M71" s="42"/>
      <c r="N71" s="42"/>
      <c r="O71" s="127"/>
      <c r="P71" s="128"/>
      <c r="Q71" s="42"/>
    </row>
    <row r="72" spans="2:17" x14ac:dyDescent="0.25">
      <c r="B72" s="1" t="s">
        <v>87</v>
      </c>
    </row>
    <row r="73" spans="2:17" x14ac:dyDescent="0.25">
      <c r="B73" s="1" t="s">
        <v>88</v>
      </c>
    </row>
    <row r="74" spans="2:17" x14ac:dyDescent="0.25">
      <c r="B74" s="1" t="s">
        <v>89</v>
      </c>
    </row>
    <row r="76" spans="2:17" ht="15.75" thickBot="1" x14ac:dyDescent="0.3"/>
    <row r="77" spans="2:17" ht="27" thickBot="1" x14ac:dyDescent="0.3">
      <c r="B77" s="135" t="s">
        <v>90</v>
      </c>
      <c r="C77" s="136"/>
      <c r="D77" s="136"/>
      <c r="E77" s="136"/>
      <c r="F77" s="136"/>
      <c r="G77" s="136"/>
      <c r="H77" s="136"/>
      <c r="I77" s="136"/>
      <c r="J77" s="136"/>
      <c r="K77" s="136"/>
      <c r="L77" s="136"/>
      <c r="M77" s="136"/>
      <c r="N77" s="137"/>
    </row>
    <row r="82" spans="2:17" ht="75" x14ac:dyDescent="0.25">
      <c r="B82" s="79" t="s">
        <v>91</v>
      </c>
      <c r="C82" s="79" t="s">
        <v>92</v>
      </c>
      <c r="D82" s="79" t="s">
        <v>93</v>
      </c>
      <c r="E82" s="79" t="s">
        <v>94</v>
      </c>
      <c r="F82" s="79" t="s">
        <v>95</v>
      </c>
      <c r="G82" s="79" t="s">
        <v>96</v>
      </c>
      <c r="H82" s="79" t="s">
        <v>97</v>
      </c>
      <c r="I82" s="79" t="s">
        <v>98</v>
      </c>
      <c r="J82" s="131" t="s">
        <v>99</v>
      </c>
      <c r="K82" s="138"/>
      <c r="L82" s="132"/>
      <c r="M82" s="79" t="s">
        <v>100</v>
      </c>
      <c r="N82" s="79" t="s">
        <v>101</v>
      </c>
      <c r="O82" s="79" t="s">
        <v>102</v>
      </c>
      <c r="P82" s="131" t="s">
        <v>76</v>
      </c>
      <c r="Q82" s="132"/>
    </row>
    <row r="83" spans="2:17" ht="30" x14ac:dyDescent="0.25">
      <c r="B83" s="87" t="s">
        <v>103</v>
      </c>
      <c r="C83" s="88">
        <v>500</v>
      </c>
      <c r="D83" s="89" t="s">
        <v>104</v>
      </c>
      <c r="E83" s="90">
        <v>75088771</v>
      </c>
      <c r="F83" s="87" t="s">
        <v>105</v>
      </c>
      <c r="G83" s="87" t="s">
        <v>106</v>
      </c>
      <c r="H83" s="91" t="s">
        <v>107</v>
      </c>
      <c r="I83" s="83" t="s">
        <v>21</v>
      </c>
      <c r="J83" s="89" t="s">
        <v>108</v>
      </c>
      <c r="K83" s="86" t="s">
        <v>109</v>
      </c>
      <c r="L83" s="76" t="s">
        <v>20</v>
      </c>
      <c r="M83" s="42" t="s">
        <v>20</v>
      </c>
      <c r="N83" s="42" t="s">
        <v>20</v>
      </c>
      <c r="O83" s="42" t="s">
        <v>20</v>
      </c>
      <c r="P83" s="127" t="s">
        <v>110</v>
      </c>
      <c r="Q83" s="128"/>
    </row>
    <row r="84" spans="2:17" ht="45" x14ac:dyDescent="0.25">
      <c r="B84" s="87" t="s">
        <v>103</v>
      </c>
      <c r="C84" s="88">
        <v>500</v>
      </c>
      <c r="D84" s="89" t="s">
        <v>111</v>
      </c>
      <c r="E84" s="90">
        <v>14136471</v>
      </c>
      <c r="F84" s="87" t="s">
        <v>112</v>
      </c>
      <c r="G84" s="82" t="s">
        <v>113</v>
      </c>
      <c r="H84" s="91" t="s">
        <v>114</v>
      </c>
      <c r="I84" s="83" t="s">
        <v>21</v>
      </c>
      <c r="J84" s="89" t="s">
        <v>115</v>
      </c>
      <c r="K84" s="86" t="s">
        <v>116</v>
      </c>
      <c r="L84" s="92" t="s">
        <v>117</v>
      </c>
      <c r="M84" s="42" t="s">
        <v>20</v>
      </c>
      <c r="N84" s="42" t="s">
        <v>20</v>
      </c>
      <c r="O84" s="42" t="s">
        <v>21</v>
      </c>
      <c r="P84" s="127" t="s">
        <v>192</v>
      </c>
      <c r="Q84" s="128"/>
    </row>
    <row r="85" spans="2:17" ht="30" x14ac:dyDescent="0.25">
      <c r="B85" s="87" t="s">
        <v>118</v>
      </c>
      <c r="C85" s="88">
        <v>500</v>
      </c>
      <c r="D85" s="89" t="s">
        <v>119</v>
      </c>
      <c r="E85" s="90">
        <v>1130676113</v>
      </c>
      <c r="F85" s="82" t="s">
        <v>120</v>
      </c>
      <c r="G85" s="87" t="s">
        <v>121</v>
      </c>
      <c r="H85" s="91" t="s">
        <v>122</v>
      </c>
      <c r="I85" s="83" t="s">
        <v>21</v>
      </c>
      <c r="J85" s="89" t="s">
        <v>123</v>
      </c>
      <c r="K85" s="86" t="s">
        <v>124</v>
      </c>
      <c r="L85" s="92" t="s">
        <v>125</v>
      </c>
      <c r="M85" s="42" t="s">
        <v>20</v>
      </c>
      <c r="N85" s="42" t="s">
        <v>20</v>
      </c>
      <c r="O85" s="42" t="s">
        <v>20</v>
      </c>
      <c r="P85" s="127" t="s">
        <v>126</v>
      </c>
      <c r="Q85" s="128"/>
    </row>
    <row r="86" spans="2:17" ht="45" x14ac:dyDescent="0.25">
      <c r="B86" s="87" t="s">
        <v>118</v>
      </c>
      <c r="C86" s="88">
        <v>200</v>
      </c>
      <c r="D86" s="89" t="s">
        <v>127</v>
      </c>
      <c r="E86" s="90">
        <v>42119817</v>
      </c>
      <c r="F86" s="87" t="s">
        <v>128</v>
      </c>
      <c r="G86" s="87" t="s">
        <v>129</v>
      </c>
      <c r="H86" s="91" t="s">
        <v>130</v>
      </c>
      <c r="I86" s="83" t="s">
        <v>21</v>
      </c>
      <c r="J86" s="89" t="s">
        <v>131</v>
      </c>
      <c r="K86" s="86" t="s">
        <v>132</v>
      </c>
      <c r="L86" s="76" t="s">
        <v>133</v>
      </c>
      <c r="M86" s="42" t="s">
        <v>20</v>
      </c>
      <c r="N86" s="42" t="s">
        <v>21</v>
      </c>
      <c r="O86" s="42" t="s">
        <v>20</v>
      </c>
      <c r="P86" s="127" t="s">
        <v>134</v>
      </c>
      <c r="Q86" s="128"/>
    </row>
    <row r="87" spans="2:17" ht="105" x14ac:dyDescent="0.25">
      <c r="B87" s="87" t="s">
        <v>103</v>
      </c>
      <c r="C87" s="88">
        <v>150</v>
      </c>
      <c r="D87" s="89" t="s">
        <v>135</v>
      </c>
      <c r="E87" s="90">
        <v>14590955</v>
      </c>
      <c r="F87" s="87" t="s">
        <v>120</v>
      </c>
      <c r="G87" s="87" t="s">
        <v>121</v>
      </c>
      <c r="H87" s="93" t="s">
        <v>136</v>
      </c>
      <c r="I87" s="83" t="s">
        <v>20</v>
      </c>
      <c r="J87" s="93" t="s">
        <v>137</v>
      </c>
      <c r="K87" s="86" t="s">
        <v>138</v>
      </c>
      <c r="L87" s="92" t="s">
        <v>139</v>
      </c>
      <c r="M87" s="42" t="s">
        <v>20</v>
      </c>
      <c r="N87" s="42" t="s">
        <v>20</v>
      </c>
      <c r="O87" s="42" t="s">
        <v>21</v>
      </c>
      <c r="P87" s="127" t="s">
        <v>192</v>
      </c>
      <c r="Q87" s="128"/>
    </row>
    <row r="88" spans="2:17" ht="60" x14ac:dyDescent="0.25">
      <c r="B88" s="87" t="s">
        <v>140</v>
      </c>
      <c r="C88" s="88">
        <v>500</v>
      </c>
      <c r="D88" s="89" t="s">
        <v>141</v>
      </c>
      <c r="E88" s="90">
        <v>31539154</v>
      </c>
      <c r="F88" s="87" t="s">
        <v>142</v>
      </c>
      <c r="G88" s="87" t="s">
        <v>143</v>
      </c>
      <c r="H88" s="91" t="s">
        <v>144</v>
      </c>
      <c r="I88" s="83" t="s">
        <v>20</v>
      </c>
      <c r="J88" s="89" t="s">
        <v>145</v>
      </c>
      <c r="K88" s="86" t="s">
        <v>146</v>
      </c>
      <c r="L88" s="76" t="s">
        <v>147</v>
      </c>
      <c r="M88" s="42" t="s">
        <v>20</v>
      </c>
      <c r="N88" s="42" t="s">
        <v>20</v>
      </c>
      <c r="O88" s="42" t="s">
        <v>20</v>
      </c>
      <c r="P88" s="94"/>
      <c r="Q88" s="95"/>
    </row>
    <row r="89" spans="2:17" ht="75" x14ac:dyDescent="0.25">
      <c r="B89" s="87" t="s">
        <v>148</v>
      </c>
      <c r="C89" s="88">
        <v>500</v>
      </c>
      <c r="D89" s="89" t="s">
        <v>149</v>
      </c>
      <c r="E89" s="90">
        <v>1116237835</v>
      </c>
      <c r="F89" s="87" t="s">
        <v>142</v>
      </c>
      <c r="G89" s="87" t="s">
        <v>150</v>
      </c>
      <c r="H89" s="91" t="s">
        <v>151</v>
      </c>
      <c r="I89" s="83" t="s">
        <v>20</v>
      </c>
      <c r="J89" s="89" t="s">
        <v>152</v>
      </c>
      <c r="K89" s="86" t="s">
        <v>153</v>
      </c>
      <c r="L89" s="76" t="s">
        <v>142</v>
      </c>
      <c r="M89" s="42" t="s">
        <v>20</v>
      </c>
      <c r="N89" s="42" t="s">
        <v>20</v>
      </c>
      <c r="O89" s="42" t="s">
        <v>20</v>
      </c>
      <c r="P89" s="127"/>
      <c r="Q89" s="128"/>
    </row>
    <row r="90" spans="2:17" ht="45" x14ac:dyDescent="0.25">
      <c r="B90" s="87" t="s">
        <v>148</v>
      </c>
      <c r="C90" s="88">
        <v>500</v>
      </c>
      <c r="D90" s="89" t="s">
        <v>154</v>
      </c>
      <c r="E90" s="90">
        <v>29346810</v>
      </c>
      <c r="F90" s="87" t="s">
        <v>142</v>
      </c>
      <c r="G90" s="87" t="s">
        <v>121</v>
      </c>
      <c r="H90" s="91" t="s">
        <v>155</v>
      </c>
      <c r="I90" s="83" t="s">
        <v>20</v>
      </c>
      <c r="J90" s="89" t="s">
        <v>156</v>
      </c>
      <c r="K90" s="86" t="s">
        <v>157</v>
      </c>
      <c r="L90" s="76" t="s">
        <v>142</v>
      </c>
      <c r="M90" s="42" t="s">
        <v>20</v>
      </c>
      <c r="N90" s="42" t="s">
        <v>20</v>
      </c>
      <c r="O90" s="42" t="s">
        <v>20</v>
      </c>
      <c r="P90" s="94"/>
      <c r="Q90" s="95"/>
    </row>
    <row r="91" spans="2:17" ht="60" x14ac:dyDescent="0.25">
      <c r="B91" s="87" t="s">
        <v>148</v>
      </c>
      <c r="C91" s="88">
        <v>150</v>
      </c>
      <c r="D91" s="89" t="s">
        <v>158</v>
      </c>
      <c r="E91" s="90">
        <v>1144125943</v>
      </c>
      <c r="F91" s="87" t="s">
        <v>142</v>
      </c>
      <c r="G91" s="87" t="s">
        <v>159</v>
      </c>
      <c r="H91" s="91" t="s">
        <v>160</v>
      </c>
      <c r="I91" s="83" t="s">
        <v>20</v>
      </c>
      <c r="J91" s="89" t="s">
        <v>161</v>
      </c>
      <c r="K91" s="86" t="s">
        <v>162</v>
      </c>
      <c r="L91" s="76" t="s">
        <v>20</v>
      </c>
      <c r="M91" s="42" t="s">
        <v>20</v>
      </c>
      <c r="N91" s="42" t="s">
        <v>20</v>
      </c>
      <c r="O91" s="42" t="s">
        <v>21</v>
      </c>
      <c r="P91" s="127" t="s">
        <v>192</v>
      </c>
      <c r="Q91" s="128"/>
    </row>
    <row r="92" spans="2:17" ht="105" x14ac:dyDescent="0.25">
      <c r="B92" s="87" t="s">
        <v>148</v>
      </c>
      <c r="C92" s="88">
        <v>200</v>
      </c>
      <c r="D92" s="89" t="s">
        <v>163</v>
      </c>
      <c r="E92" s="90">
        <v>1144028916</v>
      </c>
      <c r="F92" s="87" t="s">
        <v>142</v>
      </c>
      <c r="G92" s="87" t="s">
        <v>164</v>
      </c>
      <c r="H92" s="91" t="s">
        <v>165</v>
      </c>
      <c r="I92" s="83" t="s">
        <v>20</v>
      </c>
      <c r="J92" s="89" t="s">
        <v>166</v>
      </c>
      <c r="K92" s="86" t="s">
        <v>167</v>
      </c>
      <c r="L92" s="76" t="s">
        <v>20</v>
      </c>
      <c r="M92" s="42" t="s">
        <v>20</v>
      </c>
      <c r="N92" s="42" t="s">
        <v>20</v>
      </c>
      <c r="O92" s="42" t="s">
        <v>21</v>
      </c>
      <c r="P92" s="94" t="s">
        <v>192</v>
      </c>
      <c r="Q92" s="95"/>
    </row>
    <row r="93" spans="2:17" x14ac:dyDescent="0.25">
      <c r="B93" s="87"/>
      <c r="C93" s="88"/>
      <c r="D93" s="89"/>
      <c r="E93" s="90"/>
      <c r="F93" s="87"/>
      <c r="G93" s="87"/>
      <c r="H93" s="91"/>
      <c r="I93" s="83"/>
      <c r="J93" s="89"/>
      <c r="K93" s="86"/>
      <c r="L93" s="76"/>
      <c r="M93" s="42"/>
      <c r="N93" s="42"/>
      <c r="O93" s="42"/>
      <c r="P93" s="94"/>
      <c r="Q93" s="95"/>
    </row>
    <row r="94" spans="2:17" x14ac:dyDescent="0.25">
      <c r="B94" s="87"/>
      <c r="C94" s="88"/>
      <c r="D94" s="89"/>
      <c r="E94" s="90"/>
      <c r="F94" s="87"/>
      <c r="G94" s="87"/>
      <c r="H94" s="91"/>
      <c r="I94" s="83"/>
      <c r="J94" s="89"/>
      <c r="K94" s="86"/>
      <c r="L94" s="76"/>
      <c r="M94" s="42"/>
      <c r="N94" s="42"/>
      <c r="O94" s="42"/>
      <c r="P94" s="94"/>
      <c r="Q94" s="95"/>
    </row>
    <row r="95" spans="2:17" x14ac:dyDescent="0.25">
      <c r="B95" s="87"/>
      <c r="C95" s="88"/>
      <c r="D95" s="89"/>
      <c r="E95" s="90"/>
      <c r="F95" s="87"/>
      <c r="G95" s="87"/>
      <c r="H95" s="91"/>
      <c r="I95" s="83"/>
      <c r="J95" s="89"/>
      <c r="K95" s="86"/>
      <c r="L95" s="76"/>
      <c r="M95" s="42"/>
      <c r="N95" s="42"/>
      <c r="O95" s="42"/>
      <c r="P95" s="94"/>
      <c r="Q95" s="95"/>
    </row>
    <row r="96" spans="2:17" x14ac:dyDescent="0.25">
      <c r="B96" s="87"/>
      <c r="C96" s="88"/>
      <c r="D96" s="89"/>
      <c r="E96" s="82"/>
      <c r="F96" s="82"/>
      <c r="G96" s="82"/>
      <c r="H96" s="91"/>
      <c r="I96" s="83"/>
      <c r="J96" s="87"/>
      <c r="K96" s="86"/>
      <c r="L96" s="85"/>
      <c r="M96" s="42"/>
      <c r="N96" s="42"/>
      <c r="O96" s="42"/>
      <c r="P96" s="127"/>
      <c r="Q96" s="128"/>
    </row>
    <row r="98" spans="2:17" ht="15.75" thickBot="1" x14ac:dyDescent="0.3"/>
    <row r="99" spans="2:17" ht="27" thickBot="1" x14ac:dyDescent="0.3">
      <c r="B99" s="135" t="s">
        <v>168</v>
      </c>
      <c r="C99" s="136"/>
      <c r="D99" s="136"/>
      <c r="E99" s="136"/>
      <c r="F99" s="136"/>
      <c r="G99" s="136"/>
      <c r="H99" s="136"/>
      <c r="I99" s="136"/>
      <c r="J99" s="136"/>
      <c r="K99" s="136"/>
      <c r="L99" s="136"/>
      <c r="M99" s="136"/>
      <c r="N99" s="137"/>
    </row>
    <row r="102" spans="2:17" ht="30" x14ac:dyDescent="0.25">
      <c r="B102" s="80" t="s">
        <v>19</v>
      </c>
      <c r="C102" s="80" t="s">
        <v>169</v>
      </c>
      <c r="D102" s="131" t="s">
        <v>76</v>
      </c>
      <c r="E102" s="132"/>
    </row>
    <row r="103" spans="2:17" ht="51" customHeight="1" x14ac:dyDescent="0.25">
      <c r="B103" s="96" t="s">
        <v>170</v>
      </c>
      <c r="C103" s="42" t="s">
        <v>20</v>
      </c>
      <c r="D103" s="127" t="s">
        <v>171</v>
      </c>
      <c r="E103" s="128"/>
    </row>
    <row r="106" spans="2:17" ht="26.25" x14ac:dyDescent="0.25">
      <c r="B106" s="114" t="s">
        <v>172</v>
      </c>
      <c r="C106" s="115"/>
      <c r="D106" s="115"/>
      <c r="E106" s="115"/>
      <c r="F106" s="115"/>
      <c r="G106" s="115"/>
      <c r="H106" s="115"/>
      <c r="I106" s="115"/>
      <c r="J106" s="115"/>
      <c r="K106" s="115"/>
      <c r="L106" s="115"/>
      <c r="M106" s="115"/>
      <c r="N106" s="115"/>
      <c r="O106" s="115"/>
      <c r="P106" s="115"/>
    </row>
    <row r="108" spans="2:17" ht="15.75" thickBot="1" x14ac:dyDescent="0.3"/>
    <row r="109" spans="2:17" ht="27" thickBot="1" x14ac:dyDescent="0.3">
      <c r="B109" s="135" t="s">
        <v>173</v>
      </c>
      <c r="C109" s="136"/>
      <c r="D109" s="136"/>
      <c r="E109" s="136"/>
      <c r="F109" s="136"/>
      <c r="G109" s="136"/>
      <c r="H109" s="136"/>
      <c r="I109" s="136"/>
      <c r="J109" s="136"/>
      <c r="K109" s="136"/>
      <c r="L109" s="136"/>
      <c r="M109" s="136"/>
      <c r="N109" s="137"/>
    </row>
    <row r="111" spans="2:17" ht="15.75" thickBot="1" x14ac:dyDescent="0.3">
      <c r="M111" s="47"/>
      <c r="N111" s="47"/>
    </row>
    <row r="112" spans="2:17" s="13" customFormat="1" ht="60" x14ac:dyDescent="0.25">
      <c r="B112" s="48" t="s">
        <v>36</v>
      </c>
      <c r="C112" s="48" t="s">
        <v>37</v>
      </c>
      <c r="D112" s="48" t="s">
        <v>38</v>
      </c>
      <c r="E112" s="48" t="s">
        <v>39</v>
      </c>
      <c r="F112" s="48" t="s">
        <v>40</v>
      </c>
      <c r="G112" s="48" t="s">
        <v>41</v>
      </c>
      <c r="H112" s="48" t="s">
        <v>42</v>
      </c>
      <c r="I112" s="48" t="s">
        <v>43</v>
      </c>
      <c r="J112" s="48" t="s">
        <v>44</v>
      </c>
      <c r="K112" s="48" t="s">
        <v>45</v>
      </c>
      <c r="L112" s="48" t="s">
        <v>46</v>
      </c>
      <c r="M112" s="49" t="s">
        <v>47</v>
      </c>
      <c r="N112" s="48" t="s">
        <v>48</v>
      </c>
      <c r="O112" s="48" t="s">
        <v>49</v>
      </c>
      <c r="P112" s="50" t="s">
        <v>50</v>
      </c>
      <c r="Q112" s="50" t="s">
        <v>51</v>
      </c>
    </row>
    <row r="113" spans="1:26" s="62" customFormat="1" ht="195" x14ac:dyDescent="0.25">
      <c r="A113" s="51">
        <v>1</v>
      </c>
      <c r="B113" s="52" t="s">
        <v>3</v>
      </c>
      <c r="C113" s="52" t="s">
        <v>52</v>
      </c>
      <c r="D113" s="52" t="s">
        <v>52</v>
      </c>
      <c r="E113" s="53">
        <v>101101</v>
      </c>
      <c r="F113" s="54" t="s">
        <v>20</v>
      </c>
      <c r="G113" s="54">
        <v>0</v>
      </c>
      <c r="H113" s="56">
        <v>40429</v>
      </c>
      <c r="I113" s="57">
        <v>40551</v>
      </c>
      <c r="J113" s="57" t="s">
        <v>21</v>
      </c>
      <c r="K113" s="53">
        <v>4</v>
      </c>
      <c r="L113" s="57"/>
      <c r="M113" s="53">
        <v>630</v>
      </c>
      <c r="N113" s="58">
        <v>0</v>
      </c>
      <c r="O113" s="59">
        <v>622944000</v>
      </c>
      <c r="P113" s="59">
        <v>1</v>
      </c>
      <c r="Q113" s="60" t="s">
        <v>174</v>
      </c>
      <c r="R113" s="61"/>
      <c r="S113" s="61"/>
      <c r="T113" s="61"/>
      <c r="U113" s="61"/>
      <c r="V113" s="61"/>
      <c r="W113" s="61"/>
      <c r="X113" s="61"/>
      <c r="Y113" s="61"/>
      <c r="Z113" s="61"/>
    </row>
    <row r="114" spans="1:26" s="62" customFormat="1" x14ac:dyDescent="0.25">
      <c r="A114" s="51">
        <f>+A113+1</f>
        <v>2</v>
      </c>
      <c r="B114" s="52"/>
      <c r="C114" s="64"/>
      <c r="D114" s="52"/>
      <c r="E114" s="65"/>
      <c r="F114" s="54"/>
      <c r="G114" s="54"/>
      <c r="H114" s="54"/>
      <c r="I114" s="57"/>
      <c r="J114" s="57"/>
      <c r="K114" s="57"/>
      <c r="L114" s="57"/>
      <c r="M114" s="58"/>
      <c r="N114" s="58"/>
      <c r="O114" s="59"/>
      <c r="P114" s="59"/>
      <c r="Q114" s="60"/>
      <c r="R114" s="61"/>
      <c r="S114" s="61"/>
      <c r="T114" s="61"/>
      <c r="U114" s="61"/>
      <c r="V114" s="61"/>
      <c r="W114" s="61"/>
      <c r="X114" s="61"/>
      <c r="Y114" s="61"/>
      <c r="Z114" s="61"/>
    </row>
    <row r="115" spans="1:26" s="62" customFormat="1" x14ac:dyDescent="0.25">
      <c r="A115" s="51">
        <f t="shared" ref="A115:A120" si="1">+A114+1</f>
        <v>3</v>
      </c>
      <c r="B115" s="52"/>
      <c r="C115" s="64"/>
      <c r="D115" s="52"/>
      <c r="E115" s="65"/>
      <c r="F115" s="54"/>
      <c r="G115" s="54"/>
      <c r="H115" s="54"/>
      <c r="I115" s="57"/>
      <c r="J115" s="57"/>
      <c r="K115" s="57"/>
      <c r="L115" s="57"/>
      <c r="M115" s="58"/>
      <c r="N115" s="58"/>
      <c r="O115" s="59"/>
      <c r="P115" s="59"/>
      <c r="Q115" s="60"/>
      <c r="R115" s="61"/>
      <c r="S115" s="61"/>
      <c r="T115" s="61"/>
      <c r="U115" s="61"/>
      <c r="V115" s="61"/>
      <c r="W115" s="61"/>
      <c r="X115" s="61"/>
      <c r="Y115" s="61"/>
      <c r="Z115" s="61"/>
    </row>
    <row r="116" spans="1:26" s="62" customFormat="1" x14ac:dyDescent="0.25">
      <c r="A116" s="51">
        <f t="shared" si="1"/>
        <v>4</v>
      </c>
      <c r="B116" s="52"/>
      <c r="C116" s="64"/>
      <c r="D116" s="52"/>
      <c r="E116" s="65"/>
      <c r="F116" s="54"/>
      <c r="G116" s="54"/>
      <c r="H116" s="54"/>
      <c r="I116" s="57"/>
      <c r="J116" s="57"/>
      <c r="K116" s="57"/>
      <c r="L116" s="57"/>
      <c r="M116" s="58"/>
      <c r="N116" s="58"/>
      <c r="O116" s="59"/>
      <c r="P116" s="59"/>
      <c r="Q116" s="60"/>
      <c r="R116" s="61"/>
      <c r="S116" s="61"/>
      <c r="T116" s="61"/>
      <c r="U116" s="61"/>
      <c r="V116" s="61"/>
      <c r="W116" s="61"/>
      <c r="X116" s="61"/>
      <c r="Y116" s="61"/>
      <c r="Z116" s="61"/>
    </row>
    <row r="117" spans="1:26" s="62" customFormat="1" x14ac:dyDescent="0.25">
      <c r="A117" s="51">
        <f t="shared" si="1"/>
        <v>5</v>
      </c>
      <c r="B117" s="52"/>
      <c r="C117" s="64"/>
      <c r="D117" s="52"/>
      <c r="E117" s="65"/>
      <c r="F117" s="54"/>
      <c r="G117" s="54"/>
      <c r="H117" s="54"/>
      <c r="I117" s="57"/>
      <c r="J117" s="57"/>
      <c r="K117" s="57"/>
      <c r="L117" s="57"/>
      <c r="M117" s="58"/>
      <c r="N117" s="58"/>
      <c r="O117" s="59"/>
      <c r="P117" s="59"/>
      <c r="Q117" s="60"/>
      <c r="R117" s="61"/>
      <c r="S117" s="61"/>
      <c r="T117" s="61"/>
      <c r="U117" s="61"/>
      <c r="V117" s="61"/>
      <c r="W117" s="61"/>
      <c r="X117" s="61"/>
      <c r="Y117" s="61"/>
      <c r="Z117" s="61"/>
    </row>
    <row r="118" spans="1:26" s="62" customFormat="1" x14ac:dyDescent="0.25">
      <c r="A118" s="51">
        <f t="shared" si="1"/>
        <v>6</v>
      </c>
      <c r="B118" s="52"/>
      <c r="C118" s="64"/>
      <c r="D118" s="52"/>
      <c r="E118" s="65"/>
      <c r="F118" s="54"/>
      <c r="G118" s="54"/>
      <c r="H118" s="54"/>
      <c r="I118" s="57"/>
      <c r="J118" s="57"/>
      <c r="K118" s="57"/>
      <c r="L118" s="57"/>
      <c r="M118" s="58"/>
      <c r="N118" s="58"/>
      <c r="O118" s="59"/>
      <c r="P118" s="59"/>
      <c r="Q118" s="60"/>
      <c r="R118" s="61"/>
      <c r="S118" s="61"/>
      <c r="T118" s="61"/>
      <c r="U118" s="61"/>
      <c r="V118" s="61"/>
      <c r="W118" s="61"/>
      <c r="X118" s="61"/>
      <c r="Y118" s="61"/>
      <c r="Z118" s="61"/>
    </row>
    <row r="119" spans="1:26" s="62" customFormat="1" x14ac:dyDescent="0.25">
      <c r="A119" s="51">
        <f t="shared" si="1"/>
        <v>7</v>
      </c>
      <c r="B119" s="52"/>
      <c r="C119" s="64"/>
      <c r="D119" s="52"/>
      <c r="E119" s="65"/>
      <c r="F119" s="54"/>
      <c r="G119" s="54"/>
      <c r="H119" s="54"/>
      <c r="I119" s="57"/>
      <c r="J119" s="57"/>
      <c r="K119" s="57"/>
      <c r="L119" s="57"/>
      <c r="M119" s="58"/>
      <c r="N119" s="58"/>
      <c r="O119" s="59"/>
      <c r="P119" s="59"/>
      <c r="Q119" s="60"/>
      <c r="R119" s="61"/>
      <c r="S119" s="61"/>
      <c r="T119" s="61"/>
      <c r="U119" s="61"/>
      <c r="V119" s="61"/>
      <c r="W119" s="61"/>
      <c r="X119" s="61"/>
      <c r="Y119" s="61"/>
      <c r="Z119" s="61"/>
    </row>
    <row r="120" spans="1:26" s="62" customFormat="1" x14ac:dyDescent="0.25">
      <c r="A120" s="51">
        <f t="shared" si="1"/>
        <v>8</v>
      </c>
      <c r="B120" s="52"/>
      <c r="C120" s="64"/>
      <c r="D120" s="52"/>
      <c r="E120" s="65"/>
      <c r="F120" s="54"/>
      <c r="G120" s="54"/>
      <c r="H120" s="54"/>
      <c r="I120" s="57"/>
      <c r="J120" s="57"/>
      <c r="K120" s="57"/>
      <c r="L120" s="57"/>
      <c r="M120" s="58"/>
      <c r="N120" s="58"/>
      <c r="O120" s="59"/>
      <c r="P120" s="59"/>
      <c r="Q120" s="60"/>
      <c r="R120" s="61"/>
      <c r="S120" s="61"/>
      <c r="T120" s="61"/>
      <c r="U120" s="61"/>
      <c r="V120" s="61"/>
      <c r="W120" s="61"/>
      <c r="X120" s="61"/>
      <c r="Y120" s="61"/>
      <c r="Z120" s="61"/>
    </row>
    <row r="121" spans="1:26" s="62" customFormat="1" x14ac:dyDescent="0.25">
      <c r="A121" s="51"/>
      <c r="B121" s="66" t="s">
        <v>31</v>
      </c>
      <c r="C121" s="64"/>
      <c r="D121" s="52"/>
      <c r="E121" s="65"/>
      <c r="F121" s="54"/>
      <c r="G121" s="54"/>
      <c r="H121" s="54"/>
      <c r="I121" s="57"/>
      <c r="J121" s="57"/>
      <c r="K121" s="67" t="s">
        <v>175</v>
      </c>
      <c r="L121" s="67">
        <f t="shared" ref="L121:N121" si="2">SUM(L113:L120)</f>
        <v>0</v>
      </c>
      <c r="M121" s="68">
        <f t="shared" si="2"/>
        <v>630</v>
      </c>
      <c r="N121" s="67">
        <f t="shared" si="2"/>
        <v>0</v>
      </c>
      <c r="O121" s="59"/>
      <c r="P121" s="59"/>
      <c r="Q121" s="69"/>
    </row>
    <row r="122" spans="1:26" x14ac:dyDescent="0.25">
      <c r="B122" s="70"/>
      <c r="C122" s="70"/>
      <c r="D122" s="70"/>
      <c r="E122" s="71"/>
      <c r="F122" s="70"/>
      <c r="G122" s="70"/>
      <c r="H122" s="70"/>
      <c r="I122" s="70"/>
      <c r="J122" s="70"/>
      <c r="K122" s="70"/>
      <c r="L122" s="70"/>
      <c r="M122" s="70"/>
      <c r="N122" s="70"/>
      <c r="O122" s="70"/>
      <c r="P122" s="70"/>
    </row>
    <row r="123" spans="1:26" ht="18.75" x14ac:dyDescent="0.25">
      <c r="B123" s="74" t="s">
        <v>176</v>
      </c>
      <c r="C123" s="97"/>
      <c r="H123" s="77"/>
      <c r="I123" s="77"/>
      <c r="J123" s="77"/>
      <c r="K123" s="77"/>
      <c r="L123" s="77"/>
      <c r="M123" s="77"/>
      <c r="N123" s="70"/>
      <c r="O123" s="70"/>
      <c r="P123" s="70"/>
    </row>
    <row r="125" spans="1:26" ht="15.75" thickBot="1" x14ac:dyDescent="0.3"/>
    <row r="126" spans="1:26" ht="30.75" thickBot="1" x14ac:dyDescent="0.3">
      <c r="B126" s="98" t="s">
        <v>177</v>
      </c>
      <c r="C126" s="99" t="s">
        <v>178</v>
      </c>
      <c r="D126" s="98" t="s">
        <v>30</v>
      </c>
      <c r="E126" s="99" t="s">
        <v>179</v>
      </c>
    </row>
    <row r="127" spans="1:26" x14ac:dyDescent="0.25">
      <c r="B127" s="100" t="s">
        <v>180</v>
      </c>
      <c r="C127" s="101"/>
      <c r="D127" s="101"/>
      <c r="E127" s="139"/>
    </row>
    <row r="128" spans="1:26" x14ac:dyDescent="0.25">
      <c r="B128" s="100" t="s">
        <v>181</v>
      </c>
      <c r="C128" s="102"/>
      <c r="D128" s="46"/>
      <c r="E128" s="140"/>
    </row>
    <row r="129" spans="2:17" ht="15.75" thickBot="1" x14ac:dyDescent="0.3">
      <c r="B129" s="100" t="s">
        <v>182</v>
      </c>
      <c r="C129" s="103"/>
      <c r="D129" s="103"/>
      <c r="E129" s="141"/>
    </row>
    <row r="131" spans="2:17" ht="15.75" thickBot="1" x14ac:dyDescent="0.3"/>
    <row r="132" spans="2:17" ht="27" thickBot="1" x14ac:dyDescent="0.3">
      <c r="B132" s="135" t="s">
        <v>183</v>
      </c>
      <c r="C132" s="136"/>
      <c r="D132" s="136"/>
      <c r="E132" s="136"/>
      <c r="F132" s="136"/>
      <c r="G132" s="136"/>
      <c r="H132" s="136"/>
      <c r="I132" s="136"/>
      <c r="J132" s="136"/>
      <c r="K132" s="136"/>
      <c r="L132" s="136"/>
      <c r="M132" s="136"/>
      <c r="N132" s="137"/>
    </row>
    <row r="134" spans="2:17" ht="75" x14ac:dyDescent="0.25">
      <c r="B134" s="79" t="s">
        <v>91</v>
      </c>
      <c r="C134" s="79" t="s">
        <v>92</v>
      </c>
      <c r="D134" s="79" t="s">
        <v>93</v>
      </c>
      <c r="E134" s="79" t="s">
        <v>94</v>
      </c>
      <c r="F134" s="79" t="s">
        <v>95</v>
      </c>
      <c r="G134" s="79" t="s">
        <v>96</v>
      </c>
      <c r="H134" s="79" t="s">
        <v>97</v>
      </c>
      <c r="I134" s="79" t="s">
        <v>98</v>
      </c>
      <c r="J134" s="131" t="s">
        <v>99</v>
      </c>
      <c r="K134" s="138"/>
      <c r="L134" s="132"/>
      <c r="M134" s="79" t="s">
        <v>100</v>
      </c>
      <c r="N134" s="79" t="s">
        <v>101</v>
      </c>
      <c r="O134" s="79" t="s">
        <v>102</v>
      </c>
      <c r="P134" s="131" t="s">
        <v>76</v>
      </c>
      <c r="Q134" s="132"/>
    </row>
    <row r="135" spans="2:17" x14ac:dyDescent="0.25">
      <c r="B135" s="87"/>
      <c r="C135" s="87"/>
      <c r="D135" s="82"/>
      <c r="E135" s="82"/>
      <c r="F135" s="82"/>
      <c r="G135" s="82"/>
      <c r="H135" s="82"/>
      <c r="I135" s="83"/>
      <c r="J135" s="104"/>
      <c r="K135" s="105"/>
      <c r="L135" s="106"/>
      <c r="M135" s="42"/>
      <c r="N135" s="42"/>
      <c r="O135" s="42"/>
      <c r="P135" s="142"/>
      <c r="Q135" s="143"/>
    </row>
    <row r="136" spans="2:17" x14ac:dyDescent="0.25">
      <c r="B136" s="87"/>
      <c r="C136" s="87"/>
      <c r="D136" s="82"/>
      <c r="E136" s="82"/>
      <c r="F136" s="82"/>
      <c r="G136" s="82"/>
      <c r="H136" s="82"/>
      <c r="I136" s="83"/>
      <c r="J136" s="104"/>
      <c r="K136" s="85"/>
      <c r="L136" s="85"/>
      <c r="M136" s="42"/>
      <c r="N136" s="42"/>
      <c r="O136" s="42"/>
      <c r="P136" s="144"/>
      <c r="Q136" s="144"/>
    </row>
    <row r="139" spans="2:17" ht="15.75" thickBot="1" x14ac:dyDescent="0.3"/>
    <row r="140" spans="2:17" ht="30" x14ac:dyDescent="0.25">
      <c r="B140" s="43" t="s">
        <v>19</v>
      </c>
      <c r="C140" s="43" t="s">
        <v>177</v>
      </c>
      <c r="D140" s="79" t="s">
        <v>178</v>
      </c>
      <c r="E140" s="43" t="s">
        <v>30</v>
      </c>
      <c r="F140" s="99" t="s">
        <v>184</v>
      </c>
      <c r="G140" s="107"/>
    </row>
    <row r="141" spans="2:17" ht="108" x14ac:dyDescent="0.2">
      <c r="B141" s="145" t="s">
        <v>185</v>
      </c>
      <c r="C141" s="108" t="s">
        <v>186</v>
      </c>
      <c r="D141" s="46">
        <v>25</v>
      </c>
      <c r="E141" s="46">
        <v>0</v>
      </c>
      <c r="F141" s="146">
        <f>+E141+E142+E143</f>
        <v>0</v>
      </c>
      <c r="G141" s="109"/>
    </row>
    <row r="142" spans="2:17" ht="96" x14ac:dyDescent="0.2">
      <c r="B142" s="145"/>
      <c r="C142" s="108" t="s">
        <v>187</v>
      </c>
      <c r="D142" s="110">
        <v>25</v>
      </c>
      <c r="E142" s="46">
        <v>0</v>
      </c>
      <c r="F142" s="147"/>
      <c r="G142" s="109"/>
    </row>
    <row r="143" spans="2:17" ht="60" x14ac:dyDescent="0.2">
      <c r="B143" s="145"/>
      <c r="C143" s="108" t="s">
        <v>188</v>
      </c>
      <c r="D143" s="46">
        <v>10</v>
      </c>
      <c r="E143" s="46">
        <v>0</v>
      </c>
      <c r="F143" s="148"/>
      <c r="G143" s="109"/>
    </row>
    <row r="144" spans="2:17" x14ac:dyDescent="0.25">
      <c r="C144"/>
    </row>
    <row r="147" spans="2:5" x14ac:dyDescent="0.25">
      <c r="B147" s="40" t="s">
        <v>189</v>
      </c>
    </row>
    <row r="150" spans="2:5" x14ac:dyDescent="0.25">
      <c r="B150" s="41" t="s">
        <v>19</v>
      </c>
      <c r="C150" s="41" t="s">
        <v>29</v>
      </c>
      <c r="D150" s="43" t="s">
        <v>30</v>
      </c>
      <c r="E150" s="43" t="s">
        <v>31</v>
      </c>
    </row>
    <row r="151" spans="2:5" ht="28.5" x14ac:dyDescent="0.25">
      <c r="B151" s="44" t="s">
        <v>190</v>
      </c>
      <c r="C151" s="45">
        <v>40</v>
      </c>
      <c r="D151" s="46">
        <f>+E127</f>
        <v>0</v>
      </c>
      <c r="E151" s="124">
        <f>+D151+D152</f>
        <v>0</v>
      </c>
    </row>
    <row r="152" spans="2:5" ht="42.75" x14ac:dyDescent="0.25">
      <c r="B152" s="44" t="s">
        <v>191</v>
      </c>
      <c r="C152" s="45">
        <v>60</v>
      </c>
      <c r="D152" s="46">
        <v>0</v>
      </c>
      <c r="E152" s="125"/>
    </row>
  </sheetData>
  <mergeCells count="46">
    <mergeCell ref="E151:E152"/>
    <mergeCell ref="B132:N132"/>
    <mergeCell ref="J134:L134"/>
    <mergeCell ref="P134:Q134"/>
    <mergeCell ref="P135:Q135"/>
    <mergeCell ref="P136:Q136"/>
    <mergeCell ref="B141:B143"/>
    <mergeCell ref="F141:F143"/>
    <mergeCell ref="E127:E129"/>
    <mergeCell ref="P85:Q85"/>
    <mergeCell ref="P86:Q86"/>
    <mergeCell ref="P87:Q87"/>
    <mergeCell ref="P89:Q89"/>
    <mergeCell ref="P91:Q91"/>
    <mergeCell ref="P96:Q96"/>
    <mergeCell ref="B99:N99"/>
    <mergeCell ref="D102:E102"/>
    <mergeCell ref="D103:E103"/>
    <mergeCell ref="B106:P106"/>
    <mergeCell ref="B109:N109"/>
    <mergeCell ref="P84:Q84"/>
    <mergeCell ref="C62:N62"/>
    <mergeCell ref="B64:N64"/>
    <mergeCell ref="O67:P67"/>
    <mergeCell ref="O68:P68"/>
    <mergeCell ref="O69:P69"/>
    <mergeCell ref="O70:P70"/>
    <mergeCell ref="O71:P71"/>
    <mergeCell ref="B77:N77"/>
    <mergeCell ref="J82:L82"/>
    <mergeCell ref="P82:Q82"/>
    <mergeCell ref="P83:Q83"/>
    <mergeCell ref="B58:B59"/>
    <mergeCell ref="C58:C59"/>
    <mergeCell ref="D58:E58"/>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EV_TEC_CER_G16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2014-12-04T15:47:01Z</dcterms:created>
  <dcterms:modified xsi:type="dcterms:W3CDTF">2014-12-04T21:20:32Z</dcterms:modified>
</cp:coreProperties>
</file>