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TALENTUM_G1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1" i="1" l="1"/>
  <c r="D152" i="1" s="1"/>
  <c r="E126" i="1"/>
  <c r="D151" i="1" s="1"/>
  <c r="E151" i="1" s="1"/>
  <c r="N120" i="1"/>
  <c r="M120" i="1"/>
  <c r="L120" i="1"/>
  <c r="K120" i="1"/>
  <c r="C122" i="1" s="1"/>
  <c r="A113" i="1"/>
  <c r="A114" i="1" s="1"/>
  <c r="A115" i="1" s="1"/>
  <c r="A116" i="1" s="1"/>
  <c r="A117" i="1" s="1"/>
  <c r="A118" i="1" s="1"/>
  <c r="A119" i="1" s="1"/>
  <c r="N112" i="1"/>
  <c r="C62" i="1"/>
  <c r="C61" i="1"/>
  <c r="N57" i="1"/>
  <c r="L57" i="1"/>
  <c r="A51" i="1"/>
  <c r="A52" i="1" s="1"/>
  <c r="A53" i="1" s="1"/>
  <c r="A54" i="1" s="1"/>
  <c r="A55" i="1" s="1"/>
  <c r="A56" i="1" s="1"/>
  <c r="A50" i="1"/>
  <c r="E40" i="1"/>
  <c r="F22" i="1"/>
  <c r="E22" i="1"/>
  <c r="E24" i="1" s="1"/>
</calcChain>
</file>

<file path=xl/sharedStrings.xml><?xml version="1.0" encoding="utf-8"?>
<sst xmlns="http://schemas.openxmlformats.org/spreadsheetml/2006/main" count="391" uniqueCount="210">
  <si>
    <t>1. CRITERIOS HABILITANTES</t>
  </si>
  <si>
    <t>Experiencia Específica - habilitante</t>
  </si>
  <si>
    <t>Nombre de Proponente:</t>
  </si>
  <si>
    <t>UNION TEMPORAL TALENTUM</t>
  </si>
  <si>
    <t>Nombre de Integrante No 1:</t>
  </si>
  <si>
    <t>FUNDACION AVE FENIX</t>
  </si>
  <si>
    <t>Nombre de Integrante No 2:</t>
  </si>
  <si>
    <t>CORPORACION TALENTUM</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</si>
  <si>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</si>
  <si>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</si>
  <si>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</si>
  <si>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</si>
  <si>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</si>
  <si>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</si>
  <si>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</si>
  <si>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</si>
  <si>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</si>
  <si>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</si>
  <si>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</si>
  <si>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</si>
  <si>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</si>
  <si>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</si>
  <si>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</si>
  <si>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</si>
  <si>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</si>
  <si>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</si>
  <si>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</si>
  <si>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</si>
  <si>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</si>
  <si>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</si>
  <si>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</si>
  <si>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</si>
  <si>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</si>
  <si>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</si>
  <si>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</si>
  <si>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</si>
  <si>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</si>
  <si>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</si>
  <si>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</si>
  <si>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</si>
  <si>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</si>
  <si>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</si>
  <si>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</si>
  <si>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</si>
  <si>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</si>
  <si>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</si>
  <si>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</si>
  <si>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</si>
  <si>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</si>
  <si>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</si>
  <si>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</si>
  <si>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GESTION Y SERVICIOS COPERATIVOS</t>
  </si>
  <si>
    <t>CGS047 DEL 2010</t>
  </si>
  <si>
    <t>2 meses y 20 dias</t>
  </si>
  <si>
    <t xml:space="preserve">NO APORTA </t>
  </si>
  <si>
    <t>91        92</t>
  </si>
  <si>
    <t>INSTITUTO COLOMBIANO DE BIENESTAR FAMILIAR</t>
  </si>
  <si>
    <t xml:space="preserve">93      111   </t>
  </si>
  <si>
    <t>SE DESCUENTAN 822 CUPOS DE LOS 2542 CERTIFICADOS</t>
  </si>
  <si>
    <t>LESARU</t>
  </si>
  <si>
    <t>015 DE 2012</t>
  </si>
  <si>
    <t xml:space="preserve">FUNDACION COLOMBIA SI </t>
  </si>
  <si>
    <t>CPS081513</t>
  </si>
  <si>
    <t>SE SOLICITO SUBSANACION Y EL CONTRATO APORTADO TIENE EL No CPS081513   Y LA CERTIFICACION ENUNCIA EL No CPS081514</t>
  </si>
  <si>
    <t>SECRETARIA DE GOBIERNO</t>
  </si>
  <si>
    <t>3 meses 15 dias</t>
  </si>
  <si>
    <t>27</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</si>
  <si>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</si>
  <si>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</si>
  <si>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</si>
  <si>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</si>
  <si>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</si>
  <si>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</si>
  <si>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</si>
  <si>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</si>
  <si>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</si>
  <si>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</si>
  <si>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</si>
  <si>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</si>
  <si>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</si>
  <si>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</si>
  <si>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</si>
  <si>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</si>
  <si>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</si>
  <si>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</si>
  <si>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</si>
  <si>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</si>
  <si>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</si>
  <si>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</si>
  <si>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</si>
  <si>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ARRENDO</t>
  </si>
  <si>
    <t>INSTITUCIONAL</t>
  </si>
  <si>
    <t xml:space="preserve">CRA 3 CON CLL 6 CALLEJON DE LA BERRAQUERA </t>
  </si>
  <si>
    <t>CRA 16 CLL 17 LA PARADERA JAMUNDI</t>
  </si>
  <si>
    <t>CORREGIMIENTO DE TIMBA JAMUNDI</t>
  </si>
  <si>
    <t>CORREGIMIENTO DE QUINAMAYO JAMAUNDI</t>
  </si>
  <si>
    <t>CORREGIMIENTO DE PASO DE LA BOLSA JAMUNDI</t>
  </si>
  <si>
    <t>MODALIDA FAMILIAR</t>
  </si>
  <si>
    <t xml:space="preserve">FAMILIAR </t>
  </si>
  <si>
    <t>APORTAN CARTA DE COMPROMISO PARA GESETIONAR LOS LUGARES DE LA MODALIDAD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</si>
  <si>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</si>
  <si>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</si>
  <si>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</si>
  <si>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</si>
  <si>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</si>
  <si>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</si>
  <si>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</si>
  <si>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</si>
  <si>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</si>
  <si>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</si>
  <si>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</si>
  <si>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</si>
  <si>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</si>
  <si>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</si>
  <si>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</si>
  <si>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</si>
  <si>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 CDI INSTITUCIONAL </t>
  </si>
  <si>
    <t>LEYDY JOHANA SEMANATE FRANCO</t>
  </si>
  <si>
    <t>PSICOLOGA</t>
  </si>
  <si>
    <t xml:space="preserve">UNIVERSIDAD NACIONAL ABIERTA Y A DISTANCIA </t>
  </si>
  <si>
    <t>COMACOVALLE</t>
  </si>
  <si>
    <t xml:space="preserve">DEL 16/05/2013  AL  15/12/2013                 DEL 9 / 01/2014 AL 30/06/2014 </t>
  </si>
  <si>
    <t>DIANA CAROLINA ARANGO OSORIO</t>
  </si>
  <si>
    <t>UNIVERSIDAD CATOLICA POPULAR DE RISARALDA</t>
  </si>
  <si>
    <t xml:space="preserve">EMPRESA DE ENERGIA DEL QUINDIO  / FUNDACION NUEVO HORIZONTE </t>
  </si>
  <si>
    <t>01/06/2011       8/7/2012                   09/2011 A 01/2014</t>
  </si>
  <si>
    <t>COORDINADORA CDI INSTITUCIONAL</t>
  </si>
  <si>
    <t>CLAUDIA CECILIA MUÑOZ  OROZCO</t>
  </si>
  <si>
    <t>DESARROLLO FAMILIAR</t>
  </si>
  <si>
    <t xml:space="preserve">FUNDACION UNIVERSITARIA LUIS AMIGO </t>
  </si>
  <si>
    <t>N/A</t>
  </si>
  <si>
    <t>ASOCIACION EDUCATIVA PARA LA PARTICIPACION Y LA CONVIVENCIA CIUDADANA  EDUPAR</t>
  </si>
  <si>
    <t>01/09/2013 15/09/2014</t>
  </si>
  <si>
    <t>COORDINADORA CDI MODALIDAD FAMILIAR</t>
  </si>
  <si>
    <t xml:space="preserve">CLAUDIA VELEZ ARIAS </t>
  </si>
  <si>
    <t xml:space="preserve">LICENCIADA EN ADMINISTRACION EDUCATIVA </t>
  </si>
  <si>
    <t xml:space="preserve">UNIVERSIDAD SAN BUENAVENTURA </t>
  </si>
  <si>
    <t>ALCALDIA DE YUMBO</t>
  </si>
  <si>
    <t>18/03/2008   31/12/2008             18/02/2009      31/12/2009         01/26/2010           31/12/2010</t>
  </si>
  <si>
    <t>PROFESIONAL DE APOYO PSICOSOCIAL</t>
  </si>
  <si>
    <t>CLAUDA IVONNE MONTALVO ESCOBAR</t>
  </si>
  <si>
    <t xml:space="preserve">SOCIOLOGA </t>
  </si>
  <si>
    <t xml:space="preserve">UNIVERSIDAD DEL VALLE </t>
  </si>
  <si>
    <t>ASOCIACION PARA LA PROMOCION Y PARTICIPACION DEL LIDERAZGO SOCIAL</t>
  </si>
  <si>
    <t>14/04/2008        15/04/2010</t>
  </si>
  <si>
    <t xml:space="preserve">MARLY VALENCIA BANGUERA </t>
  </si>
  <si>
    <t>UNIVERSIDAD SANTIAGO DE CALI</t>
  </si>
  <si>
    <t xml:space="preserve">FUNDACION CALIDAD SUPER </t>
  </si>
  <si>
    <t>1/12/2012                1/06/2014</t>
  </si>
  <si>
    <t>MARTHA GUTIERREZ CORTES</t>
  </si>
  <si>
    <t>PROFESIONAL EN DESARROLLO FAMILIAR</t>
  </si>
  <si>
    <t>NA</t>
  </si>
  <si>
    <t xml:space="preserve">EMPLEAMOS </t>
  </si>
  <si>
    <t>29/07/204       30/04/2006</t>
  </si>
  <si>
    <t xml:space="preserve">PROFESIONAL DE APOYO PSICOSOCIAL CDI FAMILIAR </t>
  </si>
  <si>
    <t>KAREN BEATRIZ MIRANDA</t>
  </si>
  <si>
    <t>TRABAJADORA SOCIAL</t>
  </si>
  <si>
    <t>236632926-1</t>
  </si>
  <si>
    <t>HOGAR INFANTIL EL GUABITO</t>
  </si>
  <si>
    <t>01/02/2012 A 07/02/2013</t>
  </si>
  <si>
    <t xml:space="preserve">FERNANDO PALAU ALDANA </t>
  </si>
  <si>
    <t>PSICOLOGO</t>
  </si>
  <si>
    <t xml:space="preserve">UNIVERSIDAD DEL  VALLE </t>
  </si>
  <si>
    <t xml:space="preserve">COOPERATIVA DE TRABAJO ASOCIADO COENPAZ </t>
  </si>
  <si>
    <t>08/02/2010     01/05/2012</t>
  </si>
  <si>
    <t>SE SOLICITA SUBSANAR Y ENVIAN RESOLUSION  3039/1990</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</si>
  <si>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</si>
  <si>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</si>
  <si>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</si>
  <si>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</si>
  <si>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</si>
  <si>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CENTROS DE FORMACION GUIAS</t>
  </si>
  <si>
    <t>CIA-0032010</t>
  </si>
  <si>
    <t>solo se puede validar el tiempo desde el 21/12/2010 al 14/09/2012 y del 16/12/2012 al 31/12/2012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</si>
  <si>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</si>
  <si>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</si>
  <si>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</si>
  <si>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</si>
  <si>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</si>
  <si>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</si>
  <si>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</si>
  <si>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</si>
  <si>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</si>
  <si>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SOLANLLY ELIZABETH BANEGA RIASCOS</t>
  </si>
  <si>
    <t>252531126  1</t>
  </si>
  <si>
    <t>FUNDACION SOCIAL NEHEMIAS</t>
  </si>
  <si>
    <t>1/6/2011               1/6/2013</t>
  </si>
  <si>
    <t>PROFESIONAL DE APOYO PEDAGÓGICO  POR CADA MIL CUPOS OFERTADOS O FRACIÓN INFERIOR</t>
  </si>
  <si>
    <t>CLAUDIA PATRICIA RAMIREZ IRIARTE</t>
  </si>
  <si>
    <t>LICENCIADA EN EDUCACION ESPECIAL</t>
  </si>
  <si>
    <t>UNIVERSIDAD PEDAGOGICA NACIONAL</t>
  </si>
  <si>
    <t>NO REQUIERE</t>
  </si>
  <si>
    <t xml:space="preserve">ALCALDIA SANTIAGO DE CALI </t>
  </si>
  <si>
    <t>15/02/2009      31/12/2009</t>
  </si>
  <si>
    <t>NO PRESENTA LAS FUNCIONES EN LAS CERTIFICACIONES COMO LO SOLICITA EL PLIEGO</t>
  </si>
  <si>
    <t xml:space="preserve">FINANCIERO  POR CADA CINCO MIL CUPOS OFERTADOS O FRACIÓN INFERIOR </t>
  </si>
  <si>
    <t>CAMILO ANDRES VALENCIA QUINTERO</t>
  </si>
  <si>
    <t>CONTADOR PUBLICO</t>
  </si>
  <si>
    <t>179155 - T</t>
  </si>
  <si>
    <t xml:space="preserve">HERMOSA Y ASOCIADOS </t>
  </si>
  <si>
    <t>1/12/2011                  01/07/2013</t>
  </si>
  <si>
    <t xml:space="preserve">NO ANEXA ACTA  NI DIPLOMA DE GRADO Y NO FIRMA LA HOJA DE VIDA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</si>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</sst>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2C0A]\ #,##0"/>
    <numFmt numFmtId="165" formatCode="#,##0;[Red]#,##0"/>
    <numFmt numFmtId="166" formatCode="[$$-240A]\ #,##0.00"/>
    <numFmt numFmtId="167" formatCode="&quot;$&quot;\ #,##0_);[Red]\(&quot;$&quot;\ #,##0\)"/>
    <numFmt numFmtId="168" formatCode="[$$-240A]\ #,##0"/>
    <numFmt numFmtId="169" formatCode="0;[Red]0"/>
    <numFmt numFmtId="170" formatCode="_-* #,##0\ _€_-;\-* #,##0\ _€_-;_-* &quot;-&quot;??\ _€_-;_-@_-"/>
    <numFmt numFmtId="171"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color rgb="FF000000"/>
      <name val="Calibri"/>
      <family val="2"/>
      <scheme val="minor"/>
    </font>
    <font>
      <sz val="11"/>
      <name val="Calibri"/>
      <family val="2"/>
    </font>
    <font>
      <b/>
      <sz val="11"/>
      <color theme="1"/>
      <name val="Arial"/>
      <family val="2"/>
    </font>
    <font>
      <sz val="11"/>
      <color theme="1"/>
      <name val="Arial"/>
      <family val="2"/>
    </font>
    <font>
      <i/>
      <sz val="11"/>
      <color rgb="FFFF0000"/>
      <name val="Calibri"/>
      <family val="2"/>
      <scheme val="minor"/>
    </font>
    <font>
      <sz val="11"/>
      <name val="Arial"/>
      <family val="2"/>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6">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7"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9" fillId="4" borderId="6" xfId="0" applyNumberFormat="1" applyFon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5" fontId="9" fillId="4" borderId="7" xfId="0" applyNumberFormat="1" applyFon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164" fontId="0" fillId="3" borderId="6" xfId="0" applyNumberFormat="1" applyFill="1" applyBorder="1" applyAlignment="1">
      <alignment horizontal="center" vertical="center"/>
    </xf>
    <xf numFmtId="165"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0" fillId="5" borderId="6" xfId="0" applyNumberFormat="1" applyFont="1" applyFill="1" applyBorder="1" applyAlignment="1">
      <alignment horizontal="right" vertical="center" wrapText="1"/>
    </xf>
    <xf numFmtId="166" fontId="0" fillId="0" borderId="0" xfId="0" applyNumberFormat="1" applyBorder="1" applyAlignment="1">
      <alignment vertical="center"/>
    </xf>
    <xf numFmtId="164" fontId="0" fillId="5"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vertical="center"/>
    </xf>
    <xf numFmtId="0" fontId="2" fillId="2" borderId="6" xfId="0" applyFont="1" applyFill="1" applyBorder="1" applyAlignment="1">
      <alignment horizontal="center" vertical="center"/>
    </xf>
    <xf numFmtId="0" fontId="12" fillId="0" borderId="6" xfId="0" applyFont="1" applyBorder="1" applyAlignment="1">
      <alignment horizontal="justify" vertical="center" wrapText="1"/>
    </xf>
    <xf numFmtId="0" fontId="12" fillId="0" borderId="6" xfId="0" applyFont="1" applyBorder="1" applyAlignment="1">
      <alignment horizontal="center"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13" fillId="0" borderId="11" xfId="0" applyFont="1" applyBorder="1" applyAlignment="1">
      <alignment horizontal="center" vertical="center" wrapText="1"/>
    </xf>
    <xf numFmtId="0" fontId="13"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6" xfId="0"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169"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170"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0" xfId="0" applyFont="1" applyFill="1" applyAlignment="1">
      <alignment horizontal="left" vertical="center" wrapText="1"/>
    </xf>
    <xf numFmtId="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lignment horizontal="center" vertical="center" wrapText="1"/>
    </xf>
    <xf numFmtId="49" fontId="15" fillId="0" borderId="6" xfId="0" applyNumberFormat="1" applyFont="1" applyFill="1" applyBorder="1" applyAlignment="1" applyProtection="1">
      <alignment horizontal="left" vertical="center" wrapText="1"/>
      <protection locked="0"/>
    </xf>
    <xf numFmtId="0" fontId="15" fillId="0" borderId="6" xfId="0" applyFont="1" applyFill="1" applyBorder="1" applyAlignment="1" applyProtection="1">
      <alignment horizontal="center" vertical="center" wrapText="1"/>
      <protection locked="0"/>
    </xf>
    <xf numFmtId="49" fontId="15" fillId="0" borderId="6" xfId="0" applyNumberFormat="1" applyFont="1" applyFill="1" applyBorder="1" applyAlignment="1" applyProtection="1">
      <alignment horizontal="center" vertical="center" wrapText="1"/>
      <protection locked="0"/>
    </xf>
    <xf numFmtId="169" fontId="16" fillId="0" borderId="6" xfId="0" applyNumberFormat="1"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15" fontId="16" fillId="0" borderId="6" xfId="0" applyNumberFormat="1" applyFont="1" applyFill="1" applyBorder="1" applyAlignment="1" applyProtection="1">
      <alignment horizontal="center" vertical="center" wrapText="1"/>
      <protection locked="0"/>
    </xf>
    <xf numFmtId="49" fontId="17" fillId="0" borderId="6" xfId="0" applyNumberFormat="1" applyFont="1" applyFill="1" applyBorder="1" applyAlignment="1" applyProtection="1">
      <alignment horizontal="center" vertical="center" wrapText="1"/>
      <protection locked="0"/>
    </xf>
    <xf numFmtId="2" fontId="17" fillId="0" borderId="6" xfId="0" applyNumberFormat="1" applyFont="1" applyFill="1" applyBorder="1" applyAlignment="1" applyProtection="1">
      <alignment horizontal="center" vertical="center" wrapText="1"/>
      <protection locked="0"/>
    </xf>
    <xf numFmtId="170" fontId="16" fillId="0" borderId="6" xfId="1" applyNumberFormat="1" applyFont="1" applyFill="1" applyBorder="1" applyAlignment="1">
      <alignment horizontal="right" vertical="center" wrapText="1"/>
    </xf>
    <xf numFmtId="0" fontId="15" fillId="0" borderId="6" xfId="0" applyFont="1" applyFill="1" applyBorder="1" applyAlignment="1">
      <alignment horizontal="left" vertical="center" wrapText="1"/>
    </xf>
    <xf numFmtId="0" fontId="15"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20"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8" xfId="0" applyFont="1" applyFill="1" applyBorder="1" applyAlignment="1">
      <alignment horizont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8" xfId="0" applyBorder="1" applyAlignment="1">
      <alignment horizontal="center" vertical="center"/>
    </xf>
    <xf numFmtId="0" fontId="0" fillId="0" borderId="9"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Font="1" applyFill="1" applyBorder="1" applyAlignment="1">
      <alignment horizontal="center" vertical="center" wrapText="1"/>
    </xf>
    <xf numFmtId="14" fontId="0" fillId="0" borderId="6" xfId="0" applyNumberFormat="1" applyFont="1" applyFill="1" applyBorder="1" applyAlignment="1">
      <alignment horizontal="center" vertical="center" wrapText="1"/>
    </xf>
    <xf numFmtId="0" fontId="0" fillId="0" borderId="6" xfId="0" applyFill="1" applyBorder="1" applyAlignment="1">
      <alignment wrapText="1"/>
    </xf>
    <xf numFmtId="0" fontId="0" fillId="0" borderId="6"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14" fontId="0" fillId="0" borderId="6" xfId="0" applyNumberFormat="1" applyFill="1" applyBorder="1" applyAlignment="1">
      <alignment wrapText="1"/>
    </xf>
    <xf numFmtId="0" fontId="0" fillId="0" borderId="6" xfId="0" applyFill="1" applyBorder="1" applyAlignment="1">
      <alignment vertical="center" wrapText="1"/>
    </xf>
    <xf numFmtId="14" fontId="0" fillId="0" borderId="6" xfId="0" applyNumberFormat="1" applyFont="1" applyFill="1" applyBorder="1" applyAlignment="1">
      <alignment horizontal="center" vertical="center"/>
    </xf>
    <xf numFmtId="0" fontId="0" fillId="0" borderId="6" xfId="0" applyFont="1" applyFill="1" applyBorder="1" applyAlignment="1">
      <alignment horizontal="center" vertical="center"/>
    </xf>
    <xf numFmtId="0" fontId="0" fillId="0" borderId="6" xfId="0" applyFont="1" applyBorder="1" applyAlignment="1">
      <alignment horizontal="center" vertical="center" wrapText="1"/>
    </xf>
    <xf numFmtId="0" fontId="0" fillId="0" borderId="6" xfId="0" applyFont="1" applyBorder="1" applyAlignment="1">
      <alignment horizontal="center" vertical="center"/>
    </xf>
    <xf numFmtId="14" fontId="0" fillId="0" borderId="6" xfId="0" applyNumberFormat="1" applyFont="1" applyBorder="1" applyAlignment="1">
      <alignment horizontal="center" vertical="center"/>
    </xf>
    <xf numFmtId="0" fontId="0" fillId="0" borderId="6" xfId="0" applyFont="1" applyBorder="1" applyAlignment="1">
      <alignment horizontal="center" vertical="center" wrapText="1"/>
    </xf>
    <xf numFmtId="0" fontId="0" fillId="0" borderId="6" xfId="0" applyBorder="1" applyAlignment="1">
      <alignment vertical="center" wrapText="1"/>
    </xf>
    <xf numFmtId="0" fontId="0" fillId="0" borderId="6" xfId="0" applyBorder="1" applyAlignment="1">
      <alignment horizontal="center" vertical="center"/>
    </xf>
    <xf numFmtId="9" fontId="16" fillId="0" borderId="6" xfId="0" applyNumberFormat="1" applyFont="1" applyFill="1" applyBorder="1" applyAlignment="1" applyProtection="1">
      <alignment horizontal="center" vertical="center" wrapText="1"/>
      <protection locked="0"/>
    </xf>
    <xf numFmtId="9" fontId="16" fillId="0" borderId="6" xfId="2" applyFont="1" applyFill="1" applyBorder="1" applyAlignment="1" applyProtection="1">
      <alignment horizontal="center" vertical="center" wrapText="1"/>
      <protection locked="0"/>
    </xf>
    <xf numFmtId="14"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0"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Border="1" applyAlignment="1">
      <alignment wrapText="1"/>
    </xf>
    <xf numFmtId="0" fontId="0" fillId="0" borderId="6" xfId="0" applyBorder="1" applyAlignment="1">
      <alignment horizontal="center" vertical="center" wrapText="1"/>
    </xf>
    <xf numFmtId="14" fontId="0" fillId="0" borderId="6" xfId="0" applyNumberFormat="1" applyBorder="1" applyAlignment="1"/>
    <xf numFmtId="17" fontId="0" fillId="0" borderId="6" xfId="0" applyNumberFormat="1" applyBorder="1" applyAlignment="1"/>
    <xf numFmtId="0" fontId="0" fillId="0" borderId="6" xfId="0"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0" borderId="6" xfId="0" applyFont="1" applyBorder="1" applyAlignment="1">
      <alignment horizontal="center" wrapText="1"/>
    </xf>
    <xf numFmtId="0" fontId="2" fillId="0" borderId="10"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workbookViewId="0">
      <selection activeCell="B14" sqref="B14:C21"/>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27.28515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6"/>
      <c r="E6" s="6"/>
      <c r="F6" s="6"/>
      <c r="G6" s="6"/>
      <c r="H6" s="6"/>
      <c r="I6" s="6"/>
      <c r="J6" s="6"/>
      <c r="K6" s="6"/>
      <c r="L6" s="6"/>
      <c r="M6" s="6"/>
      <c r="N6" s="7"/>
    </row>
    <row r="7" spans="2:16" ht="16.5" thickBot="1" x14ac:dyDescent="0.3">
      <c r="B7" s="8" t="s">
        <v>4</v>
      </c>
      <c r="C7" s="6" t="s">
        <v>5</v>
      </c>
      <c r="D7" s="6"/>
      <c r="E7" s="6"/>
      <c r="F7" s="6"/>
      <c r="G7" s="6"/>
      <c r="H7" s="6"/>
      <c r="I7" s="6"/>
      <c r="J7" s="6"/>
      <c r="K7" s="6"/>
      <c r="L7" s="6"/>
      <c r="M7" s="6"/>
      <c r="N7" s="7"/>
    </row>
    <row r="8" spans="2:16" ht="16.5" thickBot="1" x14ac:dyDescent="0.3">
      <c r="B8" s="8" t="s">
        <v>6</v>
      </c>
      <c r="C8" s="6" t="s">
        <v>7</v>
      </c>
      <c r="D8" s="6"/>
      <c r="E8" s="6"/>
      <c r="F8" s="6"/>
      <c r="G8" s="6"/>
      <c r="H8" s="6"/>
      <c r="I8" s="6"/>
      <c r="J8" s="6"/>
      <c r="K8" s="6"/>
      <c r="L8" s="6"/>
      <c r="M8" s="6"/>
      <c r="N8" s="7"/>
    </row>
    <row r="9" spans="2:16" ht="16.5" thickBot="1" x14ac:dyDescent="0.3">
      <c r="B9" s="8" t="s">
        <v>8</v>
      </c>
      <c r="C9" s="6"/>
      <c r="D9" s="6"/>
      <c r="E9" s="6"/>
      <c r="F9" s="6"/>
      <c r="G9" s="6"/>
      <c r="H9" s="6"/>
      <c r="I9" s="6"/>
      <c r="J9" s="6"/>
      <c r="K9" s="6"/>
      <c r="L9" s="6"/>
      <c r="M9" s="6"/>
      <c r="N9" s="7"/>
    </row>
    <row r="10" spans="2:16" ht="16.5" thickBot="1" x14ac:dyDescent="0.3">
      <c r="B10" s="8" t="s">
        <v>9</v>
      </c>
      <c r="C10" s="9">
        <v>10</v>
      </c>
      <c r="D10" s="9"/>
      <c r="E10" s="10"/>
      <c r="F10" s="11"/>
      <c r="G10" s="11"/>
      <c r="H10" s="11"/>
      <c r="I10" s="11"/>
      <c r="J10" s="11"/>
      <c r="K10" s="11"/>
      <c r="L10" s="11"/>
      <c r="M10" s="11"/>
      <c r="N10" s="12"/>
    </row>
    <row r="11" spans="2:16" ht="16.5" thickBot="1" x14ac:dyDescent="0.3">
      <c r="B11" s="13" t="s">
        <v>10</v>
      </c>
      <c r="C11" s="14">
        <v>41972</v>
      </c>
      <c r="D11" s="15"/>
      <c r="E11" s="15"/>
      <c r="F11" s="15"/>
      <c r="G11" s="15"/>
      <c r="H11" s="15"/>
      <c r="I11" s="15"/>
      <c r="J11" s="15"/>
      <c r="K11" s="15"/>
      <c r="L11" s="15"/>
      <c r="M11" s="15"/>
      <c r="N11" s="16"/>
    </row>
    <row r="12" spans="2:16" ht="15.75" x14ac:dyDescent="0.25">
      <c r="B12" s="17"/>
      <c r="C12" s="18"/>
      <c r="D12" s="19"/>
      <c r="E12" s="19"/>
      <c r="F12" s="19"/>
      <c r="G12" s="19"/>
      <c r="H12" s="19"/>
      <c r="I12" s="20"/>
      <c r="J12" s="20"/>
      <c r="K12" s="20"/>
      <c r="L12" s="20"/>
      <c r="M12" s="20"/>
      <c r="N12" s="19"/>
    </row>
    <row r="13" spans="2:16" x14ac:dyDescent="0.25">
      <c r="I13" s="20"/>
      <c r="J13" s="20"/>
      <c r="K13" s="20"/>
      <c r="L13" s="20"/>
      <c r="M13" s="20"/>
      <c r="N13" s="21"/>
    </row>
    <row r="14" spans="2:16" ht="45.75" customHeight="1" x14ac:dyDescent="0.25">
      <c r="B14" s="22" t="s">
        <v>11</v>
      </c>
      <c r="C14" s="22"/>
      <c r="D14" s="23" t="s">
        <v>12</v>
      </c>
      <c r="E14" s="23" t="s">
        <v>13</v>
      </c>
      <c r="F14" s="23" t="s">
        <v>14</v>
      </c>
      <c r="G14" s="24"/>
      <c r="I14" s="25"/>
      <c r="J14" s="25"/>
      <c r="K14" s="25"/>
      <c r="L14" s="25"/>
      <c r="M14" s="25"/>
      <c r="N14" s="21"/>
    </row>
    <row r="15" spans="2:16" x14ac:dyDescent="0.25">
      <c r="B15" s="22"/>
      <c r="C15" s="22"/>
      <c r="D15" s="23">
        <v>10</v>
      </c>
      <c r="E15" s="26">
        <v>2081494671</v>
      </c>
      <c r="F15" s="27">
        <v>822</v>
      </c>
      <c r="G15" s="28"/>
      <c r="I15" s="29"/>
      <c r="J15" s="29"/>
      <c r="K15" s="29"/>
      <c r="L15" s="29"/>
      <c r="M15" s="29"/>
      <c r="N15" s="21"/>
    </row>
    <row r="16" spans="2:16" x14ac:dyDescent="0.25">
      <c r="B16" s="22"/>
      <c r="C16" s="22"/>
      <c r="D16" s="23">
        <v>22</v>
      </c>
      <c r="E16" s="26">
        <v>3105766638</v>
      </c>
      <c r="F16" s="30">
        <v>1314</v>
      </c>
      <c r="G16" s="28"/>
      <c r="I16" s="29"/>
      <c r="J16" s="29"/>
      <c r="K16" s="29"/>
      <c r="L16" s="29"/>
      <c r="M16" s="29"/>
      <c r="N16" s="21"/>
    </row>
    <row r="17" spans="1:14" x14ac:dyDescent="0.25">
      <c r="B17" s="22"/>
      <c r="C17" s="22"/>
      <c r="D17" s="23">
        <v>34</v>
      </c>
      <c r="E17" s="26">
        <v>1498014201</v>
      </c>
      <c r="F17" s="30">
        <v>681</v>
      </c>
      <c r="G17" s="28"/>
      <c r="I17" s="29"/>
      <c r="J17" s="29"/>
      <c r="K17" s="29"/>
      <c r="L17" s="29"/>
      <c r="M17" s="29"/>
      <c r="N17" s="21"/>
    </row>
    <row r="18" spans="1:14" x14ac:dyDescent="0.25">
      <c r="B18" s="22"/>
      <c r="C18" s="22"/>
      <c r="D18" s="23"/>
      <c r="E18" s="31"/>
      <c r="F18" s="26"/>
      <c r="G18" s="28"/>
      <c r="H18" s="32"/>
      <c r="I18" s="29"/>
      <c r="J18" s="29"/>
      <c r="K18" s="29"/>
      <c r="L18" s="29"/>
      <c r="M18" s="29"/>
      <c r="N18" s="33"/>
    </row>
    <row r="19" spans="1:14" x14ac:dyDescent="0.25">
      <c r="B19" s="22"/>
      <c r="C19" s="22"/>
      <c r="D19" s="23"/>
      <c r="E19" s="31"/>
      <c r="F19" s="26"/>
      <c r="G19" s="28"/>
      <c r="H19" s="32"/>
      <c r="I19" s="34"/>
      <c r="J19" s="34"/>
      <c r="K19" s="34"/>
      <c r="L19" s="34"/>
      <c r="M19" s="34"/>
      <c r="N19" s="33"/>
    </row>
    <row r="20" spans="1:14" x14ac:dyDescent="0.25">
      <c r="B20" s="22"/>
      <c r="C20" s="22"/>
      <c r="D20" s="23"/>
      <c r="E20" s="31"/>
      <c r="F20" s="26"/>
      <c r="G20" s="28"/>
      <c r="H20" s="32"/>
      <c r="I20" s="20"/>
      <c r="J20" s="20"/>
      <c r="K20" s="20"/>
      <c r="L20" s="20"/>
      <c r="M20" s="20"/>
      <c r="N20" s="33"/>
    </row>
    <row r="21" spans="1:14" x14ac:dyDescent="0.25">
      <c r="B21" s="22"/>
      <c r="C21" s="22"/>
      <c r="D21" s="23"/>
      <c r="E21" s="31"/>
      <c r="F21" s="26"/>
      <c r="G21" s="28"/>
      <c r="H21" s="32"/>
      <c r="I21" s="20"/>
      <c r="J21" s="20"/>
      <c r="K21" s="20"/>
      <c r="L21" s="20"/>
      <c r="M21" s="20"/>
      <c r="N21" s="33"/>
    </row>
    <row r="22" spans="1:14" ht="15.75" thickBot="1" x14ac:dyDescent="0.3">
      <c r="B22" s="35" t="s">
        <v>15</v>
      </c>
      <c r="C22" s="36"/>
      <c r="D22" s="23"/>
      <c r="E22" s="37">
        <f>SUM(E15:E21)</f>
        <v>6685275510</v>
      </c>
      <c r="F22" s="38">
        <f>SUM(F15:F21)</f>
        <v>2817</v>
      </c>
      <c r="G22" s="28"/>
      <c r="H22" s="32"/>
      <c r="I22" s="20"/>
      <c r="J22" s="20"/>
      <c r="K22" s="20"/>
      <c r="L22" s="20"/>
      <c r="M22" s="20"/>
      <c r="N22" s="33"/>
    </row>
    <row r="23" spans="1:14" ht="45.75" thickBot="1" x14ac:dyDescent="0.3">
      <c r="A23" s="39"/>
      <c r="B23" s="40" t="s">
        <v>16</v>
      </c>
      <c r="C23" s="40" t="s">
        <v>17</v>
      </c>
      <c r="E23" s="25"/>
      <c r="F23" s="25"/>
      <c r="G23" s="25"/>
      <c r="H23" s="25"/>
      <c r="I23" s="41"/>
      <c r="J23" s="41"/>
      <c r="K23" s="41"/>
      <c r="L23" s="41"/>
      <c r="M23" s="41"/>
    </row>
    <row r="24" spans="1:14" ht="15.75" thickBot="1" x14ac:dyDescent="0.3">
      <c r="A24" s="42">
        <v>1</v>
      </c>
      <c r="C24" s="43">
        <v>658</v>
      </c>
      <c r="D24" s="44"/>
      <c r="E24" s="45">
        <f>E22</f>
        <v>6685275510</v>
      </c>
      <c r="F24" s="46"/>
      <c r="G24" s="46"/>
      <c r="H24" s="46"/>
      <c r="I24" s="47"/>
      <c r="J24" s="47"/>
      <c r="K24" s="47"/>
      <c r="L24" s="47"/>
      <c r="M24" s="47"/>
    </row>
    <row r="25" spans="1:14" x14ac:dyDescent="0.25">
      <c r="A25" s="48"/>
      <c r="C25" s="49"/>
      <c r="D25" s="29"/>
      <c r="E25" s="50"/>
      <c r="F25" s="46"/>
      <c r="G25" s="46"/>
      <c r="H25" s="46"/>
      <c r="I25" s="47"/>
      <c r="J25" s="47"/>
      <c r="K25" s="47"/>
      <c r="L25" s="47"/>
      <c r="M25" s="47"/>
    </row>
    <row r="26" spans="1:14" x14ac:dyDescent="0.25">
      <c r="A26" s="48"/>
      <c r="C26" s="49"/>
      <c r="D26" s="29"/>
      <c r="E26" s="50"/>
      <c r="F26" s="46"/>
      <c r="G26" s="46"/>
      <c r="H26" s="46"/>
      <c r="I26" s="47"/>
      <c r="J26" s="47"/>
      <c r="K26" s="47"/>
      <c r="L26" s="47"/>
      <c r="M26" s="47"/>
    </row>
    <row r="27" spans="1:14" x14ac:dyDescent="0.25">
      <c r="A27" s="48"/>
      <c r="B27" s="51" t="s">
        <v>18</v>
      </c>
      <c r="C27"/>
      <c r="D27"/>
      <c r="E27"/>
      <c r="F27"/>
      <c r="G27"/>
      <c r="H27"/>
      <c r="I27" s="20"/>
      <c r="J27" s="20"/>
      <c r="K27" s="20"/>
      <c r="L27" s="20"/>
      <c r="M27" s="20"/>
      <c r="N27" s="21"/>
    </row>
    <row r="28" spans="1:14" x14ac:dyDescent="0.25">
      <c r="A28" s="48"/>
      <c r="B28"/>
      <c r="C28"/>
      <c r="D28"/>
      <c r="E28"/>
      <c r="F28"/>
      <c r="G28"/>
      <c r="H28"/>
      <c r="I28" s="20"/>
      <c r="J28" s="20"/>
      <c r="K28" s="20"/>
      <c r="L28" s="20"/>
      <c r="M28" s="20"/>
      <c r="N28" s="21"/>
    </row>
    <row r="29" spans="1:14" x14ac:dyDescent="0.25">
      <c r="A29" s="48"/>
      <c r="B29" s="52" t="s">
        <v>19</v>
      </c>
      <c r="C29" s="52" t="s">
        <v>20</v>
      </c>
      <c r="D29" s="52" t="s">
        <v>21</v>
      </c>
      <c r="E29"/>
      <c r="F29"/>
      <c r="G29"/>
      <c r="H29"/>
      <c r="I29" s="20"/>
      <c r="J29" s="20"/>
      <c r="K29" s="20"/>
      <c r="L29" s="20"/>
      <c r="M29" s="20"/>
      <c r="N29" s="21"/>
    </row>
    <row r="30" spans="1:14" x14ac:dyDescent="0.25">
      <c r="A30" s="48"/>
      <c r="B30" s="53" t="s">
        <v>22</v>
      </c>
      <c r="C30" s="54" t="s">
        <v>23</v>
      </c>
      <c r="D30" s="53"/>
      <c r="E30"/>
      <c r="F30"/>
      <c r="G30"/>
      <c r="H30"/>
      <c r="I30" s="20"/>
      <c r="J30" s="20"/>
      <c r="K30" s="20"/>
      <c r="L30" s="20"/>
      <c r="M30" s="20"/>
      <c r="N30" s="21"/>
    </row>
    <row r="31" spans="1:14" x14ac:dyDescent="0.25">
      <c r="A31" s="48"/>
      <c r="B31" s="53" t="s">
        <v>24</v>
      </c>
      <c r="C31" s="54" t="s">
        <v>23</v>
      </c>
      <c r="D31" s="53"/>
      <c r="E31"/>
      <c r="F31"/>
      <c r="G31"/>
      <c r="H31"/>
      <c r="I31" s="20"/>
      <c r="J31" s="20"/>
      <c r="K31" s="20"/>
      <c r="L31" s="20"/>
      <c r="M31" s="20"/>
      <c r="N31" s="21"/>
    </row>
    <row r="32" spans="1:14" x14ac:dyDescent="0.25">
      <c r="A32" s="48"/>
      <c r="B32" s="53" t="s">
        <v>25</v>
      </c>
      <c r="C32" s="54" t="s">
        <v>23</v>
      </c>
      <c r="D32" s="54"/>
      <c r="E32"/>
      <c r="F32"/>
      <c r="G32"/>
      <c r="H32"/>
      <c r="I32" s="20"/>
      <c r="J32" s="20"/>
      <c r="K32" s="20"/>
      <c r="L32" s="20"/>
      <c r="M32" s="20"/>
      <c r="N32" s="21"/>
    </row>
    <row r="33" spans="1:17" x14ac:dyDescent="0.25">
      <c r="A33" s="48"/>
      <c r="B33" s="53" t="s">
        <v>26</v>
      </c>
      <c r="C33" s="54"/>
      <c r="D33" s="54" t="s">
        <v>23</v>
      </c>
      <c r="E33"/>
      <c r="F33"/>
      <c r="G33"/>
      <c r="H33"/>
      <c r="I33" s="20"/>
      <c r="J33" s="20"/>
      <c r="K33" s="20"/>
      <c r="L33" s="20"/>
      <c r="M33" s="20"/>
      <c r="N33" s="21"/>
    </row>
    <row r="34" spans="1:17" x14ac:dyDescent="0.25">
      <c r="A34" s="48"/>
      <c r="B34"/>
      <c r="C34"/>
      <c r="D34"/>
      <c r="E34"/>
      <c r="F34"/>
      <c r="G34"/>
      <c r="H34"/>
      <c r="I34" s="20"/>
      <c r="J34" s="20"/>
      <c r="K34" s="20"/>
      <c r="L34" s="20"/>
      <c r="M34" s="20"/>
      <c r="N34" s="21"/>
    </row>
    <row r="35" spans="1:17" x14ac:dyDescent="0.25">
      <c r="A35" s="48"/>
      <c r="B35"/>
      <c r="C35"/>
      <c r="D35"/>
      <c r="E35"/>
      <c r="F35"/>
      <c r="G35"/>
      <c r="H35"/>
      <c r="I35" s="20"/>
      <c r="J35" s="20"/>
      <c r="K35" s="20"/>
      <c r="L35" s="20"/>
      <c r="M35" s="20"/>
      <c r="N35" s="21"/>
    </row>
    <row r="36" spans="1:17" x14ac:dyDescent="0.25">
      <c r="A36" s="48"/>
      <c r="B36" s="51" t="s">
        <v>27</v>
      </c>
      <c r="C36"/>
      <c r="D36"/>
      <c r="E36"/>
      <c r="F36"/>
      <c r="G36"/>
      <c r="H36"/>
      <c r="I36" s="20"/>
      <c r="J36" s="20"/>
      <c r="K36" s="20"/>
      <c r="L36" s="20"/>
      <c r="M36" s="20"/>
      <c r="N36" s="21"/>
    </row>
    <row r="37" spans="1:17" x14ac:dyDescent="0.25">
      <c r="A37" s="48"/>
      <c r="B37"/>
      <c r="C37"/>
      <c r="D37"/>
      <c r="E37"/>
      <c r="F37"/>
      <c r="G37"/>
      <c r="H37"/>
      <c r="I37" s="20"/>
      <c r="J37" s="20"/>
      <c r="K37" s="20"/>
      <c r="L37" s="20"/>
      <c r="M37" s="20"/>
      <c r="N37" s="21"/>
    </row>
    <row r="38" spans="1:17" x14ac:dyDescent="0.25">
      <c r="A38" s="48"/>
      <c r="B38"/>
      <c r="C38"/>
      <c r="D38"/>
      <c r="E38"/>
      <c r="F38"/>
      <c r="G38"/>
      <c r="H38"/>
      <c r="I38" s="20"/>
      <c r="J38" s="20"/>
      <c r="K38" s="20"/>
      <c r="L38" s="20"/>
      <c r="M38" s="20"/>
      <c r="N38" s="21"/>
    </row>
    <row r="39" spans="1:17" x14ac:dyDescent="0.25">
      <c r="A39" s="48"/>
      <c r="B39" s="52" t="s">
        <v>19</v>
      </c>
      <c r="C39" s="52" t="s">
        <v>28</v>
      </c>
      <c r="D39" s="55" t="s">
        <v>29</v>
      </c>
      <c r="E39" s="55" t="s">
        <v>30</v>
      </c>
      <c r="F39"/>
      <c r="G39"/>
      <c r="H39"/>
      <c r="I39" s="20"/>
      <c r="J39" s="20"/>
      <c r="K39" s="20"/>
      <c r="L39" s="20"/>
      <c r="M39" s="20"/>
      <c r="N39" s="21"/>
    </row>
    <row r="40" spans="1:17" ht="28.5" x14ac:dyDescent="0.25">
      <c r="A40" s="48"/>
      <c r="B40" s="56" t="s">
        <v>31</v>
      </c>
      <c r="C40" s="57">
        <v>40</v>
      </c>
      <c r="D40" s="58">
        <v>20</v>
      </c>
      <c r="E40" s="59">
        <f>+D40+D41</f>
        <v>55</v>
      </c>
      <c r="F40"/>
      <c r="G40"/>
      <c r="H40"/>
      <c r="I40" s="20"/>
      <c r="J40" s="20"/>
      <c r="K40" s="20"/>
      <c r="L40" s="20"/>
      <c r="M40" s="20"/>
      <c r="N40" s="21"/>
    </row>
    <row r="41" spans="1:17" ht="42.75" x14ac:dyDescent="0.25">
      <c r="A41" s="48"/>
      <c r="B41" s="56" t="s">
        <v>32</v>
      </c>
      <c r="C41" s="57">
        <v>60</v>
      </c>
      <c r="D41" s="58">
        <v>35</v>
      </c>
      <c r="E41" s="60"/>
      <c r="F41"/>
      <c r="G41"/>
      <c r="H41"/>
      <c r="I41" s="20"/>
      <c r="J41" s="20"/>
      <c r="K41" s="20"/>
      <c r="L41" s="20"/>
      <c r="M41" s="20"/>
      <c r="N41" s="21"/>
    </row>
    <row r="42" spans="1:17" x14ac:dyDescent="0.25">
      <c r="A42" s="48"/>
      <c r="C42" s="49"/>
      <c r="D42" s="29"/>
      <c r="E42" s="50"/>
      <c r="F42" s="46"/>
      <c r="G42" s="46"/>
      <c r="H42" s="46"/>
      <c r="I42" s="47"/>
      <c r="J42" s="47"/>
      <c r="K42" s="47"/>
      <c r="L42" s="47"/>
      <c r="M42" s="47"/>
    </row>
    <row r="43" spans="1:17" x14ac:dyDescent="0.25">
      <c r="A43" s="48"/>
      <c r="C43" s="49"/>
      <c r="D43" s="29"/>
      <c r="E43" s="50"/>
      <c r="F43" s="46"/>
      <c r="G43" s="46"/>
      <c r="H43" s="46"/>
      <c r="I43" s="47"/>
      <c r="J43" s="47"/>
      <c r="K43" s="47"/>
      <c r="L43" s="47"/>
      <c r="M43" s="47"/>
    </row>
    <row r="44" spans="1:17" x14ac:dyDescent="0.25">
      <c r="A44" s="48"/>
      <c r="C44" s="49"/>
      <c r="D44" s="29"/>
      <c r="E44" s="50"/>
      <c r="F44" s="46"/>
      <c r="G44" s="46"/>
      <c r="H44" s="46"/>
      <c r="I44" s="47"/>
      <c r="J44" s="47"/>
      <c r="K44" s="47"/>
      <c r="L44" s="47"/>
      <c r="M44" s="47"/>
    </row>
    <row r="45" spans="1:17" ht="15.75" thickBot="1" x14ac:dyDescent="0.3">
      <c r="M45" s="61" t="s">
        <v>33</v>
      </c>
      <c r="N45" s="61"/>
    </row>
    <row r="46" spans="1:17" x14ac:dyDescent="0.25">
      <c r="B46" s="51" t="s">
        <v>34</v>
      </c>
      <c r="M46" s="62"/>
      <c r="N46" s="62"/>
    </row>
    <row r="47" spans="1:17" ht="15.75" thickBot="1" x14ac:dyDescent="0.3">
      <c r="M47" s="62"/>
      <c r="N47" s="62"/>
    </row>
    <row r="48" spans="1:17" s="20" customFormat="1" ht="109.5" customHeight="1" x14ac:dyDescent="0.25">
      <c r="B48" s="63" t="s">
        <v>35</v>
      </c>
      <c r="C48" s="63" t="s">
        <v>36</v>
      </c>
      <c r="D48" s="63" t="s">
        <v>37</v>
      </c>
      <c r="E48" s="63" t="s">
        <v>38</v>
      </c>
      <c r="F48" s="63" t="s">
        <v>39</v>
      </c>
      <c r="G48" s="63" t="s">
        <v>40</v>
      </c>
      <c r="H48" s="63" t="s">
        <v>41</v>
      </c>
      <c r="I48" s="63" t="s">
        <v>42</v>
      </c>
      <c r="J48" s="63" t="s">
        <v>43</v>
      </c>
      <c r="K48" s="63" t="s">
        <v>44</v>
      </c>
      <c r="L48" s="63" t="s">
        <v>45</v>
      </c>
      <c r="M48" s="64" t="s">
        <v>46</v>
      </c>
      <c r="N48" s="63" t="s">
        <v>47</v>
      </c>
      <c r="O48" s="63" t="s">
        <v>48</v>
      </c>
      <c r="P48" s="65" t="s">
        <v>49</v>
      </c>
      <c r="Q48" s="65" t="s">
        <v>50</v>
      </c>
    </row>
    <row r="49" spans="1:26" s="76" customFormat="1" ht="28.5" x14ac:dyDescent="0.25">
      <c r="A49" s="66">
        <v>1</v>
      </c>
      <c r="B49" s="67" t="s">
        <v>5</v>
      </c>
      <c r="C49" s="67" t="s">
        <v>5</v>
      </c>
      <c r="D49" s="68" t="s">
        <v>51</v>
      </c>
      <c r="E49" s="69" t="s">
        <v>52</v>
      </c>
      <c r="F49" s="67" t="s">
        <v>20</v>
      </c>
      <c r="G49" s="70"/>
      <c r="H49" s="71">
        <v>40238</v>
      </c>
      <c r="I49" s="72">
        <v>40318</v>
      </c>
      <c r="J49" s="72" t="s">
        <v>21</v>
      </c>
      <c r="K49" s="69" t="s">
        <v>53</v>
      </c>
      <c r="L49" s="69"/>
      <c r="M49" s="69" t="s">
        <v>54</v>
      </c>
      <c r="N49" s="69"/>
      <c r="O49" s="73">
        <v>785000000</v>
      </c>
      <c r="P49" s="73" t="s">
        <v>55</v>
      </c>
      <c r="Q49" s="74"/>
      <c r="R49" s="75"/>
      <c r="S49" s="75"/>
      <c r="T49" s="75"/>
      <c r="U49" s="75"/>
      <c r="V49" s="75"/>
      <c r="W49" s="75"/>
      <c r="X49" s="75"/>
      <c r="Y49" s="75"/>
      <c r="Z49" s="75"/>
    </row>
    <row r="50" spans="1:26" s="76" customFormat="1" ht="42.75" x14ac:dyDescent="0.25">
      <c r="A50" s="66">
        <f>+A49+1</f>
        <v>2</v>
      </c>
      <c r="B50" s="67" t="s">
        <v>5</v>
      </c>
      <c r="C50" s="67" t="s">
        <v>5</v>
      </c>
      <c r="D50" s="68" t="s">
        <v>56</v>
      </c>
      <c r="E50" s="69">
        <v>762614499</v>
      </c>
      <c r="F50" s="67" t="s">
        <v>20</v>
      </c>
      <c r="G50" s="77"/>
      <c r="H50" s="71">
        <v>41757</v>
      </c>
      <c r="I50" s="72">
        <v>41912</v>
      </c>
      <c r="J50" s="72" t="s">
        <v>21</v>
      </c>
      <c r="K50" s="69">
        <v>5</v>
      </c>
      <c r="L50" s="72"/>
      <c r="M50" s="69">
        <v>822</v>
      </c>
      <c r="N50" s="69"/>
      <c r="O50" s="73">
        <v>807019008</v>
      </c>
      <c r="P50" s="73" t="s">
        <v>57</v>
      </c>
      <c r="Q50" s="74" t="s">
        <v>58</v>
      </c>
      <c r="R50" s="75"/>
      <c r="S50" s="75"/>
      <c r="T50" s="75"/>
      <c r="U50" s="75"/>
      <c r="V50" s="75"/>
      <c r="W50" s="75"/>
      <c r="X50" s="75"/>
      <c r="Y50" s="75"/>
      <c r="Z50" s="75"/>
    </row>
    <row r="51" spans="1:26" s="76" customFormat="1" ht="14.25" x14ac:dyDescent="0.25">
      <c r="A51" s="66">
        <f t="shared" ref="A51:A56" si="0">+A50+1</f>
        <v>3</v>
      </c>
      <c r="B51" s="67" t="s">
        <v>7</v>
      </c>
      <c r="C51" s="67" t="s">
        <v>7</v>
      </c>
      <c r="D51" s="68" t="s">
        <v>59</v>
      </c>
      <c r="E51" s="69" t="s">
        <v>60</v>
      </c>
      <c r="F51" s="67" t="s">
        <v>20</v>
      </c>
      <c r="G51" s="77"/>
      <c r="H51" s="71">
        <v>40923</v>
      </c>
      <c r="I51" s="72">
        <v>41258</v>
      </c>
      <c r="J51" s="72" t="s">
        <v>21</v>
      </c>
      <c r="K51" s="69">
        <v>11</v>
      </c>
      <c r="L51" s="69"/>
      <c r="M51" s="69">
        <v>100</v>
      </c>
      <c r="N51" s="69"/>
      <c r="O51" s="73">
        <v>17325000</v>
      </c>
      <c r="P51" s="73">
        <v>112</v>
      </c>
      <c r="Q51" s="74"/>
      <c r="R51" s="75"/>
      <c r="S51" s="75"/>
      <c r="T51" s="75"/>
      <c r="U51" s="75"/>
      <c r="V51" s="75"/>
      <c r="W51" s="75"/>
      <c r="X51" s="75"/>
      <c r="Y51" s="75"/>
      <c r="Z51" s="75"/>
    </row>
    <row r="52" spans="1:26" s="76" customFormat="1" ht="99.75" x14ac:dyDescent="0.25">
      <c r="A52" s="66">
        <f t="shared" si="0"/>
        <v>4</v>
      </c>
      <c r="B52" s="67" t="s">
        <v>5</v>
      </c>
      <c r="C52" s="67" t="s">
        <v>5</v>
      </c>
      <c r="D52" s="68" t="s">
        <v>61</v>
      </c>
      <c r="E52" s="69" t="s">
        <v>62</v>
      </c>
      <c r="F52" s="67" t="s">
        <v>20</v>
      </c>
      <c r="G52" s="77"/>
      <c r="H52" s="71">
        <v>41361</v>
      </c>
      <c r="I52" s="72">
        <v>41516</v>
      </c>
      <c r="J52" s="72" t="s">
        <v>21</v>
      </c>
      <c r="K52" s="69">
        <v>5</v>
      </c>
      <c r="L52" s="69"/>
      <c r="M52" s="69">
        <v>400</v>
      </c>
      <c r="N52" s="69"/>
      <c r="O52" s="73">
        <v>48000000</v>
      </c>
      <c r="P52" s="73">
        <v>113</v>
      </c>
      <c r="Q52" s="74" t="s">
        <v>63</v>
      </c>
      <c r="R52" s="75"/>
      <c r="S52" s="75"/>
      <c r="T52" s="75"/>
      <c r="U52" s="75"/>
      <c r="V52" s="75"/>
      <c r="W52" s="75"/>
      <c r="X52" s="75"/>
      <c r="Y52" s="75"/>
      <c r="Z52" s="75"/>
    </row>
    <row r="53" spans="1:26" s="76" customFormat="1" ht="28.5" x14ac:dyDescent="0.25">
      <c r="A53" s="66">
        <f t="shared" si="0"/>
        <v>5</v>
      </c>
      <c r="B53" s="67" t="s">
        <v>7</v>
      </c>
      <c r="C53" s="67" t="s">
        <v>7</v>
      </c>
      <c r="D53" s="68" t="s">
        <v>64</v>
      </c>
      <c r="E53" s="69">
        <v>416102612782011</v>
      </c>
      <c r="F53" s="67" t="s">
        <v>20</v>
      </c>
      <c r="G53" s="77"/>
      <c r="H53" s="71">
        <v>40800</v>
      </c>
      <c r="I53" s="72">
        <v>40908</v>
      </c>
      <c r="J53" s="72" t="s">
        <v>21</v>
      </c>
      <c r="K53" s="69" t="s">
        <v>65</v>
      </c>
      <c r="L53" s="72"/>
      <c r="M53" s="69" t="s">
        <v>54</v>
      </c>
      <c r="N53" s="69"/>
      <c r="O53" s="73">
        <v>58900000</v>
      </c>
      <c r="P53" s="73">
        <v>114</v>
      </c>
      <c r="Q53" s="74"/>
      <c r="R53" s="75"/>
      <c r="S53" s="75"/>
      <c r="T53" s="75"/>
      <c r="U53" s="75"/>
      <c r="V53" s="75"/>
      <c r="W53" s="75"/>
      <c r="X53" s="75"/>
      <c r="Y53" s="75"/>
      <c r="Z53" s="75"/>
    </row>
    <row r="54" spans="1:26" s="76" customFormat="1" ht="14.25" x14ac:dyDescent="0.25">
      <c r="A54" s="66">
        <f t="shared" si="0"/>
        <v>6</v>
      </c>
      <c r="B54" s="68"/>
      <c r="C54" s="67"/>
      <c r="D54" s="68"/>
      <c r="E54" s="69"/>
      <c r="F54" s="67"/>
      <c r="G54" s="67"/>
      <c r="H54" s="67"/>
      <c r="I54" s="72"/>
      <c r="J54" s="72"/>
      <c r="K54" s="69"/>
      <c r="L54" s="72"/>
      <c r="M54" s="69"/>
      <c r="N54" s="69"/>
      <c r="O54" s="73"/>
      <c r="P54" s="73"/>
      <c r="Q54" s="74"/>
      <c r="R54" s="75"/>
      <c r="S54" s="75"/>
      <c r="T54" s="75"/>
      <c r="U54" s="75"/>
      <c r="V54" s="75"/>
      <c r="W54" s="75"/>
      <c r="X54" s="75"/>
      <c r="Y54" s="75"/>
      <c r="Z54" s="75"/>
    </row>
    <row r="55" spans="1:26" s="76" customFormat="1" ht="14.25" x14ac:dyDescent="0.25">
      <c r="A55" s="66">
        <f t="shared" si="0"/>
        <v>7</v>
      </c>
      <c r="B55" s="68"/>
      <c r="C55" s="67"/>
      <c r="D55" s="68"/>
      <c r="E55" s="69"/>
      <c r="F55" s="67"/>
      <c r="G55" s="67"/>
      <c r="H55" s="67"/>
      <c r="I55" s="72"/>
      <c r="J55" s="72"/>
      <c r="K55" s="69"/>
      <c r="L55" s="72"/>
      <c r="M55" s="69"/>
      <c r="N55" s="69"/>
      <c r="O55" s="73"/>
      <c r="P55" s="73"/>
      <c r="Q55" s="74"/>
      <c r="R55" s="75"/>
      <c r="S55" s="75"/>
      <c r="T55" s="75"/>
      <c r="U55" s="75"/>
      <c r="V55" s="75"/>
      <c r="W55" s="75"/>
      <c r="X55" s="75"/>
      <c r="Y55" s="75"/>
      <c r="Z55" s="75"/>
    </row>
    <row r="56" spans="1:26" s="76" customFormat="1" ht="14.25" x14ac:dyDescent="0.25">
      <c r="A56" s="66">
        <f t="shared" si="0"/>
        <v>8</v>
      </c>
      <c r="B56" s="68"/>
      <c r="C56" s="67"/>
      <c r="D56" s="68"/>
      <c r="E56" s="69"/>
      <c r="F56" s="67"/>
      <c r="G56" s="67"/>
      <c r="H56" s="67"/>
      <c r="I56" s="72"/>
      <c r="J56" s="72"/>
      <c r="K56" s="69"/>
      <c r="L56" s="72"/>
      <c r="M56" s="78"/>
      <c r="N56" s="78"/>
      <c r="O56" s="73"/>
      <c r="P56" s="73"/>
      <c r="Q56" s="74"/>
      <c r="R56" s="75"/>
      <c r="S56" s="75"/>
      <c r="T56" s="75"/>
      <c r="U56" s="75"/>
      <c r="V56" s="75"/>
      <c r="W56" s="75"/>
      <c r="X56" s="75"/>
      <c r="Y56" s="75"/>
      <c r="Z56" s="75"/>
    </row>
    <row r="57" spans="1:26" s="90" customFormat="1" x14ac:dyDescent="0.25">
      <c r="A57" s="79"/>
      <c r="B57" s="80" t="s">
        <v>30</v>
      </c>
      <c r="C57" s="81"/>
      <c r="D57" s="82"/>
      <c r="E57" s="83"/>
      <c r="F57" s="84"/>
      <c r="G57" s="84"/>
      <c r="H57" s="84"/>
      <c r="I57" s="85"/>
      <c r="J57" s="85"/>
      <c r="K57" s="86" t="s">
        <v>66</v>
      </c>
      <c r="L57" s="86">
        <f>SUM(L49:L56)</f>
        <v>0</v>
      </c>
      <c r="M57" s="87">
        <v>822</v>
      </c>
      <c r="N57" s="86">
        <f t="shared" ref="N57" si="1">SUM(N49:N56)</f>
        <v>0</v>
      </c>
      <c r="O57" s="88"/>
      <c r="P57" s="88"/>
      <c r="Q57" s="89"/>
    </row>
    <row r="58" spans="1:26" s="91" customFormat="1" x14ac:dyDescent="0.25">
      <c r="E58" s="92"/>
    </row>
    <row r="59" spans="1:26" s="91" customFormat="1" x14ac:dyDescent="0.25">
      <c r="B59" s="93" t="s">
        <v>67</v>
      </c>
      <c r="C59" s="93" t="s">
        <v>68</v>
      </c>
      <c r="D59" s="94" t="s">
        <v>69</v>
      </c>
      <c r="E59" s="94"/>
    </row>
    <row r="60" spans="1:26" s="91" customFormat="1" x14ac:dyDescent="0.25">
      <c r="B60" s="95"/>
      <c r="C60" s="95"/>
      <c r="D60" s="96" t="s">
        <v>70</v>
      </c>
      <c r="E60" s="97" t="s">
        <v>71</v>
      </c>
    </row>
    <row r="61" spans="1:26" s="91" customFormat="1" ht="30.6" customHeight="1" x14ac:dyDescent="0.25">
      <c r="B61" s="98" t="s">
        <v>72</v>
      </c>
      <c r="C61" s="99" t="str">
        <f>+K57</f>
        <v>27</v>
      </c>
      <c r="D61" s="100" t="s">
        <v>23</v>
      </c>
      <c r="E61" s="101"/>
      <c r="F61" s="102"/>
      <c r="G61" s="102"/>
      <c r="H61" s="102"/>
      <c r="I61" s="102"/>
      <c r="J61" s="102"/>
      <c r="K61" s="102"/>
      <c r="L61" s="102"/>
      <c r="M61" s="102"/>
    </row>
    <row r="62" spans="1:26" s="91" customFormat="1" ht="30" customHeight="1" x14ac:dyDescent="0.25">
      <c r="B62" s="98" t="s">
        <v>73</v>
      </c>
      <c r="C62" s="99">
        <f>+M57</f>
        <v>822</v>
      </c>
      <c r="D62" s="100" t="s">
        <v>23</v>
      </c>
      <c r="E62" s="101"/>
    </row>
    <row r="63" spans="1:26" s="91" customFormat="1" x14ac:dyDescent="0.25">
      <c r="B63" s="103"/>
      <c r="C63" s="104"/>
      <c r="D63" s="104"/>
      <c r="E63" s="104"/>
      <c r="F63" s="104"/>
      <c r="G63" s="104"/>
      <c r="H63" s="104"/>
      <c r="I63" s="104"/>
      <c r="J63" s="104"/>
      <c r="K63" s="104"/>
      <c r="L63" s="104"/>
      <c r="M63" s="104"/>
      <c r="N63" s="104"/>
    </row>
    <row r="64" spans="1:26" ht="28.35" customHeight="1" thickBot="1" x14ac:dyDescent="0.3"/>
    <row r="65" spans="2:17" ht="27" thickBot="1" x14ac:dyDescent="0.3">
      <c r="B65" s="105" t="s">
        <v>74</v>
      </c>
      <c r="C65" s="105"/>
      <c r="D65" s="105"/>
      <c r="E65" s="105"/>
      <c r="F65" s="105"/>
      <c r="G65" s="105"/>
      <c r="H65" s="105"/>
      <c r="I65" s="105"/>
      <c r="J65" s="105"/>
      <c r="K65" s="105"/>
      <c r="L65" s="105"/>
      <c r="M65" s="105"/>
      <c r="N65" s="105"/>
    </row>
    <row r="68" spans="2:17" ht="109.5" customHeight="1" x14ac:dyDescent="0.25">
      <c r="B68" s="106" t="s">
        <v>75</v>
      </c>
      <c r="C68" s="107" t="s">
        <v>76</v>
      </c>
      <c r="D68" s="107" t="s">
        <v>77</v>
      </c>
      <c r="E68" s="107" t="s">
        <v>78</v>
      </c>
      <c r="F68" s="107" t="s">
        <v>79</v>
      </c>
      <c r="G68" s="107" t="s">
        <v>80</v>
      </c>
      <c r="H68" s="107" t="s">
        <v>81</v>
      </c>
      <c r="I68" s="107" t="s">
        <v>82</v>
      </c>
      <c r="J68" s="107" t="s">
        <v>83</v>
      </c>
      <c r="K68" s="107" t="s">
        <v>84</v>
      </c>
      <c r="L68" s="107" t="s">
        <v>85</v>
      </c>
      <c r="M68" s="108" t="s">
        <v>86</v>
      </c>
      <c r="N68" s="108" t="s">
        <v>87</v>
      </c>
      <c r="O68" s="109" t="s">
        <v>88</v>
      </c>
      <c r="P68" s="110"/>
      <c r="Q68" s="107" t="s">
        <v>89</v>
      </c>
    </row>
    <row r="69" spans="2:17" x14ac:dyDescent="0.25">
      <c r="B69" s="111" t="s">
        <v>90</v>
      </c>
      <c r="C69" s="111" t="s">
        <v>91</v>
      </c>
      <c r="D69" s="112" t="s">
        <v>92</v>
      </c>
      <c r="E69" s="112">
        <v>300</v>
      </c>
      <c r="F69" s="113"/>
      <c r="G69" s="113"/>
      <c r="H69" s="113" t="s">
        <v>23</v>
      </c>
      <c r="I69" s="114"/>
      <c r="J69" s="114" t="s">
        <v>20</v>
      </c>
      <c r="K69" s="53" t="s">
        <v>20</v>
      </c>
      <c r="L69" s="53" t="s">
        <v>20</v>
      </c>
      <c r="M69" s="53" t="s">
        <v>20</v>
      </c>
      <c r="N69" s="53" t="s">
        <v>20</v>
      </c>
      <c r="O69" s="115"/>
      <c r="P69" s="116"/>
      <c r="Q69" s="53" t="s">
        <v>20</v>
      </c>
    </row>
    <row r="70" spans="2:17" x14ac:dyDescent="0.25">
      <c r="B70" s="111" t="s">
        <v>90</v>
      </c>
      <c r="C70" s="111" t="s">
        <v>91</v>
      </c>
      <c r="D70" s="112" t="s">
        <v>93</v>
      </c>
      <c r="E70" s="112">
        <v>121</v>
      </c>
      <c r="F70" s="113"/>
      <c r="G70" s="113"/>
      <c r="H70" s="113" t="s">
        <v>23</v>
      </c>
      <c r="I70" s="114"/>
      <c r="J70" s="114" t="s">
        <v>20</v>
      </c>
      <c r="K70" s="53" t="s">
        <v>20</v>
      </c>
      <c r="L70" s="53" t="s">
        <v>20</v>
      </c>
      <c r="M70" s="53" t="s">
        <v>20</v>
      </c>
      <c r="N70" s="53" t="s">
        <v>20</v>
      </c>
      <c r="O70" s="115"/>
      <c r="P70" s="116"/>
      <c r="Q70" s="53" t="s">
        <v>20</v>
      </c>
    </row>
    <row r="71" spans="2:17" x14ac:dyDescent="0.25">
      <c r="B71" s="111" t="s">
        <v>90</v>
      </c>
      <c r="C71" s="111" t="s">
        <v>91</v>
      </c>
      <c r="D71" s="112" t="s">
        <v>94</v>
      </c>
      <c r="E71" s="112">
        <v>60</v>
      </c>
      <c r="F71" s="113"/>
      <c r="G71" s="113"/>
      <c r="H71" s="113" t="s">
        <v>23</v>
      </c>
      <c r="I71" s="114"/>
      <c r="J71" s="114" t="s">
        <v>20</v>
      </c>
      <c r="K71" s="53" t="s">
        <v>20</v>
      </c>
      <c r="L71" s="53" t="s">
        <v>20</v>
      </c>
      <c r="M71" s="53" t="s">
        <v>20</v>
      </c>
      <c r="N71" s="53" t="s">
        <v>20</v>
      </c>
      <c r="O71" s="115"/>
      <c r="P71" s="116"/>
      <c r="Q71" s="53" t="s">
        <v>20</v>
      </c>
    </row>
    <row r="72" spans="2:17" x14ac:dyDescent="0.25">
      <c r="B72" s="111" t="s">
        <v>90</v>
      </c>
      <c r="C72" s="111" t="s">
        <v>91</v>
      </c>
      <c r="D72" s="112" t="s">
        <v>95</v>
      </c>
      <c r="E72" s="112">
        <v>60</v>
      </c>
      <c r="F72" s="113"/>
      <c r="G72" s="113"/>
      <c r="H72" s="113" t="s">
        <v>23</v>
      </c>
      <c r="I72" s="114"/>
      <c r="J72" s="114" t="s">
        <v>20</v>
      </c>
      <c r="K72" s="53" t="s">
        <v>20</v>
      </c>
      <c r="L72" s="53" t="s">
        <v>20</v>
      </c>
      <c r="M72" s="53" t="s">
        <v>20</v>
      </c>
      <c r="N72" s="53" t="s">
        <v>20</v>
      </c>
      <c r="O72" s="115"/>
      <c r="P72" s="116"/>
      <c r="Q72" s="53" t="s">
        <v>20</v>
      </c>
    </row>
    <row r="73" spans="2:17" x14ac:dyDescent="0.25">
      <c r="B73" s="111" t="s">
        <v>90</v>
      </c>
      <c r="C73" s="111" t="s">
        <v>91</v>
      </c>
      <c r="D73" s="112" t="s">
        <v>96</v>
      </c>
      <c r="E73" s="112">
        <v>36</v>
      </c>
      <c r="F73" s="113"/>
      <c r="G73" s="113"/>
      <c r="H73" s="113" t="s">
        <v>23</v>
      </c>
      <c r="I73" s="114"/>
      <c r="J73" s="114" t="s">
        <v>20</v>
      </c>
      <c r="K73" s="53" t="s">
        <v>20</v>
      </c>
      <c r="L73" s="53" t="s">
        <v>20</v>
      </c>
      <c r="M73" s="53" t="s">
        <v>20</v>
      </c>
      <c r="N73" s="53" t="s">
        <v>20</v>
      </c>
      <c r="O73" s="115"/>
      <c r="P73" s="116"/>
      <c r="Q73" s="53" t="s">
        <v>20</v>
      </c>
    </row>
    <row r="74" spans="2:17" x14ac:dyDescent="0.25">
      <c r="B74" s="111" t="s">
        <v>97</v>
      </c>
      <c r="C74" s="111" t="s">
        <v>98</v>
      </c>
      <c r="D74" s="112"/>
      <c r="E74" s="112"/>
      <c r="F74" s="113"/>
      <c r="G74" s="113"/>
      <c r="H74" s="113"/>
      <c r="I74" s="114"/>
      <c r="J74" s="114"/>
      <c r="K74" s="53"/>
      <c r="L74" s="53"/>
      <c r="M74" s="53"/>
      <c r="N74" s="53"/>
      <c r="O74" s="115" t="s">
        <v>99</v>
      </c>
      <c r="P74" s="116"/>
      <c r="Q74" s="53" t="s">
        <v>20</v>
      </c>
    </row>
    <row r="75" spans="2:17" x14ac:dyDescent="0.25">
      <c r="B75" s="53"/>
      <c r="C75" s="53"/>
      <c r="D75" s="53"/>
      <c r="E75" s="53"/>
      <c r="F75" s="53"/>
      <c r="G75" s="53"/>
      <c r="H75" s="53"/>
      <c r="I75" s="53"/>
      <c r="J75" s="53"/>
      <c r="K75" s="53"/>
      <c r="L75" s="53"/>
      <c r="M75" s="53"/>
      <c r="N75" s="53"/>
      <c r="O75" s="115"/>
      <c r="P75" s="116"/>
      <c r="Q75" s="53"/>
    </row>
    <row r="76" spans="2:17" x14ac:dyDescent="0.25">
      <c r="B76" s="3" t="s">
        <v>100</v>
      </c>
    </row>
    <row r="77" spans="2:17" x14ac:dyDescent="0.25">
      <c r="B77" s="3" t="s">
        <v>101</v>
      </c>
    </row>
    <row r="78" spans="2:17" x14ac:dyDescent="0.25">
      <c r="B78" s="3" t="s">
        <v>102</v>
      </c>
    </row>
    <row r="80" spans="2:17" ht="15.75" thickBot="1" x14ac:dyDescent="0.3"/>
    <row r="81" spans="2:17" ht="27" thickBot="1" x14ac:dyDescent="0.3">
      <c r="B81" s="117" t="s">
        <v>103</v>
      </c>
      <c r="C81" s="118"/>
      <c r="D81" s="118"/>
      <c r="E81" s="118"/>
      <c r="F81" s="118"/>
      <c r="G81" s="118"/>
      <c r="H81" s="118"/>
      <c r="I81" s="118"/>
      <c r="J81" s="118"/>
      <c r="K81" s="118"/>
      <c r="L81" s="118"/>
      <c r="M81" s="118"/>
      <c r="N81" s="119"/>
    </row>
    <row r="86" spans="2:17" ht="76.5" customHeight="1" x14ac:dyDescent="0.25">
      <c r="B86" s="106" t="s">
        <v>104</v>
      </c>
      <c r="C86" s="106" t="s">
        <v>105</v>
      </c>
      <c r="D86" s="106" t="s">
        <v>106</v>
      </c>
      <c r="E86" s="106" t="s">
        <v>107</v>
      </c>
      <c r="F86" s="106" t="s">
        <v>108</v>
      </c>
      <c r="G86" s="106" t="s">
        <v>109</v>
      </c>
      <c r="H86" s="106" t="s">
        <v>110</v>
      </c>
      <c r="I86" s="106" t="s">
        <v>111</v>
      </c>
      <c r="J86" s="109" t="s">
        <v>112</v>
      </c>
      <c r="K86" s="120"/>
      <c r="L86" s="110"/>
      <c r="M86" s="106" t="s">
        <v>113</v>
      </c>
      <c r="N86" s="106" t="s">
        <v>114</v>
      </c>
      <c r="O86" s="106" t="s">
        <v>115</v>
      </c>
      <c r="P86" s="109" t="s">
        <v>88</v>
      </c>
      <c r="Q86" s="110"/>
    </row>
    <row r="87" spans="2:17" s="91" customFormat="1" ht="76.5" customHeight="1" x14ac:dyDescent="0.25">
      <c r="B87" s="121" t="s">
        <v>116</v>
      </c>
      <c r="C87" s="121">
        <v>192</v>
      </c>
      <c r="D87" s="121" t="s">
        <v>117</v>
      </c>
      <c r="E87" s="121">
        <v>29706426</v>
      </c>
      <c r="F87" s="121" t="s">
        <v>118</v>
      </c>
      <c r="G87" s="121" t="s">
        <v>119</v>
      </c>
      <c r="H87" s="122">
        <v>41810</v>
      </c>
      <c r="I87" s="121">
        <v>144016</v>
      </c>
      <c r="J87" s="112" t="s">
        <v>120</v>
      </c>
      <c r="K87" s="123" t="s">
        <v>121</v>
      </c>
      <c r="L87" s="124" t="s">
        <v>20</v>
      </c>
      <c r="M87" s="121" t="s">
        <v>20</v>
      </c>
      <c r="N87" s="121" t="s">
        <v>20</v>
      </c>
      <c r="O87" s="121" t="s">
        <v>20</v>
      </c>
      <c r="P87" s="125"/>
      <c r="Q87" s="126"/>
    </row>
    <row r="88" spans="2:17" s="91" customFormat="1" ht="76.5" customHeight="1" x14ac:dyDescent="0.25">
      <c r="B88" s="121" t="s">
        <v>116</v>
      </c>
      <c r="C88" s="121">
        <v>192</v>
      </c>
      <c r="D88" s="121" t="s">
        <v>122</v>
      </c>
      <c r="E88" s="121">
        <v>42158948</v>
      </c>
      <c r="F88" s="121" t="s">
        <v>118</v>
      </c>
      <c r="G88" s="121" t="s">
        <v>123</v>
      </c>
      <c r="H88" s="122">
        <v>39150</v>
      </c>
      <c r="I88" s="121">
        <v>101519</v>
      </c>
      <c r="J88" s="123" t="s">
        <v>124</v>
      </c>
      <c r="K88" s="127" t="s">
        <v>125</v>
      </c>
      <c r="L88" s="124" t="s">
        <v>20</v>
      </c>
      <c r="M88" s="121" t="s">
        <v>20</v>
      </c>
      <c r="N88" s="121" t="s">
        <v>20</v>
      </c>
      <c r="O88" s="121" t="s">
        <v>20</v>
      </c>
      <c r="P88" s="125"/>
      <c r="Q88" s="126"/>
    </row>
    <row r="89" spans="2:17" s="91" customFormat="1" ht="76.5" customHeight="1" x14ac:dyDescent="0.25">
      <c r="B89" s="121" t="s">
        <v>126</v>
      </c>
      <c r="C89" s="121">
        <v>192</v>
      </c>
      <c r="D89" s="121" t="s">
        <v>127</v>
      </c>
      <c r="E89" s="121">
        <v>43799884</v>
      </c>
      <c r="F89" s="121" t="s">
        <v>128</v>
      </c>
      <c r="G89" s="121" t="s">
        <v>129</v>
      </c>
      <c r="H89" s="122">
        <v>38331</v>
      </c>
      <c r="I89" s="121" t="s">
        <v>130</v>
      </c>
      <c r="J89" s="123" t="s">
        <v>131</v>
      </c>
      <c r="K89" s="123" t="s">
        <v>132</v>
      </c>
      <c r="L89" s="124" t="s">
        <v>20</v>
      </c>
      <c r="M89" s="121" t="s">
        <v>20</v>
      </c>
      <c r="N89" s="121" t="s">
        <v>20</v>
      </c>
      <c r="O89" s="121" t="s">
        <v>20</v>
      </c>
      <c r="P89" s="125"/>
      <c r="Q89" s="126"/>
    </row>
    <row r="90" spans="2:17" s="91" customFormat="1" ht="76.5" customHeight="1" x14ac:dyDescent="0.25">
      <c r="B90" s="121" t="s">
        <v>133</v>
      </c>
      <c r="C90" s="121">
        <v>245</v>
      </c>
      <c r="D90" s="121" t="s">
        <v>134</v>
      </c>
      <c r="E90" s="121">
        <v>31477899</v>
      </c>
      <c r="F90" s="121" t="s">
        <v>135</v>
      </c>
      <c r="G90" s="121" t="s">
        <v>136</v>
      </c>
      <c r="H90" s="122">
        <v>38159</v>
      </c>
      <c r="I90" s="121" t="s">
        <v>130</v>
      </c>
      <c r="J90" s="128" t="s">
        <v>137</v>
      </c>
      <c r="K90" s="123" t="s">
        <v>138</v>
      </c>
      <c r="L90" s="124" t="s">
        <v>20</v>
      </c>
      <c r="M90" s="121" t="s">
        <v>20</v>
      </c>
      <c r="N90" s="121" t="s">
        <v>20</v>
      </c>
      <c r="O90" s="121" t="s">
        <v>20</v>
      </c>
      <c r="P90" s="125"/>
      <c r="Q90" s="126"/>
    </row>
    <row r="91" spans="2:17" s="91" customFormat="1" ht="76.5" customHeight="1" x14ac:dyDescent="0.25">
      <c r="B91" s="121" t="s">
        <v>139</v>
      </c>
      <c r="C91" s="121">
        <v>192</v>
      </c>
      <c r="D91" s="121" t="s">
        <v>140</v>
      </c>
      <c r="E91" s="121">
        <v>66721253</v>
      </c>
      <c r="F91" s="121" t="s">
        <v>141</v>
      </c>
      <c r="G91" s="121" t="s">
        <v>142</v>
      </c>
      <c r="H91" s="122">
        <v>39563</v>
      </c>
      <c r="I91" s="121" t="s">
        <v>130</v>
      </c>
      <c r="J91" s="123" t="s">
        <v>143</v>
      </c>
      <c r="K91" s="123" t="s">
        <v>144</v>
      </c>
      <c r="L91" s="124" t="s">
        <v>20</v>
      </c>
      <c r="M91" s="121" t="s">
        <v>20</v>
      </c>
      <c r="N91" s="121" t="s">
        <v>20</v>
      </c>
      <c r="O91" s="121" t="s">
        <v>20</v>
      </c>
      <c r="P91" s="125"/>
      <c r="Q91" s="126"/>
    </row>
    <row r="92" spans="2:17" s="91" customFormat="1" ht="76.5" customHeight="1" x14ac:dyDescent="0.25">
      <c r="B92" s="121" t="s">
        <v>139</v>
      </c>
      <c r="C92" s="121">
        <v>192</v>
      </c>
      <c r="D92" s="121" t="s">
        <v>145</v>
      </c>
      <c r="E92" s="121">
        <v>29109197</v>
      </c>
      <c r="F92" s="121" t="s">
        <v>118</v>
      </c>
      <c r="G92" s="121" t="s">
        <v>146</v>
      </c>
      <c r="H92" s="122">
        <v>38210</v>
      </c>
      <c r="I92" s="121">
        <v>107055</v>
      </c>
      <c r="J92" s="123" t="s">
        <v>147</v>
      </c>
      <c r="K92" s="123" t="s">
        <v>148</v>
      </c>
      <c r="L92" s="124" t="s">
        <v>20</v>
      </c>
      <c r="M92" s="121" t="s">
        <v>20</v>
      </c>
      <c r="N92" s="121" t="s">
        <v>20</v>
      </c>
      <c r="O92" s="121" t="s">
        <v>20</v>
      </c>
      <c r="P92" s="125"/>
      <c r="Q92" s="126"/>
    </row>
    <row r="93" spans="2:17" s="91" customFormat="1" ht="60.75" customHeight="1" x14ac:dyDescent="0.25">
      <c r="B93" s="121" t="s">
        <v>139</v>
      </c>
      <c r="C93" s="121">
        <v>192</v>
      </c>
      <c r="D93" s="121" t="s">
        <v>149</v>
      </c>
      <c r="E93" s="124">
        <v>43650105</v>
      </c>
      <c r="F93" s="121" t="s">
        <v>150</v>
      </c>
      <c r="G93" s="121" t="s">
        <v>129</v>
      </c>
      <c r="H93" s="129">
        <v>41256</v>
      </c>
      <c r="I93" s="124" t="s">
        <v>151</v>
      </c>
      <c r="J93" s="124" t="s">
        <v>152</v>
      </c>
      <c r="K93" s="121" t="s">
        <v>153</v>
      </c>
      <c r="L93" s="124" t="s">
        <v>20</v>
      </c>
      <c r="M93" s="124" t="s">
        <v>20</v>
      </c>
      <c r="N93" s="124" t="s">
        <v>20</v>
      </c>
      <c r="O93" s="124" t="s">
        <v>20</v>
      </c>
      <c r="P93" s="130"/>
      <c r="Q93" s="130"/>
    </row>
    <row r="94" spans="2:17" s="91" customFormat="1" ht="60.75" customHeight="1" x14ac:dyDescent="0.25">
      <c r="B94" s="131" t="s">
        <v>154</v>
      </c>
      <c r="C94" s="121">
        <v>123</v>
      </c>
      <c r="D94" s="124" t="s">
        <v>155</v>
      </c>
      <c r="E94" s="124">
        <v>29231124</v>
      </c>
      <c r="F94" s="124" t="s">
        <v>156</v>
      </c>
      <c r="G94" s="124" t="s">
        <v>142</v>
      </c>
      <c r="H94" s="129">
        <v>40495</v>
      </c>
      <c r="I94" s="124" t="s">
        <v>157</v>
      </c>
      <c r="J94" s="124" t="s">
        <v>158</v>
      </c>
      <c r="K94" s="121" t="s">
        <v>159</v>
      </c>
      <c r="L94" s="124" t="s">
        <v>20</v>
      </c>
      <c r="M94" s="124" t="s">
        <v>20</v>
      </c>
      <c r="N94" s="124" t="s">
        <v>20</v>
      </c>
      <c r="O94" s="124" t="s">
        <v>20</v>
      </c>
      <c r="P94" s="130"/>
      <c r="Q94" s="130"/>
    </row>
    <row r="95" spans="2:17" ht="33.6" customHeight="1" x14ac:dyDescent="0.25">
      <c r="B95" s="131" t="s">
        <v>154</v>
      </c>
      <c r="C95" s="131">
        <v>123</v>
      </c>
      <c r="D95" s="131" t="s">
        <v>160</v>
      </c>
      <c r="E95" s="132">
        <v>16258778</v>
      </c>
      <c r="F95" s="132" t="s">
        <v>161</v>
      </c>
      <c r="G95" s="132" t="s">
        <v>162</v>
      </c>
      <c r="H95" s="133">
        <v>32444</v>
      </c>
      <c r="I95" s="124" t="s">
        <v>21</v>
      </c>
      <c r="J95" s="131" t="s">
        <v>163</v>
      </c>
      <c r="K95" s="121" t="s">
        <v>164</v>
      </c>
      <c r="L95" s="124" t="s">
        <v>20</v>
      </c>
      <c r="M95" s="132" t="s">
        <v>20</v>
      </c>
      <c r="N95" s="132" t="s">
        <v>21</v>
      </c>
      <c r="O95" s="132" t="s">
        <v>20</v>
      </c>
      <c r="P95" s="134" t="s">
        <v>165</v>
      </c>
      <c r="Q95" s="134"/>
    </row>
    <row r="97" spans="1:26" ht="15.75" thickBot="1" x14ac:dyDescent="0.3"/>
    <row r="98" spans="1:26" ht="27" thickBot="1" x14ac:dyDescent="0.3">
      <c r="B98" s="117" t="s">
        <v>166</v>
      </c>
      <c r="C98" s="118"/>
      <c r="D98" s="118"/>
      <c r="E98" s="118"/>
      <c r="F98" s="118"/>
      <c r="G98" s="118"/>
      <c r="H98" s="118"/>
      <c r="I98" s="118"/>
      <c r="J98" s="118"/>
      <c r="K98" s="118"/>
      <c r="L98" s="118"/>
      <c r="M98" s="118"/>
      <c r="N98" s="119"/>
    </row>
    <row r="101" spans="1:26" ht="46.35" customHeight="1" x14ac:dyDescent="0.25">
      <c r="B101" s="107" t="s">
        <v>19</v>
      </c>
      <c r="C101" s="107" t="s">
        <v>167</v>
      </c>
      <c r="D101" s="109" t="s">
        <v>88</v>
      </c>
      <c r="E101" s="110"/>
    </row>
    <row r="102" spans="1:26" ht="47.1" customHeight="1" x14ac:dyDescent="0.25">
      <c r="B102" s="135" t="s">
        <v>168</v>
      </c>
      <c r="C102" s="53" t="s">
        <v>20</v>
      </c>
      <c r="D102" s="136"/>
      <c r="E102" s="136"/>
    </row>
    <row r="105" spans="1:26" ht="26.25" x14ac:dyDescent="0.25">
      <c r="B105" s="1" t="s">
        <v>169</v>
      </c>
      <c r="C105" s="2"/>
      <c r="D105" s="2"/>
      <c r="E105" s="2"/>
      <c r="F105" s="2"/>
      <c r="G105" s="2"/>
      <c r="H105" s="2"/>
      <c r="I105" s="2"/>
      <c r="J105" s="2"/>
      <c r="K105" s="2"/>
      <c r="L105" s="2"/>
      <c r="M105" s="2"/>
      <c r="N105" s="2"/>
      <c r="O105" s="2"/>
      <c r="P105" s="2"/>
    </row>
    <row r="107" spans="1:26" ht="15.75" thickBot="1" x14ac:dyDescent="0.3"/>
    <row r="108" spans="1:26" ht="27" thickBot="1" x14ac:dyDescent="0.3">
      <c r="B108" s="117" t="s">
        <v>170</v>
      </c>
      <c r="C108" s="118"/>
      <c r="D108" s="118"/>
      <c r="E108" s="118"/>
      <c r="F108" s="118"/>
      <c r="G108" s="118"/>
      <c r="H108" s="118"/>
      <c r="I108" s="118"/>
      <c r="J108" s="118"/>
      <c r="K108" s="118"/>
      <c r="L108" s="118"/>
      <c r="M108" s="118"/>
      <c r="N108" s="119"/>
    </row>
    <row r="110" spans="1:26" ht="15.75" thickBot="1" x14ac:dyDescent="0.3">
      <c r="M110" s="62"/>
      <c r="N110" s="62"/>
    </row>
    <row r="111" spans="1:26" s="20" customFormat="1" ht="109.5" customHeight="1" x14ac:dyDescent="0.25">
      <c r="B111" s="63" t="s">
        <v>35</v>
      </c>
      <c r="C111" s="63" t="s">
        <v>36</v>
      </c>
      <c r="D111" s="63" t="s">
        <v>37</v>
      </c>
      <c r="E111" s="63" t="s">
        <v>38</v>
      </c>
      <c r="F111" s="63" t="s">
        <v>39</v>
      </c>
      <c r="G111" s="63" t="s">
        <v>40</v>
      </c>
      <c r="H111" s="63" t="s">
        <v>41</v>
      </c>
      <c r="I111" s="63" t="s">
        <v>42</v>
      </c>
      <c r="J111" s="63" t="s">
        <v>43</v>
      </c>
      <c r="K111" s="63" t="s">
        <v>44</v>
      </c>
      <c r="L111" s="63" t="s">
        <v>45</v>
      </c>
      <c r="M111" s="64" t="s">
        <v>46</v>
      </c>
      <c r="N111" s="63" t="s">
        <v>47</v>
      </c>
      <c r="O111" s="63" t="s">
        <v>48</v>
      </c>
      <c r="P111" s="65" t="s">
        <v>49</v>
      </c>
      <c r="Q111" s="65" t="s">
        <v>50</v>
      </c>
    </row>
    <row r="112" spans="1:26" s="90" customFormat="1" ht="60" x14ac:dyDescent="0.25">
      <c r="A112" s="79">
        <v>1</v>
      </c>
      <c r="B112" s="81" t="s">
        <v>7</v>
      </c>
      <c r="C112" s="81" t="s">
        <v>7</v>
      </c>
      <c r="D112" s="82" t="s">
        <v>171</v>
      </c>
      <c r="E112" s="137" t="s">
        <v>172</v>
      </c>
      <c r="F112" s="84" t="s">
        <v>20</v>
      </c>
      <c r="G112" s="138">
        <v>0.5</v>
      </c>
      <c r="H112" s="139">
        <v>40533</v>
      </c>
      <c r="I112" s="85">
        <v>41274</v>
      </c>
      <c r="J112" s="85" t="s">
        <v>21</v>
      </c>
      <c r="K112" s="140">
        <v>9</v>
      </c>
      <c r="L112" s="85"/>
      <c r="M112" s="140">
        <v>120</v>
      </c>
      <c r="N112" s="140">
        <f>+M112*G112</f>
        <v>60</v>
      </c>
      <c r="O112" s="88">
        <v>19220000</v>
      </c>
      <c r="P112" s="88">
        <v>374</v>
      </c>
      <c r="Q112" s="141" t="s">
        <v>173</v>
      </c>
      <c r="R112" s="142"/>
      <c r="S112" s="142"/>
      <c r="T112" s="142"/>
      <c r="U112" s="142"/>
      <c r="V112" s="142"/>
      <c r="W112" s="142"/>
      <c r="X112" s="142"/>
      <c r="Y112" s="142"/>
      <c r="Z112" s="142"/>
    </row>
    <row r="113" spans="1:26" s="90" customFormat="1" x14ac:dyDescent="0.25">
      <c r="A113" s="79">
        <f>+A112+1</f>
        <v>2</v>
      </c>
      <c r="B113" s="82"/>
      <c r="C113" s="81"/>
      <c r="D113" s="82"/>
      <c r="E113" s="137"/>
      <c r="F113" s="84"/>
      <c r="G113" s="84"/>
      <c r="H113" s="84"/>
      <c r="I113" s="85"/>
      <c r="J113" s="85"/>
      <c r="K113" s="85"/>
      <c r="L113" s="85"/>
      <c r="M113" s="140"/>
      <c r="N113" s="140"/>
      <c r="O113" s="88"/>
      <c r="P113" s="88"/>
      <c r="Q113" s="141"/>
      <c r="R113" s="142"/>
      <c r="S113" s="142"/>
      <c r="T113" s="142"/>
      <c r="U113" s="142"/>
      <c r="V113" s="142"/>
      <c r="W113" s="142"/>
      <c r="X113" s="142"/>
      <c r="Y113" s="142"/>
      <c r="Z113" s="142"/>
    </row>
    <row r="114" spans="1:26" s="90" customFormat="1" x14ac:dyDescent="0.25">
      <c r="A114" s="79">
        <f t="shared" ref="A114:A119" si="2">+A113+1</f>
        <v>3</v>
      </c>
      <c r="B114" s="82"/>
      <c r="C114" s="81"/>
      <c r="D114" s="82"/>
      <c r="E114" s="137"/>
      <c r="F114" s="84"/>
      <c r="G114" s="84"/>
      <c r="H114" s="84"/>
      <c r="I114" s="85"/>
      <c r="J114" s="85"/>
      <c r="K114" s="85"/>
      <c r="L114" s="85"/>
      <c r="M114" s="140"/>
      <c r="N114" s="140"/>
      <c r="O114" s="88"/>
      <c r="P114" s="88"/>
      <c r="Q114" s="141"/>
      <c r="R114" s="142"/>
      <c r="S114" s="142"/>
      <c r="T114" s="142"/>
      <c r="U114" s="142"/>
      <c r="V114" s="142"/>
      <c r="W114" s="142"/>
      <c r="X114" s="142"/>
      <c r="Y114" s="142"/>
      <c r="Z114" s="142"/>
    </row>
    <row r="115" spans="1:26" s="90" customFormat="1" x14ac:dyDescent="0.25">
      <c r="A115" s="79">
        <f t="shared" si="2"/>
        <v>4</v>
      </c>
      <c r="B115" s="82"/>
      <c r="C115" s="81"/>
      <c r="D115" s="82"/>
      <c r="E115" s="137"/>
      <c r="F115" s="84"/>
      <c r="G115" s="84"/>
      <c r="H115" s="84"/>
      <c r="I115" s="85"/>
      <c r="J115" s="85"/>
      <c r="K115" s="85"/>
      <c r="L115" s="85"/>
      <c r="M115" s="140"/>
      <c r="N115" s="140"/>
      <c r="O115" s="88"/>
      <c r="P115" s="88"/>
      <c r="Q115" s="141"/>
      <c r="R115" s="142"/>
      <c r="S115" s="142"/>
      <c r="T115" s="142"/>
      <c r="U115" s="142"/>
      <c r="V115" s="142"/>
      <c r="W115" s="142"/>
      <c r="X115" s="142"/>
      <c r="Y115" s="142"/>
      <c r="Z115" s="142"/>
    </row>
    <row r="116" spans="1:26" s="90" customFormat="1" x14ac:dyDescent="0.25">
      <c r="A116" s="79">
        <f t="shared" si="2"/>
        <v>5</v>
      </c>
      <c r="B116" s="82"/>
      <c r="C116" s="81"/>
      <c r="D116" s="82"/>
      <c r="E116" s="137"/>
      <c r="F116" s="84"/>
      <c r="G116" s="84"/>
      <c r="H116" s="84"/>
      <c r="I116" s="85"/>
      <c r="J116" s="85"/>
      <c r="K116" s="85"/>
      <c r="L116" s="85"/>
      <c r="M116" s="140"/>
      <c r="N116" s="140"/>
      <c r="O116" s="88"/>
      <c r="P116" s="88"/>
      <c r="Q116" s="141"/>
      <c r="R116" s="142"/>
      <c r="S116" s="142"/>
      <c r="T116" s="142"/>
      <c r="U116" s="142"/>
      <c r="V116" s="142"/>
      <c r="W116" s="142"/>
      <c r="X116" s="142"/>
      <c r="Y116" s="142"/>
      <c r="Z116" s="142"/>
    </row>
    <row r="117" spans="1:26" s="90" customFormat="1" x14ac:dyDescent="0.25">
      <c r="A117" s="79">
        <f t="shared" si="2"/>
        <v>6</v>
      </c>
      <c r="B117" s="82"/>
      <c r="C117" s="81"/>
      <c r="D117" s="82"/>
      <c r="E117" s="137"/>
      <c r="F117" s="84"/>
      <c r="G117" s="84"/>
      <c r="H117" s="84"/>
      <c r="I117" s="85"/>
      <c r="J117" s="85"/>
      <c r="K117" s="85"/>
      <c r="L117" s="85"/>
      <c r="M117" s="140"/>
      <c r="N117" s="140"/>
      <c r="O117" s="88"/>
      <c r="P117" s="88"/>
      <c r="Q117" s="141"/>
      <c r="R117" s="142"/>
      <c r="S117" s="142"/>
      <c r="T117" s="142"/>
      <c r="U117" s="142"/>
      <c r="V117" s="142"/>
      <c r="W117" s="142"/>
      <c r="X117" s="142"/>
      <c r="Y117" s="142"/>
      <c r="Z117" s="142"/>
    </row>
    <row r="118" spans="1:26" s="90" customFormat="1" x14ac:dyDescent="0.25">
      <c r="A118" s="79">
        <f t="shared" si="2"/>
        <v>7</v>
      </c>
      <c r="B118" s="82"/>
      <c r="C118" s="81"/>
      <c r="D118" s="82"/>
      <c r="E118" s="137"/>
      <c r="F118" s="84"/>
      <c r="G118" s="84"/>
      <c r="H118" s="84"/>
      <c r="I118" s="85"/>
      <c r="J118" s="85"/>
      <c r="K118" s="85"/>
      <c r="L118" s="85"/>
      <c r="M118" s="140"/>
      <c r="N118" s="140"/>
      <c r="O118" s="88"/>
      <c r="P118" s="88"/>
      <c r="Q118" s="141"/>
      <c r="R118" s="142"/>
      <c r="S118" s="142"/>
      <c r="T118" s="142"/>
      <c r="U118" s="142"/>
      <c r="V118" s="142"/>
      <c r="W118" s="142"/>
      <c r="X118" s="142"/>
      <c r="Y118" s="142"/>
      <c r="Z118" s="142"/>
    </row>
    <row r="119" spans="1:26" s="90" customFormat="1" x14ac:dyDescent="0.25">
      <c r="A119" s="79">
        <f t="shared" si="2"/>
        <v>8</v>
      </c>
      <c r="B119" s="82"/>
      <c r="C119" s="81"/>
      <c r="D119" s="82"/>
      <c r="E119" s="137"/>
      <c r="F119" s="84"/>
      <c r="G119" s="84"/>
      <c r="H119" s="84"/>
      <c r="I119" s="85"/>
      <c r="J119" s="85"/>
      <c r="K119" s="85"/>
      <c r="L119" s="85"/>
      <c r="M119" s="140"/>
      <c r="N119" s="140"/>
      <c r="O119" s="88"/>
      <c r="P119" s="88"/>
      <c r="Q119" s="141"/>
      <c r="R119" s="142"/>
      <c r="S119" s="142"/>
      <c r="T119" s="142"/>
      <c r="U119" s="142"/>
      <c r="V119" s="142"/>
      <c r="W119" s="142"/>
      <c r="X119" s="142"/>
      <c r="Y119" s="142"/>
      <c r="Z119" s="142"/>
    </row>
    <row r="120" spans="1:26" s="90" customFormat="1" x14ac:dyDescent="0.25">
      <c r="A120" s="79"/>
      <c r="B120" s="80" t="s">
        <v>30</v>
      </c>
      <c r="C120" s="81"/>
      <c r="D120" s="82"/>
      <c r="E120" s="137"/>
      <c r="F120" s="84"/>
      <c r="G120" s="84"/>
      <c r="H120" s="84"/>
      <c r="I120" s="85"/>
      <c r="J120" s="85"/>
      <c r="K120" s="86">
        <f t="shared" ref="K120:N120" si="3">SUM(K112:K119)</f>
        <v>9</v>
      </c>
      <c r="L120" s="86">
        <f t="shared" si="3"/>
        <v>0</v>
      </c>
      <c r="M120" s="87">
        <f t="shared" si="3"/>
        <v>120</v>
      </c>
      <c r="N120" s="86">
        <f t="shared" si="3"/>
        <v>60</v>
      </c>
      <c r="O120" s="88"/>
      <c r="P120" s="88"/>
      <c r="Q120" s="89"/>
    </row>
    <row r="121" spans="1:26" x14ac:dyDescent="0.25">
      <c r="B121" s="91"/>
      <c r="C121" s="91"/>
      <c r="D121" s="91"/>
      <c r="E121" s="92"/>
      <c r="F121" s="91"/>
      <c r="G121" s="91"/>
      <c r="H121" s="91"/>
      <c r="I121" s="91"/>
      <c r="J121" s="91"/>
      <c r="K121" s="91"/>
      <c r="L121" s="91"/>
      <c r="M121" s="91"/>
      <c r="N121" s="91"/>
      <c r="O121" s="91"/>
      <c r="P121" s="91"/>
    </row>
    <row r="122" spans="1:26" ht="18.75" x14ac:dyDescent="0.25">
      <c r="B122" s="98" t="s">
        <v>174</v>
      </c>
      <c r="C122" s="143">
        <f>+K120</f>
        <v>9</v>
      </c>
      <c r="H122" s="102"/>
      <c r="I122" s="102"/>
      <c r="J122" s="102"/>
      <c r="K122" s="102"/>
      <c r="L122" s="102"/>
      <c r="M122" s="102"/>
      <c r="N122" s="91"/>
      <c r="O122" s="91"/>
      <c r="P122" s="91"/>
    </row>
    <row r="124" spans="1:26" ht="15.75" thickBot="1" x14ac:dyDescent="0.3"/>
    <row r="125" spans="1:26" ht="37.35" customHeight="1" thickBot="1" x14ac:dyDescent="0.3">
      <c r="B125" s="144" t="s">
        <v>175</v>
      </c>
      <c r="C125" s="145" t="s">
        <v>176</v>
      </c>
      <c r="D125" s="144" t="s">
        <v>29</v>
      </c>
      <c r="E125" s="145" t="s">
        <v>177</v>
      </c>
    </row>
    <row r="126" spans="1:26" ht="41.45" customHeight="1" x14ac:dyDescent="0.25">
      <c r="B126" s="146" t="s">
        <v>178</v>
      </c>
      <c r="C126" s="147">
        <v>20</v>
      </c>
      <c r="D126" s="147">
        <v>20</v>
      </c>
      <c r="E126" s="148">
        <f>+D126+D127+D128</f>
        <v>20</v>
      </c>
    </row>
    <row r="127" spans="1:26" x14ac:dyDescent="0.25">
      <c r="B127" s="146" t="s">
        <v>179</v>
      </c>
      <c r="C127" s="100">
        <v>30</v>
      </c>
      <c r="D127" s="58">
        <v>0</v>
      </c>
      <c r="E127" s="149"/>
    </row>
    <row r="128" spans="1:26" ht="15.75" thickBot="1" x14ac:dyDescent="0.3">
      <c r="B128" s="146" t="s">
        <v>180</v>
      </c>
      <c r="C128" s="150">
        <v>40</v>
      </c>
      <c r="D128" s="150">
        <v>0</v>
      </c>
      <c r="E128" s="151"/>
    </row>
    <row r="130" spans="2:17" ht="15.75" thickBot="1" x14ac:dyDescent="0.3"/>
    <row r="131" spans="2:17" ht="27" thickBot="1" x14ac:dyDescent="0.3">
      <c r="B131" s="117" t="s">
        <v>181</v>
      </c>
      <c r="C131" s="118"/>
      <c r="D131" s="118"/>
      <c r="E131" s="118"/>
      <c r="F131" s="118"/>
      <c r="G131" s="118"/>
      <c r="H131" s="118"/>
      <c r="I131" s="118"/>
      <c r="J131" s="118"/>
      <c r="K131" s="118"/>
      <c r="L131" s="118"/>
      <c r="M131" s="118"/>
      <c r="N131" s="119"/>
    </row>
    <row r="133" spans="2:17" ht="76.5" customHeight="1" x14ac:dyDescent="0.25">
      <c r="B133" s="106" t="s">
        <v>104</v>
      </c>
      <c r="C133" s="106" t="s">
        <v>105</v>
      </c>
      <c r="D133" s="106" t="s">
        <v>106</v>
      </c>
      <c r="E133" s="106" t="s">
        <v>107</v>
      </c>
      <c r="F133" s="106" t="s">
        <v>108</v>
      </c>
      <c r="G133" s="106" t="s">
        <v>109</v>
      </c>
      <c r="H133" s="106" t="s">
        <v>110</v>
      </c>
      <c r="I133" s="106" t="s">
        <v>111</v>
      </c>
      <c r="J133" s="109" t="s">
        <v>112</v>
      </c>
      <c r="K133" s="120"/>
      <c r="L133" s="110"/>
      <c r="M133" s="106" t="s">
        <v>113</v>
      </c>
      <c r="N133" s="106" t="s">
        <v>114</v>
      </c>
      <c r="O133" s="106" t="s">
        <v>115</v>
      </c>
      <c r="P133" s="109" t="s">
        <v>88</v>
      </c>
      <c r="Q133" s="110"/>
    </row>
    <row r="134" spans="2:17" ht="60.75" customHeight="1" x14ac:dyDescent="0.25">
      <c r="B134" s="152" t="s">
        <v>182</v>
      </c>
      <c r="C134" s="152">
        <v>822</v>
      </c>
      <c r="D134" s="153" t="s">
        <v>183</v>
      </c>
      <c r="E134" s="111">
        <v>1111757019</v>
      </c>
      <c r="F134" s="111" t="s">
        <v>156</v>
      </c>
      <c r="G134" s="111" t="s">
        <v>142</v>
      </c>
      <c r="H134" s="154">
        <v>40858</v>
      </c>
      <c r="I134" s="112" t="s">
        <v>184</v>
      </c>
      <c r="J134" s="153" t="s">
        <v>185</v>
      </c>
      <c r="K134" s="123" t="s">
        <v>186</v>
      </c>
      <c r="L134" s="114" t="s">
        <v>20</v>
      </c>
      <c r="M134" s="53" t="s">
        <v>20</v>
      </c>
      <c r="N134" s="53" t="s">
        <v>20</v>
      </c>
      <c r="O134" s="53" t="s">
        <v>20</v>
      </c>
      <c r="P134" s="136"/>
      <c r="Q134" s="136"/>
    </row>
    <row r="135" spans="2:17" ht="60.75" customHeight="1" x14ac:dyDescent="0.25">
      <c r="B135" s="152" t="s">
        <v>187</v>
      </c>
      <c r="C135" s="152">
        <v>822</v>
      </c>
      <c r="D135" s="153" t="s">
        <v>188</v>
      </c>
      <c r="E135" s="111">
        <v>31584438</v>
      </c>
      <c r="F135" s="153" t="s">
        <v>189</v>
      </c>
      <c r="G135" s="153" t="s">
        <v>190</v>
      </c>
      <c r="H135" s="154">
        <v>40445</v>
      </c>
      <c r="I135" s="112" t="s">
        <v>191</v>
      </c>
      <c r="J135" s="153" t="s">
        <v>192</v>
      </c>
      <c r="K135" s="123" t="s">
        <v>193</v>
      </c>
      <c r="L135" s="114" t="s">
        <v>21</v>
      </c>
      <c r="M135" s="53" t="s">
        <v>20</v>
      </c>
      <c r="N135" s="53" t="s">
        <v>21</v>
      </c>
      <c r="O135" s="53" t="s">
        <v>20</v>
      </c>
      <c r="P135" s="136" t="s">
        <v>194</v>
      </c>
      <c r="Q135" s="136"/>
    </row>
    <row r="136" spans="2:17" ht="33.6" customHeight="1" x14ac:dyDescent="0.25">
      <c r="B136" s="152" t="s">
        <v>195</v>
      </c>
      <c r="C136" s="152">
        <v>822</v>
      </c>
      <c r="D136" s="153" t="s">
        <v>196</v>
      </c>
      <c r="E136" s="111">
        <v>1151934390</v>
      </c>
      <c r="F136" s="111" t="s">
        <v>197</v>
      </c>
      <c r="G136" s="153" t="s">
        <v>146</v>
      </c>
      <c r="H136" s="155">
        <v>40878</v>
      </c>
      <c r="I136" s="112" t="s">
        <v>198</v>
      </c>
      <c r="J136" s="153" t="s">
        <v>199</v>
      </c>
      <c r="K136" s="156" t="s">
        <v>200</v>
      </c>
      <c r="L136" s="114" t="s">
        <v>20</v>
      </c>
      <c r="M136" s="53" t="s">
        <v>20</v>
      </c>
      <c r="N136" s="53" t="s">
        <v>20</v>
      </c>
      <c r="O136" s="53" t="s">
        <v>20</v>
      </c>
      <c r="P136" s="157" t="s">
        <v>201</v>
      </c>
      <c r="Q136" s="158"/>
    </row>
    <row r="139" spans="2:17" ht="15.75" thickBot="1" x14ac:dyDescent="0.3"/>
    <row r="140" spans="2:17" ht="54" customHeight="1" x14ac:dyDescent="0.25">
      <c r="B140" s="55" t="s">
        <v>19</v>
      </c>
      <c r="C140" s="55" t="s">
        <v>175</v>
      </c>
      <c r="D140" s="106" t="s">
        <v>176</v>
      </c>
      <c r="E140" s="55" t="s">
        <v>29</v>
      </c>
      <c r="F140" s="145" t="s">
        <v>202</v>
      </c>
      <c r="G140" s="159"/>
    </row>
    <row r="141" spans="2:17" ht="120.75" customHeight="1" x14ac:dyDescent="0.2">
      <c r="B141" s="160" t="s">
        <v>203</v>
      </c>
      <c r="C141" s="161" t="s">
        <v>204</v>
      </c>
      <c r="D141" s="58">
        <v>25</v>
      </c>
      <c r="E141" s="58">
        <v>25</v>
      </c>
      <c r="F141" s="162">
        <f>+E141+E142+E143</f>
        <v>35</v>
      </c>
      <c r="G141" s="163"/>
    </row>
    <row r="142" spans="2:17" ht="76.349999999999994" customHeight="1" x14ac:dyDescent="0.2">
      <c r="B142" s="160"/>
      <c r="C142" s="161" t="s">
        <v>205</v>
      </c>
      <c r="D142" s="153">
        <v>25</v>
      </c>
      <c r="E142" s="58">
        <v>0</v>
      </c>
      <c r="F142" s="164"/>
      <c r="G142" s="163"/>
    </row>
    <row r="143" spans="2:17" ht="69" customHeight="1" x14ac:dyDescent="0.2">
      <c r="B143" s="160"/>
      <c r="C143" s="161" t="s">
        <v>206</v>
      </c>
      <c r="D143" s="58">
        <v>10</v>
      </c>
      <c r="E143" s="58">
        <v>10</v>
      </c>
      <c r="F143" s="165"/>
      <c r="G143" s="163"/>
    </row>
    <row r="144" spans="2:17" x14ac:dyDescent="0.25">
      <c r="C144"/>
    </row>
    <row r="147" spans="2:5" x14ac:dyDescent="0.25">
      <c r="B147" s="51" t="s">
        <v>207</v>
      </c>
    </row>
    <row r="150" spans="2:5" x14ac:dyDescent="0.25">
      <c r="B150" s="52" t="s">
        <v>19</v>
      </c>
      <c r="C150" s="52" t="s">
        <v>28</v>
      </c>
      <c r="D150" s="55" t="s">
        <v>29</v>
      </c>
      <c r="E150" s="55" t="s">
        <v>30</v>
      </c>
    </row>
    <row r="151" spans="2:5" ht="28.5" x14ac:dyDescent="0.25">
      <c r="B151" s="56" t="s">
        <v>208</v>
      </c>
      <c r="C151" s="57">
        <v>40</v>
      </c>
      <c r="D151" s="58">
        <f>+E126</f>
        <v>20</v>
      </c>
      <c r="E151" s="59">
        <f>+D151+D152</f>
        <v>55</v>
      </c>
    </row>
    <row r="152" spans="2:5" ht="42.75" x14ac:dyDescent="0.25">
      <c r="B152" s="56" t="s">
        <v>209</v>
      </c>
      <c r="C152" s="57">
        <v>60</v>
      </c>
      <c r="D152" s="58">
        <f>+F141</f>
        <v>35</v>
      </c>
      <c r="E152" s="60"/>
    </row>
  </sheetData>
  <mergeCells count="51">
    <mergeCell ref="P134:Q134"/>
    <mergeCell ref="P135:Q135"/>
    <mergeCell ref="P136:Q136"/>
    <mergeCell ref="B141:B143"/>
    <mergeCell ref="F141:F143"/>
    <mergeCell ref="E151:E152"/>
    <mergeCell ref="B105:P105"/>
    <mergeCell ref="B108:N108"/>
    <mergeCell ref="E126:E128"/>
    <mergeCell ref="B131:N131"/>
    <mergeCell ref="J133:L133"/>
    <mergeCell ref="P133:Q133"/>
    <mergeCell ref="P93:Q93"/>
    <mergeCell ref="P94:Q94"/>
    <mergeCell ref="P95:Q95"/>
    <mergeCell ref="B98:N98"/>
    <mergeCell ref="D101:E101"/>
    <mergeCell ref="D102:E102"/>
    <mergeCell ref="P87:Q87"/>
    <mergeCell ref="P88:Q88"/>
    <mergeCell ref="P89:Q89"/>
    <mergeCell ref="P90:Q90"/>
    <mergeCell ref="P91:Q91"/>
    <mergeCell ref="P92:Q92"/>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EV_TEC_TALENTUM_G10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2014-12-04T15:21:11Z</dcterms:created>
  <dcterms:modified xsi:type="dcterms:W3CDTF">2014-12-04T15:23:29Z</dcterms:modified>
</cp:coreProperties>
</file>