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lbany.vega\Documents\EVALUACIONES TECNICAS VALLE\"/>
    </mc:Choice>
  </mc:AlternateContent>
  <bookViews>
    <workbookView xWindow="0" yWindow="0" windowWidth="24000" windowHeight="9735"/>
  </bookViews>
  <sheets>
    <sheet name="TECNICA"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9" i="1" l="1"/>
  <c r="F139" i="1"/>
  <c r="D150" i="1" s="1"/>
  <c r="E124" i="1"/>
  <c r="N118" i="1"/>
  <c r="M118" i="1"/>
  <c r="L118" i="1"/>
  <c r="K118" i="1"/>
  <c r="C120" i="1" s="1"/>
  <c r="A111" i="1"/>
  <c r="A112" i="1" s="1"/>
  <c r="A113" i="1" s="1"/>
  <c r="A114" i="1" s="1"/>
  <c r="A115" i="1" s="1"/>
  <c r="A116" i="1" s="1"/>
  <c r="A117" i="1" s="1"/>
  <c r="N110" i="1"/>
  <c r="C93" i="1"/>
  <c r="C92" i="1"/>
  <c r="C91" i="1"/>
  <c r="C90" i="1"/>
  <c r="C89" i="1"/>
  <c r="C88" i="1"/>
  <c r="C87" i="1"/>
  <c r="M57" i="1"/>
  <c r="C62" i="1" s="1"/>
  <c r="L57" i="1"/>
  <c r="K57" i="1"/>
  <c r="C61" i="1" s="1"/>
  <c r="A51" i="1"/>
  <c r="A52" i="1" s="1"/>
  <c r="A53" i="1" s="1"/>
  <c r="A54" i="1" s="1"/>
  <c r="A55" i="1" s="1"/>
  <c r="A56" i="1" s="1"/>
  <c r="A50" i="1"/>
  <c r="N49" i="1"/>
  <c r="N57" i="1" s="1"/>
  <c r="E40" i="1"/>
  <c r="E22" i="1"/>
  <c r="E24" i="1" s="1"/>
  <c r="F15" i="1"/>
  <c r="F22" i="1" s="1"/>
  <c r="E149" i="1" l="1"/>
</calcChain>
</file>

<file path=xl/sharedStrings.xml><?xml version="1.0" encoding="utf-8"?>
<sst xmlns="http://schemas.openxmlformats.org/spreadsheetml/2006/main" count="322" uniqueCount="172">
  <si>
    <t>1. CRITERIOS HABILITANTES</t>
  </si>
  <si>
    <t>Experiencia Específica - habilitante</t>
  </si>
  <si>
    <t>Nombre de Proponente:</t>
  </si>
  <si>
    <t>UNION TEMPORAL PROTECCION INTEGRAL INFANTIL</t>
  </si>
  <si>
    <t>Nombre de Integrante No 1:</t>
  </si>
  <si>
    <t>COOPERATIVA ABASTICOS DE COLOMBIA</t>
  </si>
  <si>
    <t>Nombre de Integrante No 2:</t>
  </si>
  <si>
    <t>FUNDACION COMPROMISO DE VIDA</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</si>
  <si>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</si>
  <si>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</si>
  <si>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</si>
  <si>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</si>
  <si>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</si>
  <si>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</si>
  <si>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</si>
  <si>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</si>
  <si>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</si>
  <si>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</si>
  <si>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</si>
  <si>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</si>
  <si>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</si>
  <si>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</si>
  <si>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</si>
  <si>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</si>
  <si>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</si>
  <si>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</si>
  <si>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</si>
  <si>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</si>
  <si>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</si>
  <si>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</si>
  <si>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</si>
  <si>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</si>
  <si>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</si>
  <si>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</si>
  <si>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</si>
  <si>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</si>
  <si>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</si>
  <si>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</si>
  <si>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</si>
  <si>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</si>
  <si>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</si>
  <si>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</si>
  <si>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</si>
  <si>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</si>
  <si>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</si>
  <si>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</si>
  <si>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</si>
  <si>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</si>
  <si>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</si>
  <si>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</si>
  <si>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</si>
  <si>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LA COOPERATIVA ABASTICO DE COLOMBIA  ABASTICOOP</t>
  </si>
  <si>
    <t>ICBF REGIONAL NARIÑO</t>
  </si>
  <si>
    <t>RNP NO APLICA A CONVOCATORIA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</si>
  <si>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</si>
  <si>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</si>
  <si>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</si>
  <si>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</si>
  <si>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</si>
  <si>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</si>
  <si>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</si>
  <si>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</si>
  <si>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</si>
  <si>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</si>
  <si>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</si>
  <si>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</si>
  <si>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</si>
  <si>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</si>
  <si>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</si>
  <si>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</si>
  <si>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</si>
  <si>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</si>
  <si>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</si>
  <si>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</si>
  <si>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</si>
  <si>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</si>
  <si>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</si>
  <si>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 SIN ARRIENDO</t>
  </si>
  <si>
    <t xml:space="preserve">CDI INSTITUCIONAL </t>
  </si>
  <si>
    <t>CALLE 74#9-119BARRIO 7 DE AGOSTO</t>
  </si>
  <si>
    <t>CRA 125 CON CALLE 26 BARRIO REMANSOS DE COMFANDI</t>
  </si>
  <si>
    <t>CALLE 102#23-39 BARRIO COMPARTIR</t>
  </si>
  <si>
    <t>CALE 102#24B35BARRIO COMPARTIR</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</si>
  <si>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</si>
  <si>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</si>
  <si>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</si>
  <si>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</si>
  <si>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</si>
  <si>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</si>
  <si>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</si>
  <si>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</si>
  <si>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</si>
  <si>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</si>
  <si>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</si>
  <si>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</si>
  <si>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</si>
  <si>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</si>
  <si>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</si>
  <si>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</si>
  <si>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</si>
  <si>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JUAN MANUEL OCAMPO RAMOS</t>
  </si>
  <si>
    <t>LICENCIADO EN CIENCIAS SOCIALES</t>
  </si>
  <si>
    <t>UNIVERSIDAD DE CALDAS</t>
  </si>
  <si>
    <t>SECRETARIA DE EDUCACION RISARALDA</t>
  </si>
  <si>
    <t>JUNIO-2007 A DICIEMBRE DE 2007 Y 15 ENERO DE 2008 AL 24 DE JULIO 2009</t>
  </si>
  <si>
    <t>JUAN CARLOS MOSQUERA ACOSTA</t>
  </si>
  <si>
    <t>LICENCIADO EN FILOSOFIA Y CIENCIAS RELIGIOSAS</t>
  </si>
  <si>
    <t>FUNDACION UNIVERSITARIA CATOLICA LUMEN GENTIUM</t>
  </si>
  <si>
    <t>LICEO NAPOLITANO</t>
  </si>
  <si>
    <t>01-02-2007 HASTA 30-11-20014</t>
  </si>
  <si>
    <t>JOHANA ANDREA BERNAL ESTUPIÑAN</t>
  </si>
  <si>
    <t>PSICOLOGA</t>
  </si>
  <si>
    <t>UNIVERSIDAD SANTIAGO DE CALI</t>
  </si>
  <si>
    <t>01-12-2009 HASTA 31-12-2010 Y 23-10-2009 HASTA 31-12-2009</t>
  </si>
  <si>
    <t>OLGA LUCIA AVILA MILLAN</t>
  </si>
  <si>
    <t>UNIVERSIDAD COOPERATIVA  DE COLOMBIA</t>
  </si>
  <si>
    <t>ASOCIACION EDUCATIVA COLEGIO ARANGO Y CUERO</t>
  </si>
  <si>
    <t>13-10-2009 HASTA 30-07-2010</t>
  </si>
  <si>
    <t>PROFESIONAL DE APOYO PSICOSOCIAL</t>
  </si>
  <si>
    <t>MARCELA DUARTE HERRERA</t>
  </si>
  <si>
    <t>PONTIFICIA UNIVERSIDAD JAVERIANA</t>
  </si>
  <si>
    <t>SECRETARIA DE EDUCACION MUNICIPAL DE TULUA</t>
  </si>
  <si>
    <t>16-09-2010 HASTA 02-12-2001</t>
  </si>
  <si>
    <t>MAURICIO SANCHEZ HIPIA</t>
  </si>
  <si>
    <t>PSICOLOGO</t>
  </si>
  <si>
    <t>UNIVERSIDAD DEL VALLE</t>
  </si>
  <si>
    <t>ARQUIDIOCESIS DE CALI</t>
  </si>
  <si>
    <t>21-05-2013 HASTA 31-12-2013 Y 06-02-2014 HASTA 31-10-2014</t>
  </si>
  <si>
    <t>CLAUDIA NOHEMY ALVAREZ</t>
  </si>
  <si>
    <t>FUNDACION SUPERAR</t>
  </si>
  <si>
    <t>09-2006 HASTA 08-2007</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</si>
  <si>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</si>
  <si>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</si>
  <si>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</si>
  <si>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</si>
  <si>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</si>
  <si>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ICBF REGIONAL ANTIOQUIA</t>
  </si>
  <si>
    <t>RNP NO APLICA EN LA CONVOCATORIA</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</si>
  <si>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</si>
  <si>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</si>
  <si>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</si>
  <si>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</si>
  <si>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</si>
  <si>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</si>
  <si>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</si>
  <si>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</si>
  <si>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</si>
  <si>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PATRICIA RAMIREZ LERMA</t>
  </si>
  <si>
    <t>CONTADOR PUBLICO</t>
  </si>
  <si>
    <t>UNIVERSIDAD DE SAN BUENAVENTURA</t>
  </si>
  <si>
    <t>ABASTICOOP</t>
  </si>
  <si>
    <t>13-02-2005 HASTA LA FECHA</t>
  </si>
  <si>
    <t>PROFESIONAL DE APOYO PEDAGÓGICO  POR CADA MIL CUPOS OFERTADOS O FRACIÓN INFERIOR</t>
  </si>
  <si>
    <t>ELISABETH LEITON TABORDA</t>
  </si>
  <si>
    <t>LICENCIADA EN EDUACION BASICA</t>
  </si>
  <si>
    <t>FUNDACION UNIVERSITARIA MONSERRATE</t>
  </si>
  <si>
    <t>FUNDACION PADRE DAMIAN HOGARES INFANTILES</t>
  </si>
  <si>
    <t>28-01-2008 HASTA 18-04-2014</t>
  </si>
  <si>
    <t xml:space="preserve">FINANCIERO  POR CADA CINCO MIL CUPOS OFERTADOS O FRACIÓN INFERIOR </t>
  </si>
  <si>
    <t>JHONNY ANTONIO CARMONA GUERRERO</t>
  </si>
  <si>
    <t>TECNOLOGO EN FINANZAS Y NEGOCIOS INTERNACIONALES</t>
  </si>
  <si>
    <t>COOPERATIVA SOLIDARIDAD EMPRESARIAL</t>
  </si>
  <si>
    <t>09-03-2010 HASTA 21-02-2012</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</si>
  <si>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</si>
  <si>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</si>
  <si>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</si>
  <si>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</si>
  <si>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</si>
  <si>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</si>
  <si>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</si>
  <si>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</si>
  <si>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LA PRESENTA OTRO OFERENTE EN PROPUESTA PREVIA. CAMBIAR HOJA DE VIDA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</si>
</sst>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43">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 fontId="0" fillId="3" borderId="6" xfId="0" applyNumberFormat="1" applyFill="1" applyBorder="1" applyAlignment="1">
      <alignment horizontal="right" vertical="center"/>
    </xf>
    <xf numFmtId="3"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4" fontId="0" fillId="3" borderId="6" xfId="0" applyNumberFormat="1" applyFill="1" applyBorder="1" applyAlignment="1">
      <alignment horizontal="right" vertical="center"/>
    </xf>
    <xf numFmtId="1" fontId="0" fillId="3" borderId="0" xfId="0" applyNumberFormat="1" applyFill="1" applyBorder="1" applyAlignment="1">
      <alignment horizontal="right" vertical="center"/>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1"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1" fontId="2" fillId="2" borderId="12" xfId="0" applyNumberFormat="1" applyFont="1" applyFill="1" applyBorder="1" applyAlignment="1">
      <alignment horizontal="center" vertical="center" wrapText="1"/>
    </xf>
    <xf numFmtId="14"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2" fontId="13" fillId="0" borderId="6" xfId="0" applyNumberFormat="1" applyFont="1" applyFill="1" applyBorder="1" applyAlignment="1" applyProtection="1">
      <alignment horizontal="center" vertical="center" wrapText="1"/>
      <protection locked="0"/>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Fill="1" applyBorder="1" applyAlignment="1">
      <alignment wrapText="1"/>
    </xf>
    <xf numFmtId="0" fontId="0" fillId="0" borderId="6" xfId="0" applyBorder="1" applyAlignment="1">
      <alignment wrapText="1"/>
    </xf>
    <xf numFmtId="14" fontId="0" fillId="0" borderId="6" xfId="0" applyNumberFormat="1" applyBorder="1" applyAlignment="1"/>
    <xf numFmtId="0" fontId="0" fillId="0" borderId="7" xfId="0" applyBorder="1" applyAlignment="1">
      <alignment wrapText="1"/>
    </xf>
    <xf numFmtId="0" fontId="0" fillId="0" borderId="13" xfId="0" applyFill="1" applyBorder="1" applyAlignment="1">
      <alignment wrapText="1"/>
    </xf>
    <xf numFmtId="0" fontId="0" fillId="0" borderId="8" xfId="0"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7" xfId="0" applyBorder="1"/>
    <xf numFmtId="0" fontId="0" fillId="0" borderId="8" xfId="0" applyFill="1" applyBorder="1" applyAlignment="1"/>
    <xf numFmtId="0" fontId="0" fillId="0" borderId="6" xfId="0" applyBorder="1"/>
    <xf numFmtId="0" fontId="0" fillId="0" borderId="6" xfId="0" applyBorder="1" applyAlignment="1">
      <alignment vertical="center" wrapText="1"/>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tabSelected="1" zoomScale="70" zoomScaleNormal="70" workbookViewId="0">
      <selection activeCell="F31" sqref="F31"/>
    </sheetView>
  </sheetViews>
  <sheetFormatPr baseColWidth="10" defaultRowHeight="15" x14ac:dyDescent="0.25"/>
  <cols>
    <col min="1" max="1" width="3.140625" style="1" bestFit="1" customWidth="1"/>
    <col min="2" max="2" width="102.7109375" style="1" bestFit="1" customWidth="1"/>
    <col min="3" max="3" width="34" style="1" customWidth="1"/>
    <col min="4" max="4" width="42.85546875" style="1" bestFit="1" customWidth="1"/>
    <col min="5" max="5" width="25" style="1" customWidth="1"/>
    <col min="6" max="6" width="56" style="1" bestFit="1" customWidth="1"/>
    <col min="7" max="7" width="61.42578125" style="1" bestFit="1" customWidth="1"/>
    <col min="8" max="8" width="24.5703125" style="1" customWidth="1"/>
    <col min="9" max="9" width="24" style="1" customWidth="1"/>
    <col min="10" max="10" width="28.7109375" style="1" bestFit="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6" t="s">
        <v>0</v>
      </c>
      <c r="C2" s="127"/>
      <c r="D2" s="127"/>
      <c r="E2" s="127"/>
      <c r="F2" s="127"/>
      <c r="G2" s="127"/>
      <c r="H2" s="127"/>
      <c r="I2" s="127"/>
      <c r="J2" s="127"/>
      <c r="K2" s="127"/>
      <c r="L2" s="127"/>
      <c r="M2" s="127"/>
      <c r="N2" s="127"/>
      <c r="O2" s="127"/>
      <c r="P2" s="127"/>
    </row>
    <row r="4" spans="2:16" ht="26.25" x14ac:dyDescent="0.25">
      <c r="B4" s="126" t="s">
        <v>1</v>
      </c>
      <c r="C4" s="127"/>
      <c r="D4" s="127"/>
      <c r="E4" s="127"/>
      <c r="F4" s="127"/>
      <c r="G4" s="127"/>
      <c r="H4" s="127"/>
      <c r="I4" s="127"/>
      <c r="J4" s="127"/>
      <c r="K4" s="127"/>
      <c r="L4" s="127"/>
      <c r="M4" s="127"/>
      <c r="N4" s="127"/>
      <c r="O4" s="127"/>
      <c r="P4" s="127"/>
    </row>
    <row r="5" spans="2:16" ht="15.75" thickBot="1" x14ac:dyDescent="0.3"/>
    <row r="6" spans="2:16" ht="21.75" thickBot="1" x14ac:dyDescent="0.3">
      <c r="B6" s="2" t="s">
        <v>2</v>
      </c>
      <c r="C6" s="141" t="s">
        <v>3</v>
      </c>
      <c r="D6" s="141"/>
      <c r="E6" s="141"/>
      <c r="F6" s="141"/>
      <c r="G6" s="141"/>
      <c r="H6" s="141"/>
      <c r="I6" s="141"/>
      <c r="J6" s="141"/>
      <c r="K6" s="141"/>
      <c r="L6" s="141"/>
      <c r="M6" s="141"/>
      <c r="N6" s="142"/>
    </row>
    <row r="7" spans="2:16" ht="16.5" thickBot="1" x14ac:dyDescent="0.3">
      <c r="B7" s="3" t="s">
        <v>4</v>
      </c>
      <c r="C7" s="141" t="s">
        <v>5</v>
      </c>
      <c r="D7" s="141"/>
      <c r="E7" s="141"/>
      <c r="F7" s="141"/>
      <c r="G7" s="141"/>
      <c r="H7" s="141"/>
      <c r="I7" s="141"/>
      <c r="J7" s="141"/>
      <c r="K7" s="141"/>
      <c r="L7" s="141"/>
      <c r="M7" s="141"/>
      <c r="N7" s="142"/>
    </row>
    <row r="8" spans="2:16" ht="16.5" thickBot="1" x14ac:dyDescent="0.3">
      <c r="B8" s="3" t="s">
        <v>6</v>
      </c>
      <c r="C8" s="141" t="s">
        <v>7</v>
      </c>
      <c r="D8" s="141"/>
      <c r="E8" s="141"/>
      <c r="F8" s="141"/>
      <c r="G8" s="141"/>
      <c r="H8" s="141"/>
      <c r="I8" s="141"/>
      <c r="J8" s="141"/>
      <c r="K8" s="141"/>
      <c r="L8" s="141"/>
      <c r="M8" s="141"/>
      <c r="N8" s="142"/>
    </row>
    <row r="9" spans="2:16" ht="16.5" thickBot="1" x14ac:dyDescent="0.3">
      <c r="B9" s="3" t="s">
        <v>8</v>
      </c>
      <c r="C9" s="141"/>
      <c r="D9" s="141"/>
      <c r="E9" s="141"/>
      <c r="F9" s="141"/>
      <c r="G9" s="141"/>
      <c r="H9" s="141"/>
      <c r="I9" s="141"/>
      <c r="J9" s="141"/>
      <c r="K9" s="141"/>
      <c r="L9" s="141"/>
      <c r="M9" s="141"/>
      <c r="N9" s="142"/>
    </row>
    <row r="10" spans="2:16" ht="16.5" thickBot="1" x14ac:dyDescent="0.3">
      <c r="B10" s="3" t="s">
        <v>9</v>
      </c>
      <c r="C10" s="132">
        <v>17</v>
      </c>
      <c r="D10" s="132"/>
      <c r="E10" s="133"/>
      <c r="F10" s="4"/>
      <c r="G10" s="4"/>
      <c r="H10" s="4"/>
      <c r="I10" s="4"/>
      <c r="J10" s="4"/>
      <c r="K10" s="4"/>
      <c r="L10" s="4"/>
      <c r="M10" s="4"/>
      <c r="N10" s="5"/>
    </row>
    <row r="11" spans="2:16" ht="16.5" thickBot="1" x14ac:dyDescent="0.3">
      <c r="B11" s="6" t="s">
        <v>10</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34" t="s">
        <v>11</v>
      </c>
      <c r="C14" s="134"/>
      <c r="D14" s="15" t="s">
        <v>12</v>
      </c>
      <c r="E14" s="15" t="s">
        <v>13</v>
      </c>
      <c r="F14" s="15" t="s">
        <v>14</v>
      </c>
      <c r="G14" s="16"/>
      <c r="I14" s="17"/>
      <c r="J14" s="17"/>
      <c r="K14" s="17"/>
      <c r="L14" s="17"/>
      <c r="M14" s="17"/>
      <c r="N14" s="14"/>
    </row>
    <row r="15" spans="2:16" x14ac:dyDescent="0.25">
      <c r="B15" s="134"/>
      <c r="C15" s="134"/>
      <c r="D15" s="15">
        <v>17</v>
      </c>
      <c r="E15" s="18">
        <v>1806241656</v>
      </c>
      <c r="F15" s="19">
        <f>384+252</f>
        <v>636</v>
      </c>
      <c r="G15" s="20"/>
      <c r="I15" s="21"/>
      <c r="J15" s="21"/>
      <c r="K15" s="21"/>
      <c r="L15" s="21"/>
      <c r="M15" s="21"/>
      <c r="N15" s="14"/>
    </row>
    <row r="16" spans="2:16" x14ac:dyDescent="0.25">
      <c r="B16" s="134"/>
      <c r="C16" s="134"/>
      <c r="D16" s="15">
        <v>0</v>
      </c>
      <c r="E16" s="22"/>
      <c r="F16" s="22"/>
      <c r="G16" s="23"/>
      <c r="I16" s="21"/>
      <c r="J16" s="21"/>
      <c r="K16" s="21"/>
      <c r="L16" s="21"/>
      <c r="M16" s="21"/>
      <c r="N16" s="14"/>
    </row>
    <row r="17" spans="1:14" x14ac:dyDescent="0.25">
      <c r="B17" s="134"/>
      <c r="C17" s="134"/>
      <c r="D17" s="15">
        <v>0</v>
      </c>
      <c r="E17" s="22"/>
      <c r="F17" s="22"/>
      <c r="G17" s="20"/>
      <c r="I17" s="21"/>
      <c r="J17" s="21"/>
      <c r="K17" s="21"/>
      <c r="L17" s="21"/>
      <c r="M17" s="21"/>
      <c r="N17" s="14"/>
    </row>
    <row r="18" spans="1:14" x14ac:dyDescent="0.25">
      <c r="B18" s="134"/>
      <c r="C18" s="134"/>
      <c r="D18" s="15">
        <v>0</v>
      </c>
      <c r="E18" s="24"/>
      <c r="F18" s="22"/>
      <c r="G18" s="20"/>
      <c r="H18" s="25"/>
      <c r="I18" s="21"/>
      <c r="J18" s="21"/>
      <c r="K18" s="21"/>
      <c r="L18" s="21"/>
      <c r="M18" s="21"/>
      <c r="N18" s="26"/>
    </row>
    <row r="19" spans="1:14" x14ac:dyDescent="0.25">
      <c r="B19" s="134"/>
      <c r="C19" s="134"/>
      <c r="D19" s="15">
        <v>0</v>
      </c>
      <c r="E19" s="24"/>
      <c r="F19" s="22"/>
      <c r="G19" s="20"/>
      <c r="H19" s="25"/>
      <c r="I19" s="27"/>
      <c r="J19" s="27"/>
      <c r="K19" s="27"/>
      <c r="L19" s="27"/>
      <c r="M19" s="27"/>
      <c r="N19" s="26"/>
    </row>
    <row r="20" spans="1:14" x14ac:dyDescent="0.25">
      <c r="B20" s="134"/>
      <c r="C20" s="134"/>
      <c r="D20" s="15">
        <v>0</v>
      </c>
      <c r="E20" s="24"/>
      <c r="F20" s="22"/>
      <c r="G20" s="20"/>
      <c r="H20" s="25"/>
      <c r="I20" s="13"/>
      <c r="J20" s="13"/>
      <c r="K20" s="13"/>
      <c r="L20" s="13"/>
      <c r="M20" s="13"/>
      <c r="N20" s="26"/>
    </row>
    <row r="21" spans="1:14" x14ac:dyDescent="0.25">
      <c r="B21" s="134"/>
      <c r="C21" s="134"/>
      <c r="D21" s="15">
        <v>0</v>
      </c>
      <c r="E21" s="24"/>
      <c r="F21" s="22"/>
      <c r="G21" s="20"/>
      <c r="H21" s="25"/>
      <c r="I21" s="13"/>
      <c r="J21" s="13"/>
      <c r="K21" s="13"/>
      <c r="L21" s="13"/>
      <c r="M21" s="13"/>
      <c r="N21" s="26"/>
    </row>
    <row r="22" spans="1:14" ht="15.75" thickBot="1" x14ac:dyDescent="0.3">
      <c r="B22" s="135" t="s">
        <v>15</v>
      </c>
      <c r="C22" s="136"/>
      <c r="D22" s="15"/>
      <c r="E22" s="28">
        <f>SUM(E15:E21)</f>
        <v>1806241656</v>
      </c>
      <c r="F22" s="19">
        <f>SUM(F15:F21)</f>
        <v>636</v>
      </c>
      <c r="G22" s="20"/>
      <c r="H22" s="25"/>
      <c r="I22" s="13"/>
      <c r="J22" s="13"/>
      <c r="K22" s="13"/>
      <c r="L22" s="13"/>
      <c r="M22" s="13"/>
      <c r="N22" s="26"/>
    </row>
    <row r="23" spans="1:14" ht="30.75" thickBot="1" x14ac:dyDescent="0.3">
      <c r="A23" s="29"/>
      <c r="B23" s="30" t="s">
        <v>16</v>
      </c>
      <c r="C23" s="30" t="s">
        <v>17</v>
      </c>
      <c r="E23" s="17"/>
      <c r="F23" s="17"/>
      <c r="G23" s="17"/>
      <c r="H23" s="17"/>
      <c r="I23" s="31"/>
      <c r="J23" s="31"/>
      <c r="K23" s="31"/>
      <c r="L23" s="31"/>
      <c r="M23" s="31"/>
    </row>
    <row r="24" spans="1:14" ht="15.75" thickBot="1" x14ac:dyDescent="0.3">
      <c r="A24" s="32">
        <v>1</v>
      </c>
      <c r="C24" s="33">
        <v>509</v>
      </c>
      <c r="D24" s="34"/>
      <c r="E24" s="35">
        <f>E22</f>
        <v>1806241656</v>
      </c>
      <c r="F24" s="36"/>
      <c r="G24" s="36"/>
      <c r="H24" s="36"/>
      <c r="I24" s="37"/>
      <c r="J24" s="37"/>
      <c r="K24" s="37"/>
      <c r="L24" s="37"/>
      <c r="M24" s="37"/>
    </row>
    <row r="25" spans="1:14" x14ac:dyDescent="0.25">
      <c r="A25" s="38"/>
      <c r="C25" s="39"/>
      <c r="D25" s="21"/>
      <c r="E25" s="40"/>
      <c r="F25" s="36"/>
      <c r="G25" s="36"/>
      <c r="H25" s="36"/>
      <c r="I25" s="37"/>
      <c r="J25" s="37"/>
      <c r="K25" s="37"/>
      <c r="L25" s="37"/>
      <c r="M25" s="37"/>
    </row>
    <row r="26" spans="1:14" x14ac:dyDescent="0.25">
      <c r="A26" s="38"/>
      <c r="C26" s="39"/>
      <c r="D26" s="21"/>
      <c r="E26" s="40"/>
      <c r="F26" s="36"/>
      <c r="G26" s="36"/>
      <c r="H26" s="36"/>
      <c r="I26" s="37"/>
      <c r="J26" s="37"/>
      <c r="K26" s="37"/>
      <c r="L26" s="37"/>
      <c r="M26" s="37"/>
    </row>
    <row r="27" spans="1:14" x14ac:dyDescent="0.25">
      <c r="A27" s="38"/>
      <c r="B27" s="41" t="s">
        <v>18</v>
      </c>
      <c r="C27"/>
      <c r="D27"/>
      <c r="E27"/>
      <c r="F27"/>
      <c r="G27"/>
      <c r="H27"/>
      <c r="I27" s="13"/>
      <c r="J27" s="13"/>
      <c r="K27" s="13"/>
      <c r="L27" s="13"/>
      <c r="M27" s="13"/>
      <c r="N27" s="14"/>
    </row>
    <row r="28" spans="1:14" x14ac:dyDescent="0.25">
      <c r="A28" s="38"/>
      <c r="B28"/>
      <c r="C28"/>
      <c r="D28"/>
      <c r="E28"/>
      <c r="F28"/>
      <c r="G28"/>
      <c r="H28"/>
      <c r="I28" s="13"/>
      <c r="J28" s="13"/>
      <c r="K28" s="13"/>
      <c r="L28" s="13"/>
      <c r="M28" s="13"/>
      <c r="N28" s="14"/>
    </row>
    <row r="29" spans="1:14" x14ac:dyDescent="0.25">
      <c r="A29" s="38"/>
      <c r="B29" s="42" t="s">
        <v>19</v>
      </c>
      <c r="C29" s="42" t="s">
        <v>20</v>
      </c>
      <c r="D29" s="42" t="s">
        <v>21</v>
      </c>
      <c r="E29"/>
      <c r="F29"/>
      <c r="G29"/>
      <c r="H29"/>
      <c r="I29" s="13"/>
      <c r="J29" s="13"/>
      <c r="K29" s="13"/>
      <c r="L29" s="13"/>
      <c r="M29" s="13"/>
      <c r="N29" s="14"/>
    </row>
    <row r="30" spans="1:14" x14ac:dyDescent="0.25">
      <c r="A30" s="38"/>
      <c r="B30" s="43" t="s">
        <v>22</v>
      </c>
      <c r="C30" s="43"/>
      <c r="D30" s="43" t="s">
        <v>23</v>
      </c>
      <c r="E30"/>
      <c r="F30"/>
      <c r="G30"/>
      <c r="H30"/>
      <c r="I30" s="13"/>
      <c r="J30" s="13"/>
      <c r="K30" s="13"/>
      <c r="L30" s="13"/>
      <c r="M30" s="13"/>
      <c r="N30" s="14"/>
    </row>
    <row r="31" spans="1:14" x14ac:dyDescent="0.25">
      <c r="A31" s="38"/>
      <c r="B31" s="43" t="s">
        <v>24</v>
      </c>
      <c r="C31" s="43"/>
      <c r="D31" s="43" t="s">
        <v>23</v>
      </c>
      <c r="E31"/>
      <c r="F31"/>
      <c r="G31"/>
      <c r="H31"/>
      <c r="I31" s="13"/>
      <c r="J31" s="13"/>
      <c r="K31" s="13"/>
      <c r="L31" s="13"/>
      <c r="M31" s="13"/>
      <c r="N31" s="14"/>
    </row>
    <row r="32" spans="1:14" x14ac:dyDescent="0.25">
      <c r="A32" s="38"/>
      <c r="B32" s="43" t="s">
        <v>25</v>
      </c>
      <c r="C32" s="43" t="s">
        <v>23</v>
      </c>
      <c r="D32" s="43"/>
      <c r="E32"/>
      <c r="F32"/>
      <c r="G32"/>
      <c r="H32"/>
      <c r="I32" s="13"/>
      <c r="J32" s="13"/>
      <c r="K32" s="13"/>
      <c r="L32" s="13"/>
      <c r="M32" s="13"/>
      <c r="N32" s="14"/>
    </row>
    <row r="33" spans="1:17" x14ac:dyDescent="0.25">
      <c r="A33" s="38"/>
      <c r="B33" s="43" t="s">
        <v>26</v>
      </c>
      <c r="C33" s="43"/>
      <c r="D33" s="43" t="s">
        <v>23</v>
      </c>
      <c r="E33"/>
      <c r="F33"/>
      <c r="G33"/>
      <c r="H33"/>
      <c r="I33" s="13"/>
      <c r="J33" s="13"/>
      <c r="K33" s="13"/>
      <c r="L33" s="13"/>
      <c r="M33" s="13"/>
      <c r="N33" s="14"/>
    </row>
    <row r="34" spans="1:17" x14ac:dyDescent="0.25">
      <c r="A34" s="38"/>
      <c r="B34"/>
      <c r="C34"/>
      <c r="D34"/>
      <c r="E34"/>
      <c r="F34"/>
      <c r="G34"/>
      <c r="H34"/>
      <c r="I34" s="13"/>
      <c r="J34" s="13"/>
      <c r="K34" s="13"/>
      <c r="L34" s="13"/>
      <c r="M34" s="13"/>
      <c r="N34" s="14"/>
    </row>
    <row r="35" spans="1:17" x14ac:dyDescent="0.25">
      <c r="A35" s="38"/>
      <c r="B35"/>
      <c r="C35"/>
      <c r="D35"/>
      <c r="E35"/>
      <c r="F35"/>
      <c r="G35"/>
      <c r="H35"/>
      <c r="I35" s="13"/>
      <c r="J35" s="13"/>
      <c r="K35" s="13"/>
      <c r="L35" s="13"/>
      <c r="M35" s="13"/>
      <c r="N35" s="14"/>
    </row>
    <row r="36" spans="1:17" x14ac:dyDescent="0.25">
      <c r="A36" s="38"/>
      <c r="B36" s="41" t="s">
        <v>27</v>
      </c>
      <c r="C36"/>
      <c r="D36"/>
      <c r="E36"/>
      <c r="F36"/>
      <c r="G36"/>
      <c r="H36"/>
      <c r="I36" s="13"/>
      <c r="J36" s="13"/>
      <c r="K36" s="13"/>
      <c r="L36" s="13"/>
      <c r="M36" s="13"/>
      <c r="N36" s="14"/>
    </row>
    <row r="37" spans="1:17" x14ac:dyDescent="0.25">
      <c r="A37" s="38"/>
      <c r="B37"/>
      <c r="C37"/>
      <c r="D37"/>
      <c r="E37"/>
      <c r="F37"/>
      <c r="G37"/>
      <c r="H37"/>
      <c r="I37" s="13"/>
      <c r="J37" s="13"/>
      <c r="K37" s="13"/>
      <c r="L37" s="13"/>
      <c r="M37" s="13"/>
      <c r="N37" s="14"/>
    </row>
    <row r="38" spans="1:17" x14ac:dyDescent="0.25">
      <c r="A38" s="38"/>
      <c r="B38"/>
      <c r="C38"/>
      <c r="D38"/>
      <c r="E38"/>
      <c r="F38"/>
      <c r="G38"/>
      <c r="H38"/>
      <c r="I38" s="13"/>
      <c r="J38" s="13"/>
      <c r="K38" s="13"/>
      <c r="L38" s="13"/>
      <c r="M38" s="13"/>
      <c r="N38" s="14"/>
    </row>
    <row r="39" spans="1:17" x14ac:dyDescent="0.25">
      <c r="A39" s="38"/>
      <c r="B39" s="42" t="s">
        <v>19</v>
      </c>
      <c r="C39" s="42" t="s">
        <v>28</v>
      </c>
      <c r="D39" s="44" t="s">
        <v>29</v>
      </c>
      <c r="E39" s="44" t="s">
        <v>30</v>
      </c>
      <c r="F39"/>
      <c r="G39"/>
      <c r="H39"/>
      <c r="I39" s="13"/>
      <c r="J39" s="13"/>
      <c r="K39" s="13"/>
      <c r="L39" s="13"/>
      <c r="M39" s="13"/>
      <c r="N39" s="14"/>
    </row>
    <row r="40" spans="1:17" ht="28.5" x14ac:dyDescent="0.25">
      <c r="A40" s="38"/>
      <c r="B40" s="45" t="s">
        <v>31</v>
      </c>
      <c r="C40" s="46">
        <v>40</v>
      </c>
      <c r="D40" s="47">
        <v>0</v>
      </c>
      <c r="E40" s="115">
        <f>+D40+D41</f>
        <v>60</v>
      </c>
      <c r="F40"/>
      <c r="G40"/>
      <c r="H40"/>
      <c r="I40" s="13"/>
      <c r="J40" s="13"/>
      <c r="K40" s="13"/>
      <c r="L40" s="13"/>
      <c r="M40" s="13"/>
      <c r="N40" s="14"/>
    </row>
    <row r="41" spans="1:17" ht="42.75" x14ac:dyDescent="0.25">
      <c r="A41" s="38"/>
      <c r="B41" s="45" t="s">
        <v>32</v>
      </c>
      <c r="C41" s="46">
        <v>60</v>
      </c>
      <c r="D41" s="47">
        <v>60</v>
      </c>
      <c r="E41" s="116"/>
      <c r="F41"/>
      <c r="G41"/>
      <c r="H41"/>
      <c r="I41" s="13"/>
      <c r="J41" s="13"/>
      <c r="K41" s="13"/>
      <c r="L41" s="13"/>
      <c r="M41" s="13"/>
      <c r="N41" s="14"/>
    </row>
    <row r="42" spans="1:17" x14ac:dyDescent="0.25">
      <c r="A42" s="38"/>
      <c r="C42" s="39"/>
      <c r="D42" s="21"/>
      <c r="E42" s="40"/>
      <c r="F42" s="36"/>
      <c r="G42" s="36"/>
      <c r="H42" s="36"/>
      <c r="I42" s="37"/>
      <c r="J42" s="37"/>
      <c r="K42" s="37"/>
      <c r="L42" s="37"/>
      <c r="M42" s="37"/>
    </row>
    <row r="43" spans="1:17" x14ac:dyDescent="0.25">
      <c r="A43" s="38"/>
      <c r="C43" s="39"/>
      <c r="D43" s="21"/>
      <c r="E43" s="40"/>
      <c r="F43" s="36"/>
      <c r="G43" s="36"/>
      <c r="H43" s="36"/>
      <c r="I43" s="37"/>
      <c r="J43" s="37"/>
      <c r="K43" s="37"/>
      <c r="L43" s="37"/>
      <c r="M43" s="37"/>
    </row>
    <row r="44" spans="1:17" x14ac:dyDescent="0.25">
      <c r="A44" s="38"/>
      <c r="C44" s="39"/>
      <c r="D44" s="21"/>
      <c r="E44" s="40"/>
      <c r="F44" s="36"/>
      <c r="G44" s="36"/>
      <c r="H44" s="36"/>
      <c r="I44" s="37"/>
      <c r="J44" s="37"/>
      <c r="K44" s="37"/>
      <c r="L44" s="37"/>
      <c r="M44" s="37"/>
    </row>
    <row r="45" spans="1:17" ht="15.75" thickBot="1" x14ac:dyDescent="0.3">
      <c r="M45" s="137" t="s">
        <v>33</v>
      </c>
      <c r="N45" s="137"/>
    </row>
    <row r="46" spans="1:17" x14ac:dyDescent="0.25">
      <c r="B46" s="41" t="s">
        <v>34</v>
      </c>
      <c r="M46" s="48"/>
      <c r="N46" s="48"/>
    </row>
    <row r="47" spans="1:17" ht="15.75" thickBot="1" x14ac:dyDescent="0.3">
      <c r="M47" s="48"/>
      <c r="N47" s="48"/>
    </row>
    <row r="48" spans="1:17" s="13" customFormat="1" ht="109.5" customHeight="1" x14ac:dyDescent="0.25">
      <c r="B48" s="49" t="s">
        <v>35</v>
      </c>
      <c r="C48" s="49" t="s">
        <v>36</v>
      </c>
      <c r="D48" s="49" t="s">
        <v>37</v>
      </c>
      <c r="E48" s="50" t="s">
        <v>38</v>
      </c>
      <c r="F48" s="49" t="s">
        <v>39</v>
      </c>
      <c r="G48" s="49" t="s">
        <v>40</v>
      </c>
      <c r="H48" s="49" t="s">
        <v>41</v>
      </c>
      <c r="I48" s="51" t="s">
        <v>42</v>
      </c>
      <c r="J48" s="49" t="s">
        <v>43</v>
      </c>
      <c r="K48" s="50" t="s">
        <v>44</v>
      </c>
      <c r="L48" s="50" t="s">
        <v>45</v>
      </c>
      <c r="M48" s="50" t="s">
        <v>46</v>
      </c>
      <c r="N48" s="50" t="s">
        <v>47</v>
      </c>
      <c r="O48" s="49" t="s">
        <v>48</v>
      </c>
      <c r="P48" s="52" t="s">
        <v>49</v>
      </c>
      <c r="Q48" s="52" t="s">
        <v>50</v>
      </c>
    </row>
    <row r="49" spans="1:26" s="64" customFormat="1" ht="60" x14ac:dyDescent="0.25">
      <c r="A49" s="53">
        <v>1</v>
      </c>
      <c r="B49" s="54" t="s">
        <v>3</v>
      </c>
      <c r="C49" s="55" t="s">
        <v>51</v>
      </c>
      <c r="D49" s="54" t="s">
        <v>52</v>
      </c>
      <c r="E49" s="56">
        <v>145</v>
      </c>
      <c r="F49" s="57" t="s">
        <v>21</v>
      </c>
      <c r="G49" s="58">
        <v>0.8</v>
      </c>
      <c r="H49" s="59">
        <v>41661</v>
      </c>
      <c r="I49" s="59">
        <v>41918</v>
      </c>
      <c r="J49" s="60" t="s">
        <v>21</v>
      </c>
      <c r="K49" s="56"/>
      <c r="L49" s="56">
        <v>8</v>
      </c>
      <c r="M49" s="56">
        <v>0</v>
      </c>
      <c r="N49" s="56">
        <f>+M49*G49</f>
        <v>0</v>
      </c>
      <c r="O49" s="61">
        <v>2120505440</v>
      </c>
      <c r="P49" s="61">
        <v>651</v>
      </c>
      <c r="Q49" s="62" t="s">
        <v>53</v>
      </c>
      <c r="R49" s="63"/>
      <c r="S49" s="63"/>
      <c r="T49" s="63"/>
      <c r="U49" s="63"/>
      <c r="V49" s="63"/>
      <c r="W49" s="63"/>
      <c r="X49" s="63"/>
      <c r="Y49" s="63"/>
      <c r="Z49" s="63"/>
    </row>
    <row r="50" spans="1:26" s="64" customFormat="1" x14ac:dyDescent="0.25">
      <c r="A50" s="53">
        <f>+A49+1</f>
        <v>2</v>
      </c>
      <c r="B50" s="54"/>
      <c r="C50" s="54"/>
      <c r="D50" s="54"/>
      <c r="E50" s="56"/>
      <c r="F50" s="57"/>
      <c r="G50" s="57"/>
      <c r="H50" s="57"/>
      <c r="I50" s="56"/>
      <c r="J50" s="60"/>
      <c r="K50" s="60"/>
      <c r="L50" s="60"/>
      <c r="M50" s="65"/>
      <c r="N50" s="65"/>
      <c r="O50" s="61"/>
      <c r="P50" s="61"/>
      <c r="Q50" s="62"/>
      <c r="R50" s="63"/>
      <c r="S50" s="63"/>
      <c r="T50" s="63"/>
      <c r="U50" s="63"/>
      <c r="V50" s="63"/>
      <c r="W50" s="63"/>
      <c r="X50" s="63"/>
      <c r="Y50" s="63"/>
      <c r="Z50" s="63"/>
    </row>
    <row r="51" spans="1:26" s="64" customFormat="1" x14ac:dyDescent="0.25">
      <c r="A51" s="53">
        <f t="shared" ref="A51:A56" si="0">+A50+1</f>
        <v>3</v>
      </c>
      <c r="B51" s="54"/>
      <c r="C51" s="55"/>
      <c r="D51" s="54"/>
      <c r="E51" s="66"/>
      <c r="F51" s="57"/>
      <c r="G51" s="57"/>
      <c r="H51" s="57"/>
      <c r="I51" s="56"/>
      <c r="J51" s="60"/>
      <c r="K51" s="60"/>
      <c r="L51" s="60"/>
      <c r="M51" s="65"/>
      <c r="N51" s="65"/>
      <c r="O51" s="61"/>
      <c r="P51" s="61"/>
      <c r="Q51" s="62"/>
      <c r="R51" s="63"/>
      <c r="S51" s="63"/>
      <c r="T51" s="63"/>
      <c r="U51" s="63"/>
      <c r="V51" s="63"/>
      <c r="W51" s="63"/>
      <c r="X51" s="63"/>
      <c r="Y51" s="63"/>
      <c r="Z51" s="63"/>
    </row>
    <row r="52" spans="1:26" s="64" customFormat="1" x14ac:dyDescent="0.25">
      <c r="A52" s="53">
        <f t="shared" si="0"/>
        <v>4</v>
      </c>
      <c r="B52" s="54"/>
      <c r="C52" s="55"/>
      <c r="D52" s="54"/>
      <c r="E52" s="66"/>
      <c r="F52" s="57"/>
      <c r="G52" s="57"/>
      <c r="H52" s="57"/>
      <c r="I52" s="60"/>
      <c r="J52" s="60"/>
      <c r="K52" s="60"/>
      <c r="L52" s="60"/>
      <c r="M52" s="65"/>
      <c r="N52" s="65"/>
      <c r="O52" s="61"/>
      <c r="P52" s="61"/>
      <c r="Q52" s="62"/>
      <c r="R52" s="63"/>
      <c r="S52" s="63"/>
      <c r="T52" s="63"/>
      <c r="U52" s="63"/>
      <c r="V52" s="63"/>
      <c r="W52" s="63"/>
      <c r="X52" s="63"/>
      <c r="Y52" s="63"/>
      <c r="Z52" s="63"/>
    </row>
    <row r="53" spans="1:26" s="64" customFormat="1" x14ac:dyDescent="0.25">
      <c r="A53" s="53">
        <f t="shared" si="0"/>
        <v>5</v>
      </c>
      <c r="B53" s="54"/>
      <c r="C53" s="55"/>
      <c r="D53" s="54"/>
      <c r="E53" s="66"/>
      <c r="F53" s="57"/>
      <c r="G53" s="57"/>
      <c r="H53" s="57"/>
      <c r="I53" s="60"/>
      <c r="J53" s="60"/>
      <c r="K53" s="60"/>
      <c r="L53" s="60"/>
      <c r="M53" s="65"/>
      <c r="N53" s="65"/>
      <c r="O53" s="61"/>
      <c r="P53" s="61"/>
      <c r="Q53" s="62"/>
      <c r="R53" s="63"/>
      <c r="S53" s="63"/>
      <c r="T53" s="63"/>
      <c r="U53" s="63"/>
      <c r="V53" s="63"/>
      <c r="W53" s="63"/>
      <c r="X53" s="63"/>
      <c r="Y53" s="63"/>
      <c r="Z53" s="63"/>
    </row>
    <row r="54" spans="1:26" s="64" customFormat="1" x14ac:dyDescent="0.25">
      <c r="A54" s="53">
        <f t="shared" si="0"/>
        <v>6</v>
      </c>
      <c r="B54" s="54"/>
      <c r="C54" s="55"/>
      <c r="D54" s="54"/>
      <c r="E54" s="66"/>
      <c r="F54" s="57"/>
      <c r="G54" s="57"/>
      <c r="H54" s="57"/>
      <c r="I54" s="60"/>
      <c r="J54" s="60"/>
      <c r="K54" s="60"/>
      <c r="L54" s="60"/>
      <c r="M54" s="65"/>
      <c r="N54" s="65"/>
      <c r="O54" s="61"/>
      <c r="P54" s="61"/>
      <c r="Q54" s="62"/>
      <c r="R54" s="63"/>
      <c r="S54" s="63"/>
      <c r="T54" s="63"/>
      <c r="U54" s="63"/>
      <c r="V54" s="63"/>
      <c r="W54" s="63"/>
      <c r="X54" s="63"/>
      <c r="Y54" s="63"/>
      <c r="Z54" s="63"/>
    </row>
    <row r="55" spans="1:26" s="64" customFormat="1" x14ac:dyDescent="0.25">
      <c r="A55" s="53">
        <f t="shared" si="0"/>
        <v>7</v>
      </c>
      <c r="B55" s="54"/>
      <c r="C55" s="55"/>
      <c r="D55" s="54"/>
      <c r="E55" s="66"/>
      <c r="F55" s="57"/>
      <c r="G55" s="57"/>
      <c r="H55" s="57"/>
      <c r="I55" s="60"/>
      <c r="J55" s="60"/>
      <c r="K55" s="60"/>
      <c r="L55" s="60"/>
      <c r="M55" s="65"/>
      <c r="N55" s="65"/>
      <c r="O55" s="61"/>
      <c r="P55" s="61"/>
      <c r="Q55" s="62"/>
      <c r="R55" s="63"/>
      <c r="S55" s="63"/>
      <c r="T55" s="63"/>
      <c r="U55" s="63"/>
      <c r="V55" s="63"/>
      <c r="W55" s="63"/>
      <c r="X55" s="63"/>
      <c r="Y55" s="63"/>
      <c r="Z55" s="63"/>
    </row>
    <row r="56" spans="1:26" s="64" customFormat="1" x14ac:dyDescent="0.25">
      <c r="A56" s="53">
        <f t="shared" si="0"/>
        <v>8</v>
      </c>
      <c r="B56" s="54"/>
      <c r="C56" s="55"/>
      <c r="D56" s="54"/>
      <c r="E56" s="66"/>
      <c r="F56" s="57"/>
      <c r="G56" s="57"/>
      <c r="H56" s="57"/>
      <c r="I56" s="60"/>
      <c r="J56" s="60"/>
      <c r="K56" s="60"/>
      <c r="L56" s="60"/>
      <c r="M56" s="65"/>
      <c r="N56" s="65"/>
      <c r="O56" s="61"/>
      <c r="P56" s="61"/>
      <c r="Q56" s="62"/>
      <c r="R56" s="63"/>
      <c r="S56" s="63"/>
      <c r="T56" s="63"/>
      <c r="U56" s="63"/>
      <c r="V56" s="63"/>
      <c r="W56" s="63"/>
      <c r="X56" s="63"/>
      <c r="Y56" s="63"/>
      <c r="Z56" s="63"/>
    </row>
    <row r="57" spans="1:26" s="64" customFormat="1" x14ac:dyDescent="0.25">
      <c r="A57" s="53"/>
      <c r="B57" s="67" t="s">
        <v>30</v>
      </c>
      <c r="C57" s="55"/>
      <c r="D57" s="54"/>
      <c r="E57" s="66"/>
      <c r="F57" s="57"/>
      <c r="G57" s="57"/>
      <c r="H57" s="57"/>
      <c r="I57" s="60"/>
      <c r="J57" s="60"/>
      <c r="K57" s="68">
        <f t="shared" ref="K57:N57" si="1">SUM(K49:K56)</f>
        <v>0</v>
      </c>
      <c r="L57" s="68">
        <f t="shared" si="1"/>
        <v>8</v>
      </c>
      <c r="M57" s="69">
        <f t="shared" si="1"/>
        <v>0</v>
      </c>
      <c r="N57" s="68">
        <f t="shared" si="1"/>
        <v>0</v>
      </c>
      <c r="O57" s="61"/>
      <c r="P57" s="61"/>
      <c r="Q57" s="70"/>
    </row>
    <row r="58" spans="1:26" s="71" customFormat="1" x14ac:dyDescent="0.25">
      <c r="E58" s="72"/>
    </row>
    <row r="59" spans="1:26" s="71" customFormat="1" x14ac:dyDescent="0.25">
      <c r="B59" s="138" t="s">
        <v>54</v>
      </c>
      <c r="C59" s="138" t="s">
        <v>55</v>
      </c>
      <c r="D59" s="140" t="s">
        <v>56</v>
      </c>
      <c r="E59" s="140"/>
    </row>
    <row r="60" spans="1:26" s="71" customFormat="1" x14ac:dyDescent="0.25">
      <c r="B60" s="139"/>
      <c r="C60" s="139"/>
      <c r="D60" s="73" t="s">
        <v>57</v>
      </c>
      <c r="E60" s="74" t="s">
        <v>58</v>
      </c>
    </row>
    <row r="61" spans="1:26" s="71" customFormat="1" ht="30.6" customHeight="1" x14ac:dyDescent="0.25">
      <c r="B61" s="75" t="s">
        <v>59</v>
      </c>
      <c r="C61" s="76">
        <f>+K57</f>
        <v>0</v>
      </c>
      <c r="D61" s="77"/>
      <c r="E61" s="77" t="s">
        <v>23</v>
      </c>
      <c r="F61" s="78"/>
      <c r="G61" s="78"/>
      <c r="H61" s="78"/>
      <c r="I61" s="78"/>
      <c r="J61" s="78"/>
      <c r="K61" s="78"/>
      <c r="L61" s="78"/>
      <c r="M61" s="78"/>
    </row>
    <row r="62" spans="1:26" s="71" customFormat="1" ht="30" customHeight="1" x14ac:dyDescent="0.25">
      <c r="B62" s="75" t="s">
        <v>60</v>
      </c>
      <c r="C62" s="76">
        <f>+M57</f>
        <v>0</v>
      </c>
      <c r="D62" s="77"/>
      <c r="E62" s="77" t="s">
        <v>23</v>
      </c>
    </row>
    <row r="63" spans="1:26" s="71" customFormat="1" x14ac:dyDescent="0.25">
      <c r="B63" s="79"/>
      <c r="C63" s="130"/>
      <c r="D63" s="130"/>
      <c r="E63" s="130"/>
      <c r="F63" s="130"/>
      <c r="G63" s="130"/>
      <c r="H63" s="130"/>
      <c r="I63" s="130"/>
      <c r="J63" s="130"/>
      <c r="K63" s="130"/>
      <c r="L63" s="130"/>
      <c r="M63" s="130"/>
      <c r="N63" s="130"/>
    </row>
    <row r="64" spans="1:26" ht="28.15" customHeight="1" thickBot="1" x14ac:dyDescent="0.3"/>
    <row r="65" spans="2:17" ht="27" thickBot="1" x14ac:dyDescent="0.3">
      <c r="B65" s="131" t="s">
        <v>61</v>
      </c>
      <c r="C65" s="131"/>
      <c r="D65" s="131"/>
      <c r="E65" s="131"/>
      <c r="F65" s="131"/>
      <c r="G65" s="131"/>
      <c r="H65" s="131"/>
      <c r="I65" s="131"/>
      <c r="J65" s="131"/>
      <c r="K65" s="131"/>
      <c r="L65" s="131"/>
      <c r="M65" s="131"/>
      <c r="N65" s="131"/>
    </row>
    <row r="68" spans="2:17" ht="109.5" customHeight="1" x14ac:dyDescent="0.25">
      <c r="B68" s="80" t="s">
        <v>62</v>
      </c>
      <c r="C68" s="81" t="s">
        <v>63</v>
      </c>
      <c r="D68" s="81" t="s">
        <v>64</v>
      </c>
      <c r="E68" s="81" t="s">
        <v>65</v>
      </c>
      <c r="F68" s="81" t="s">
        <v>66</v>
      </c>
      <c r="G68" s="81" t="s">
        <v>67</v>
      </c>
      <c r="H68" s="81" t="s">
        <v>68</v>
      </c>
      <c r="I68" s="81" t="s">
        <v>69</v>
      </c>
      <c r="J68" s="81" t="s">
        <v>70</v>
      </c>
      <c r="K68" s="81" t="s">
        <v>71</v>
      </c>
      <c r="L68" s="81" t="s">
        <v>72</v>
      </c>
      <c r="M68" s="82" t="s">
        <v>73</v>
      </c>
      <c r="N68" s="82" t="s">
        <v>74</v>
      </c>
      <c r="O68" s="123" t="s">
        <v>75</v>
      </c>
      <c r="P68" s="125"/>
      <c r="Q68" s="81" t="s">
        <v>76</v>
      </c>
    </row>
    <row r="69" spans="2:17" x14ac:dyDescent="0.25">
      <c r="B69" s="83" t="s">
        <v>77</v>
      </c>
      <c r="C69" s="83" t="s">
        <v>78</v>
      </c>
      <c r="D69" s="84" t="s">
        <v>79</v>
      </c>
      <c r="E69" s="84">
        <v>96</v>
      </c>
      <c r="F69" s="85" t="s">
        <v>21</v>
      </c>
      <c r="G69" s="85" t="s">
        <v>21</v>
      </c>
      <c r="H69" s="85" t="s">
        <v>21</v>
      </c>
      <c r="I69" s="86"/>
      <c r="J69" s="86" t="s">
        <v>20</v>
      </c>
      <c r="K69" s="43" t="s">
        <v>20</v>
      </c>
      <c r="L69" s="43" t="s">
        <v>20</v>
      </c>
      <c r="M69" s="43" t="s">
        <v>20</v>
      </c>
      <c r="N69" s="43" t="s">
        <v>20</v>
      </c>
      <c r="O69" s="128"/>
      <c r="P69" s="129"/>
      <c r="Q69" s="43"/>
    </row>
    <row r="70" spans="2:17" ht="30" x14ac:dyDescent="0.25">
      <c r="B70" s="83" t="s">
        <v>77</v>
      </c>
      <c r="C70" s="83" t="s">
        <v>78</v>
      </c>
      <c r="D70" s="87" t="s">
        <v>80</v>
      </c>
      <c r="E70" s="84">
        <v>252</v>
      </c>
      <c r="F70" s="85"/>
      <c r="G70" s="85"/>
      <c r="H70" s="85" t="s">
        <v>20</v>
      </c>
      <c r="I70" s="86"/>
      <c r="J70" s="86" t="s">
        <v>20</v>
      </c>
      <c r="K70" s="43" t="s">
        <v>20</v>
      </c>
      <c r="L70" s="43" t="s">
        <v>20</v>
      </c>
      <c r="M70" s="43" t="s">
        <v>20</v>
      </c>
      <c r="N70" s="43" t="s">
        <v>20</v>
      </c>
      <c r="O70" s="128"/>
      <c r="P70" s="129"/>
      <c r="Q70" s="43"/>
    </row>
    <row r="71" spans="2:17" x14ac:dyDescent="0.25">
      <c r="B71" s="83" t="s">
        <v>77</v>
      </c>
      <c r="C71" s="83" t="s">
        <v>78</v>
      </c>
      <c r="D71" s="84" t="s">
        <v>81</v>
      </c>
      <c r="E71" s="84">
        <v>204</v>
      </c>
      <c r="F71" s="85"/>
      <c r="G71" s="85"/>
      <c r="H71" s="85" t="s">
        <v>20</v>
      </c>
      <c r="I71" s="86"/>
      <c r="J71" s="86" t="s">
        <v>20</v>
      </c>
      <c r="K71" s="43" t="s">
        <v>20</v>
      </c>
      <c r="L71" s="43" t="s">
        <v>20</v>
      </c>
      <c r="M71" s="43" t="s">
        <v>20</v>
      </c>
      <c r="N71" s="43" t="s">
        <v>20</v>
      </c>
      <c r="O71" s="128"/>
      <c r="P71" s="129"/>
      <c r="Q71" s="43"/>
    </row>
    <row r="72" spans="2:17" x14ac:dyDescent="0.25">
      <c r="B72" s="83" t="s">
        <v>77</v>
      </c>
      <c r="C72" s="83" t="s">
        <v>78</v>
      </c>
      <c r="D72" s="84" t="s">
        <v>82</v>
      </c>
      <c r="E72" s="84">
        <v>84</v>
      </c>
      <c r="F72" s="85"/>
      <c r="G72" s="85"/>
      <c r="H72" s="85" t="s">
        <v>20</v>
      </c>
      <c r="I72" s="86"/>
      <c r="J72" s="86" t="s">
        <v>20</v>
      </c>
      <c r="K72" s="43" t="s">
        <v>20</v>
      </c>
      <c r="L72" s="43" t="s">
        <v>20</v>
      </c>
      <c r="M72" s="43" t="s">
        <v>20</v>
      </c>
      <c r="N72" s="43" t="s">
        <v>20</v>
      </c>
      <c r="O72" s="128"/>
      <c r="P72" s="129"/>
      <c r="Q72" s="43"/>
    </row>
    <row r="73" spans="2:17" x14ac:dyDescent="0.25">
      <c r="B73" s="83"/>
      <c r="C73" s="83"/>
      <c r="D73" s="84"/>
      <c r="E73" s="84"/>
      <c r="F73" s="85"/>
      <c r="G73" s="85"/>
      <c r="H73" s="85"/>
      <c r="I73" s="86"/>
      <c r="J73" s="86"/>
      <c r="K73" s="43"/>
      <c r="L73" s="43"/>
      <c r="M73" s="43"/>
      <c r="N73" s="43"/>
      <c r="O73" s="128"/>
      <c r="P73" s="129"/>
      <c r="Q73" s="43"/>
    </row>
    <row r="74" spans="2:17" x14ac:dyDescent="0.25">
      <c r="B74" s="83"/>
      <c r="C74" s="83"/>
      <c r="D74" s="84"/>
      <c r="E74" s="84"/>
      <c r="F74" s="85"/>
      <c r="G74" s="85"/>
      <c r="H74" s="85"/>
      <c r="I74" s="86"/>
      <c r="J74" s="86"/>
      <c r="K74" s="43"/>
      <c r="L74" s="43"/>
      <c r="M74" s="43"/>
      <c r="N74" s="43"/>
      <c r="O74" s="128"/>
      <c r="P74" s="129"/>
      <c r="Q74" s="43"/>
    </row>
    <row r="75" spans="2:17" x14ac:dyDescent="0.25">
      <c r="B75" s="43"/>
      <c r="C75" s="43"/>
      <c r="D75" s="43"/>
      <c r="E75" s="43"/>
      <c r="F75" s="43"/>
      <c r="G75" s="43"/>
      <c r="H75" s="43"/>
      <c r="I75" s="43"/>
      <c r="J75" s="43"/>
      <c r="K75" s="43"/>
      <c r="L75" s="43"/>
      <c r="M75" s="43"/>
      <c r="N75" s="43"/>
      <c r="O75" s="128"/>
      <c r="P75" s="129"/>
      <c r="Q75" s="43"/>
    </row>
    <row r="76" spans="2:17" x14ac:dyDescent="0.25">
      <c r="B76" s="1" t="s">
        <v>83</v>
      </c>
    </row>
    <row r="77" spans="2:17" x14ac:dyDescent="0.25">
      <c r="B77" s="1" t="s">
        <v>84</v>
      </c>
    </row>
    <row r="78" spans="2:17" x14ac:dyDescent="0.25">
      <c r="B78" s="1" t="s">
        <v>85</v>
      </c>
    </row>
    <row r="80" spans="2:17" ht="15.75" thickBot="1" x14ac:dyDescent="0.3"/>
    <row r="81" spans="2:17" ht="27" thickBot="1" x14ac:dyDescent="0.3">
      <c r="B81" s="117" t="s">
        <v>86</v>
      </c>
      <c r="C81" s="118"/>
      <c r="D81" s="118"/>
      <c r="E81" s="118"/>
      <c r="F81" s="118"/>
      <c r="G81" s="118"/>
      <c r="H81" s="118"/>
      <c r="I81" s="118"/>
      <c r="J81" s="118"/>
      <c r="K81" s="118"/>
      <c r="L81" s="118"/>
      <c r="M81" s="118"/>
      <c r="N81" s="119"/>
    </row>
    <row r="86" spans="2:17" ht="76.5" customHeight="1" x14ac:dyDescent="0.25">
      <c r="B86" s="80" t="s">
        <v>87</v>
      </c>
      <c r="C86" s="80" t="s">
        <v>88</v>
      </c>
      <c r="D86" s="80" t="s">
        <v>89</v>
      </c>
      <c r="E86" s="80" t="s">
        <v>90</v>
      </c>
      <c r="F86" s="80" t="s">
        <v>91</v>
      </c>
      <c r="G86" s="80" t="s">
        <v>92</v>
      </c>
      <c r="H86" s="80" t="s">
        <v>93</v>
      </c>
      <c r="I86" s="80" t="s">
        <v>94</v>
      </c>
      <c r="J86" s="123" t="s">
        <v>95</v>
      </c>
      <c r="K86" s="124"/>
      <c r="L86" s="125"/>
      <c r="M86" s="80" t="s">
        <v>96</v>
      </c>
      <c r="N86" s="80" t="s">
        <v>97</v>
      </c>
      <c r="O86" s="80" t="s">
        <v>98</v>
      </c>
      <c r="P86" s="123" t="s">
        <v>75</v>
      </c>
      <c r="Q86" s="125"/>
    </row>
    <row r="87" spans="2:17" ht="90" x14ac:dyDescent="0.25">
      <c r="B87" s="88" t="s">
        <v>99</v>
      </c>
      <c r="C87" s="88">
        <f>636/4</f>
        <v>159</v>
      </c>
      <c r="D87" s="83" t="s">
        <v>100</v>
      </c>
      <c r="E87" s="83">
        <v>16070725</v>
      </c>
      <c r="F87" s="83" t="s">
        <v>101</v>
      </c>
      <c r="G87" s="83" t="s">
        <v>102</v>
      </c>
      <c r="H87" s="89">
        <v>39115</v>
      </c>
      <c r="I87" s="84" t="s">
        <v>21</v>
      </c>
      <c r="J87" s="90" t="s">
        <v>103</v>
      </c>
      <c r="K87" s="91" t="s">
        <v>104</v>
      </c>
      <c r="L87" s="92" t="s">
        <v>20</v>
      </c>
      <c r="M87" s="43" t="s">
        <v>20</v>
      </c>
      <c r="N87" s="43" t="s">
        <v>20</v>
      </c>
      <c r="O87" s="43" t="s">
        <v>20</v>
      </c>
      <c r="P87" s="93"/>
      <c r="Q87" s="94"/>
    </row>
    <row r="88" spans="2:17" ht="60.75" customHeight="1" x14ac:dyDescent="0.25">
      <c r="B88" s="88" t="s">
        <v>99</v>
      </c>
      <c r="C88" s="88">
        <f>636/4</f>
        <v>159</v>
      </c>
      <c r="D88" s="83" t="s">
        <v>105</v>
      </c>
      <c r="E88" s="83">
        <v>94528004</v>
      </c>
      <c r="F88" s="83" t="s">
        <v>106</v>
      </c>
      <c r="G88" s="83" t="s">
        <v>107</v>
      </c>
      <c r="H88" s="89">
        <v>38934</v>
      </c>
      <c r="I88" s="84" t="s">
        <v>21</v>
      </c>
      <c r="J88" s="95" t="s">
        <v>108</v>
      </c>
      <c r="K88" s="91" t="s">
        <v>109</v>
      </c>
      <c r="L88" s="96" t="s">
        <v>20</v>
      </c>
      <c r="M88" s="43" t="s">
        <v>20</v>
      </c>
      <c r="N88" s="43" t="s">
        <v>20</v>
      </c>
      <c r="O88" s="43" t="s">
        <v>20</v>
      </c>
      <c r="P88" s="93"/>
      <c r="Q88" s="94"/>
    </row>
    <row r="89" spans="2:17" ht="60.75" customHeight="1" x14ac:dyDescent="0.25">
      <c r="B89" s="88" t="s">
        <v>99</v>
      </c>
      <c r="C89" s="88">
        <f>636/4</f>
        <v>159</v>
      </c>
      <c r="D89" s="83" t="s">
        <v>110</v>
      </c>
      <c r="E89" s="83">
        <v>37123232</v>
      </c>
      <c r="F89" s="83" t="s">
        <v>111</v>
      </c>
      <c r="G89" s="83" t="s">
        <v>112</v>
      </c>
      <c r="H89" s="89">
        <v>38090</v>
      </c>
      <c r="I89" s="84" t="s">
        <v>21</v>
      </c>
      <c r="J89" s="88" t="s">
        <v>112</v>
      </c>
      <c r="K89" s="87" t="s">
        <v>113</v>
      </c>
      <c r="L89" s="86" t="s">
        <v>20</v>
      </c>
      <c r="M89" s="43" t="s">
        <v>20</v>
      </c>
      <c r="N89" s="43" t="s">
        <v>20</v>
      </c>
      <c r="O89" s="43" t="s">
        <v>20</v>
      </c>
      <c r="P89" s="110"/>
      <c r="Q89" s="110"/>
    </row>
    <row r="90" spans="2:17" ht="60.75" customHeight="1" x14ac:dyDescent="0.25">
      <c r="B90" s="88" t="s">
        <v>99</v>
      </c>
      <c r="C90" s="88">
        <f>636/4</f>
        <v>159</v>
      </c>
      <c r="D90" s="83" t="s">
        <v>114</v>
      </c>
      <c r="E90" s="83">
        <v>67012513</v>
      </c>
      <c r="F90" s="83" t="s">
        <v>111</v>
      </c>
      <c r="G90" s="83" t="s">
        <v>115</v>
      </c>
      <c r="H90" s="89">
        <v>38686</v>
      </c>
      <c r="I90" s="84" t="s">
        <v>21</v>
      </c>
      <c r="J90" s="88" t="s">
        <v>116</v>
      </c>
      <c r="K90" s="87" t="s">
        <v>117</v>
      </c>
      <c r="L90" s="86" t="s">
        <v>20</v>
      </c>
      <c r="M90" s="43" t="s">
        <v>20</v>
      </c>
      <c r="N90" s="43" t="s">
        <v>20</v>
      </c>
      <c r="O90" s="43" t="s">
        <v>21</v>
      </c>
      <c r="P90" s="47" t="s">
        <v>171</v>
      </c>
      <c r="Q90" s="47"/>
    </row>
    <row r="91" spans="2:17" ht="60.75" customHeight="1" x14ac:dyDescent="0.25">
      <c r="B91" s="88" t="s">
        <v>118</v>
      </c>
      <c r="C91" s="88">
        <f>636/3</f>
        <v>212</v>
      </c>
      <c r="D91" s="83" t="s">
        <v>119</v>
      </c>
      <c r="E91" s="83">
        <v>38642791</v>
      </c>
      <c r="F91" s="83" t="s">
        <v>111</v>
      </c>
      <c r="G91" s="83" t="s">
        <v>120</v>
      </c>
      <c r="H91" s="89">
        <v>39232</v>
      </c>
      <c r="I91" s="84" t="s">
        <v>21</v>
      </c>
      <c r="J91" s="88" t="s">
        <v>121</v>
      </c>
      <c r="K91" s="87" t="s">
        <v>122</v>
      </c>
      <c r="L91" s="86" t="s">
        <v>20</v>
      </c>
      <c r="M91" s="43" t="s">
        <v>20</v>
      </c>
      <c r="N91" s="43" t="s">
        <v>20</v>
      </c>
      <c r="O91" s="43" t="s">
        <v>20</v>
      </c>
      <c r="P91" s="47"/>
      <c r="Q91" s="47"/>
    </row>
    <row r="92" spans="2:17" ht="60.75" customHeight="1" x14ac:dyDescent="0.25">
      <c r="B92" s="88" t="s">
        <v>118</v>
      </c>
      <c r="C92" s="88">
        <f>636/3</f>
        <v>212</v>
      </c>
      <c r="D92" s="83" t="s">
        <v>123</v>
      </c>
      <c r="E92" s="83">
        <v>94064480</v>
      </c>
      <c r="F92" s="83" t="s">
        <v>124</v>
      </c>
      <c r="G92" s="83" t="s">
        <v>125</v>
      </c>
      <c r="H92" s="89">
        <v>41048</v>
      </c>
      <c r="I92" s="84" t="s">
        <v>21</v>
      </c>
      <c r="J92" s="97" t="s">
        <v>126</v>
      </c>
      <c r="K92" s="87" t="s">
        <v>127</v>
      </c>
      <c r="L92" s="86" t="s">
        <v>20</v>
      </c>
      <c r="M92" s="43" t="s">
        <v>20</v>
      </c>
      <c r="N92" s="43" t="s">
        <v>20</v>
      </c>
      <c r="O92" s="43" t="s">
        <v>20</v>
      </c>
      <c r="P92" s="47"/>
      <c r="Q92" s="47"/>
    </row>
    <row r="93" spans="2:17" ht="33.6" customHeight="1" x14ac:dyDescent="0.25">
      <c r="B93" s="88" t="s">
        <v>118</v>
      </c>
      <c r="C93" s="88">
        <f>636/3</f>
        <v>212</v>
      </c>
      <c r="D93" s="83" t="s">
        <v>128</v>
      </c>
      <c r="E93" s="83">
        <v>31656584</v>
      </c>
      <c r="F93" s="83" t="s">
        <v>111</v>
      </c>
      <c r="G93" s="83" t="s">
        <v>125</v>
      </c>
      <c r="H93" s="89">
        <v>40130</v>
      </c>
      <c r="I93" s="84" t="s">
        <v>21</v>
      </c>
      <c r="J93" s="97" t="s">
        <v>129</v>
      </c>
      <c r="K93" s="87" t="s">
        <v>130</v>
      </c>
      <c r="L93" s="86" t="s">
        <v>20</v>
      </c>
      <c r="M93" s="43" t="s">
        <v>20</v>
      </c>
      <c r="N93" s="43" t="s">
        <v>20</v>
      </c>
      <c r="O93" s="43" t="s">
        <v>20</v>
      </c>
      <c r="P93" s="110"/>
      <c r="Q93" s="110"/>
    </row>
    <row r="95" spans="2:17" ht="15.75" thickBot="1" x14ac:dyDescent="0.3"/>
    <row r="96" spans="2:17" ht="27" thickBot="1" x14ac:dyDescent="0.3">
      <c r="B96" s="117" t="s">
        <v>131</v>
      </c>
      <c r="C96" s="118"/>
      <c r="D96" s="118"/>
      <c r="E96" s="118"/>
      <c r="F96" s="118"/>
      <c r="G96" s="118"/>
      <c r="H96" s="118"/>
      <c r="I96" s="118"/>
      <c r="J96" s="118"/>
      <c r="K96" s="118"/>
      <c r="L96" s="118"/>
      <c r="M96" s="118"/>
      <c r="N96" s="119"/>
    </row>
    <row r="99" spans="1:26" ht="46.15" customHeight="1" x14ac:dyDescent="0.25">
      <c r="B99" s="81" t="s">
        <v>19</v>
      </c>
      <c r="C99" s="81" t="s">
        <v>132</v>
      </c>
      <c r="D99" s="123" t="s">
        <v>75</v>
      </c>
      <c r="E99" s="125"/>
    </row>
    <row r="100" spans="1:26" ht="46.9" customHeight="1" x14ac:dyDescent="0.25">
      <c r="B100" s="98" t="s">
        <v>133</v>
      </c>
      <c r="C100" s="43" t="s">
        <v>20</v>
      </c>
      <c r="D100" s="110"/>
      <c r="E100" s="110"/>
    </row>
    <row r="103" spans="1:26" ht="26.25" x14ac:dyDescent="0.25">
      <c r="B103" s="126" t="s">
        <v>134</v>
      </c>
      <c r="C103" s="127"/>
      <c r="D103" s="127"/>
      <c r="E103" s="127"/>
      <c r="F103" s="127"/>
      <c r="G103" s="127"/>
      <c r="H103" s="127"/>
      <c r="I103" s="127"/>
      <c r="J103" s="127"/>
      <c r="K103" s="127"/>
      <c r="L103" s="127"/>
      <c r="M103" s="127"/>
      <c r="N103" s="127"/>
      <c r="O103" s="127"/>
      <c r="P103" s="127"/>
    </row>
    <row r="105" spans="1:26" ht="15.75" thickBot="1" x14ac:dyDescent="0.3"/>
    <row r="106" spans="1:26" ht="27" thickBot="1" x14ac:dyDescent="0.3">
      <c r="B106" s="117" t="s">
        <v>135</v>
      </c>
      <c r="C106" s="118"/>
      <c r="D106" s="118"/>
      <c r="E106" s="118"/>
      <c r="F106" s="118"/>
      <c r="G106" s="118"/>
      <c r="H106" s="118"/>
      <c r="I106" s="118"/>
      <c r="J106" s="118"/>
      <c r="K106" s="118"/>
      <c r="L106" s="118"/>
      <c r="M106" s="118"/>
      <c r="N106" s="119"/>
    </row>
    <row r="108" spans="1:26" ht="15.75" thickBot="1" x14ac:dyDescent="0.3">
      <c r="M108" s="48"/>
      <c r="N108" s="48"/>
    </row>
    <row r="109" spans="1:26" s="13" customFormat="1" ht="109.5" customHeight="1" x14ac:dyDescent="0.25">
      <c r="B109" s="49" t="s">
        <v>35</v>
      </c>
      <c r="C109" s="49" t="s">
        <v>36</v>
      </c>
      <c r="D109" s="49" t="s">
        <v>37</v>
      </c>
      <c r="E109" s="50" t="s">
        <v>38</v>
      </c>
      <c r="F109" s="49" t="s">
        <v>39</v>
      </c>
      <c r="G109" s="49" t="s">
        <v>40</v>
      </c>
      <c r="H109" s="49" t="s">
        <v>41</v>
      </c>
      <c r="I109" s="49" t="s">
        <v>42</v>
      </c>
      <c r="J109" s="49" t="s">
        <v>43</v>
      </c>
      <c r="K109" s="49" t="s">
        <v>44</v>
      </c>
      <c r="L109" s="50" t="s">
        <v>45</v>
      </c>
      <c r="M109" s="50" t="s">
        <v>46</v>
      </c>
      <c r="N109" s="50" t="s">
        <v>47</v>
      </c>
      <c r="O109" s="49" t="s">
        <v>48</v>
      </c>
      <c r="P109" s="52" t="s">
        <v>49</v>
      </c>
      <c r="Q109" s="52" t="s">
        <v>50</v>
      </c>
    </row>
    <row r="110" spans="1:26" s="64" customFormat="1" ht="60" x14ac:dyDescent="0.25">
      <c r="A110" s="53">
        <v>1</v>
      </c>
      <c r="B110" s="54" t="s">
        <v>3</v>
      </c>
      <c r="C110" s="55" t="s">
        <v>7</v>
      </c>
      <c r="D110" s="54" t="s">
        <v>136</v>
      </c>
      <c r="E110" s="56">
        <v>699</v>
      </c>
      <c r="F110" s="57" t="s">
        <v>21</v>
      </c>
      <c r="G110" s="58">
        <v>0.2</v>
      </c>
      <c r="H110" s="59">
        <v>40206</v>
      </c>
      <c r="I110" s="60">
        <v>40543</v>
      </c>
      <c r="J110" s="60" t="s">
        <v>21</v>
      </c>
      <c r="K110" s="60"/>
      <c r="L110" s="56">
        <v>11</v>
      </c>
      <c r="M110" s="56">
        <v>0</v>
      </c>
      <c r="N110" s="56">
        <f>+M110*G110</f>
        <v>0</v>
      </c>
      <c r="O110" s="61">
        <v>222461568</v>
      </c>
      <c r="P110" s="61">
        <v>752</v>
      </c>
      <c r="Q110" s="62" t="s">
        <v>137</v>
      </c>
      <c r="R110" s="63"/>
      <c r="S110" s="63"/>
      <c r="T110" s="63"/>
      <c r="U110" s="63"/>
      <c r="V110" s="63"/>
      <c r="W110" s="63"/>
      <c r="X110" s="63"/>
      <c r="Y110" s="63"/>
      <c r="Z110" s="63"/>
    </row>
    <row r="111" spans="1:26" s="64" customFormat="1" x14ac:dyDescent="0.25">
      <c r="A111" s="53">
        <f>+A110+1</f>
        <v>2</v>
      </c>
      <c r="B111" s="54"/>
      <c r="C111" s="55"/>
      <c r="D111" s="54"/>
      <c r="E111" s="56"/>
      <c r="F111" s="57"/>
      <c r="G111" s="57"/>
      <c r="H111" s="57"/>
      <c r="I111" s="60"/>
      <c r="J111" s="60"/>
      <c r="K111" s="60"/>
      <c r="L111" s="56"/>
      <c r="M111" s="56"/>
      <c r="N111" s="56"/>
      <c r="O111" s="61"/>
      <c r="P111" s="61"/>
      <c r="Q111" s="62"/>
      <c r="R111" s="63"/>
      <c r="S111" s="63"/>
      <c r="T111" s="63"/>
      <c r="U111" s="63"/>
      <c r="V111" s="63"/>
      <c r="W111" s="63"/>
      <c r="X111" s="63"/>
      <c r="Y111" s="63"/>
      <c r="Z111" s="63"/>
    </row>
    <row r="112" spans="1:26" s="64" customFormat="1" x14ac:dyDescent="0.25">
      <c r="A112" s="53">
        <f t="shared" ref="A112:A117" si="2">+A111+1</f>
        <v>3</v>
      </c>
      <c r="B112" s="54"/>
      <c r="C112" s="55"/>
      <c r="D112" s="54"/>
      <c r="E112" s="66"/>
      <c r="F112" s="57"/>
      <c r="G112" s="57"/>
      <c r="H112" s="57"/>
      <c r="I112" s="60"/>
      <c r="J112" s="60"/>
      <c r="K112" s="60"/>
      <c r="L112" s="60"/>
      <c r="M112" s="65"/>
      <c r="N112" s="65"/>
      <c r="O112" s="61"/>
      <c r="P112" s="61"/>
      <c r="Q112" s="62"/>
      <c r="R112" s="63"/>
      <c r="S112" s="63"/>
      <c r="T112" s="63"/>
      <c r="U112" s="63"/>
      <c r="V112" s="63"/>
      <c r="W112" s="63"/>
      <c r="X112" s="63"/>
      <c r="Y112" s="63"/>
      <c r="Z112" s="63"/>
    </row>
    <row r="113" spans="1:26" s="64" customFormat="1" x14ac:dyDescent="0.25">
      <c r="A113" s="53">
        <f t="shared" si="2"/>
        <v>4</v>
      </c>
      <c r="B113" s="54"/>
      <c r="C113" s="55"/>
      <c r="D113" s="54"/>
      <c r="E113" s="66"/>
      <c r="F113" s="57"/>
      <c r="G113" s="57"/>
      <c r="H113" s="57"/>
      <c r="I113" s="60"/>
      <c r="J113" s="60"/>
      <c r="K113" s="60"/>
      <c r="L113" s="60"/>
      <c r="M113" s="65"/>
      <c r="N113" s="65"/>
      <c r="O113" s="61"/>
      <c r="P113" s="61"/>
      <c r="Q113" s="62"/>
      <c r="R113" s="63"/>
      <c r="S113" s="63"/>
      <c r="T113" s="63"/>
      <c r="U113" s="63"/>
      <c r="V113" s="63"/>
      <c r="W113" s="63"/>
      <c r="X113" s="63"/>
      <c r="Y113" s="63"/>
      <c r="Z113" s="63"/>
    </row>
    <row r="114" spans="1:26" s="64" customFormat="1" x14ac:dyDescent="0.25">
      <c r="A114" s="53">
        <f t="shared" si="2"/>
        <v>5</v>
      </c>
      <c r="B114" s="54"/>
      <c r="C114" s="55"/>
      <c r="D114" s="54"/>
      <c r="E114" s="66"/>
      <c r="F114" s="57"/>
      <c r="G114" s="57"/>
      <c r="H114" s="57"/>
      <c r="I114" s="60"/>
      <c r="J114" s="60"/>
      <c r="K114" s="60"/>
      <c r="L114" s="60"/>
      <c r="M114" s="65"/>
      <c r="N114" s="65"/>
      <c r="O114" s="61"/>
      <c r="P114" s="61"/>
      <c r="Q114" s="62"/>
      <c r="R114" s="63"/>
      <c r="S114" s="63"/>
      <c r="T114" s="63"/>
      <c r="U114" s="63"/>
      <c r="V114" s="63"/>
      <c r="W114" s="63"/>
      <c r="X114" s="63"/>
      <c r="Y114" s="63"/>
      <c r="Z114" s="63"/>
    </row>
    <row r="115" spans="1:26" s="64" customFormat="1" x14ac:dyDescent="0.25">
      <c r="A115" s="53">
        <f t="shared" si="2"/>
        <v>6</v>
      </c>
      <c r="B115" s="54"/>
      <c r="C115" s="55"/>
      <c r="D115" s="54"/>
      <c r="E115" s="66"/>
      <c r="F115" s="57"/>
      <c r="G115" s="57"/>
      <c r="H115" s="57"/>
      <c r="I115" s="60"/>
      <c r="J115" s="60"/>
      <c r="K115" s="60"/>
      <c r="L115" s="60"/>
      <c r="M115" s="65"/>
      <c r="N115" s="65"/>
      <c r="O115" s="61"/>
      <c r="P115" s="61"/>
      <c r="Q115" s="62"/>
      <c r="R115" s="63"/>
      <c r="S115" s="63"/>
      <c r="T115" s="63"/>
      <c r="U115" s="63"/>
      <c r="V115" s="63"/>
      <c r="W115" s="63"/>
      <c r="X115" s="63"/>
      <c r="Y115" s="63"/>
      <c r="Z115" s="63"/>
    </row>
    <row r="116" spans="1:26" s="64" customFormat="1" x14ac:dyDescent="0.25">
      <c r="A116" s="53">
        <f t="shared" si="2"/>
        <v>7</v>
      </c>
      <c r="B116" s="54"/>
      <c r="C116" s="55"/>
      <c r="D116" s="54"/>
      <c r="E116" s="66"/>
      <c r="F116" s="57"/>
      <c r="G116" s="57"/>
      <c r="H116" s="57"/>
      <c r="I116" s="60"/>
      <c r="J116" s="60"/>
      <c r="K116" s="60"/>
      <c r="L116" s="60"/>
      <c r="M116" s="65"/>
      <c r="N116" s="65"/>
      <c r="O116" s="61"/>
      <c r="P116" s="61"/>
      <c r="Q116" s="62"/>
      <c r="R116" s="63"/>
      <c r="S116" s="63"/>
      <c r="T116" s="63"/>
      <c r="U116" s="63"/>
      <c r="V116" s="63"/>
      <c r="W116" s="63"/>
      <c r="X116" s="63"/>
      <c r="Y116" s="63"/>
      <c r="Z116" s="63"/>
    </row>
    <row r="117" spans="1:26" s="64" customFormat="1" x14ac:dyDescent="0.25">
      <c r="A117" s="53">
        <f t="shared" si="2"/>
        <v>8</v>
      </c>
      <c r="B117" s="54"/>
      <c r="C117" s="55"/>
      <c r="D117" s="54"/>
      <c r="E117" s="66"/>
      <c r="F117" s="57"/>
      <c r="G117" s="57"/>
      <c r="H117" s="57"/>
      <c r="I117" s="60"/>
      <c r="J117" s="60"/>
      <c r="K117" s="60"/>
      <c r="L117" s="60"/>
      <c r="M117" s="65"/>
      <c r="N117" s="65"/>
      <c r="O117" s="61"/>
      <c r="P117" s="61"/>
      <c r="Q117" s="62"/>
      <c r="R117" s="63"/>
      <c r="S117" s="63"/>
      <c r="T117" s="63"/>
      <c r="U117" s="63"/>
      <c r="V117" s="63"/>
      <c r="W117" s="63"/>
      <c r="X117" s="63"/>
      <c r="Y117" s="63"/>
      <c r="Z117" s="63"/>
    </row>
    <row r="118" spans="1:26" s="64" customFormat="1" x14ac:dyDescent="0.25">
      <c r="A118" s="53"/>
      <c r="B118" s="67" t="s">
        <v>30</v>
      </c>
      <c r="C118" s="55"/>
      <c r="D118" s="54"/>
      <c r="E118" s="66"/>
      <c r="F118" s="57"/>
      <c r="G118" s="57"/>
      <c r="H118" s="57"/>
      <c r="I118" s="60"/>
      <c r="J118" s="60"/>
      <c r="K118" s="68">
        <f t="shared" ref="K118" si="3">SUM(K110:K117)</f>
        <v>0</v>
      </c>
      <c r="L118" s="68">
        <f t="shared" ref="L118:N118" si="4">SUM(L110:L117)</f>
        <v>11</v>
      </c>
      <c r="M118" s="69">
        <f t="shared" si="4"/>
        <v>0</v>
      </c>
      <c r="N118" s="68">
        <f t="shared" si="4"/>
        <v>0</v>
      </c>
      <c r="O118" s="61"/>
      <c r="P118" s="61"/>
      <c r="Q118" s="70"/>
    </row>
    <row r="119" spans="1:26" x14ac:dyDescent="0.25">
      <c r="B119" s="71"/>
      <c r="C119" s="71"/>
      <c r="D119" s="71"/>
      <c r="E119" s="72"/>
      <c r="F119" s="71"/>
      <c r="G119" s="71"/>
      <c r="H119" s="71"/>
      <c r="I119" s="71"/>
      <c r="J119" s="71"/>
      <c r="K119" s="71"/>
      <c r="L119" s="71"/>
      <c r="M119" s="71"/>
      <c r="N119" s="71"/>
      <c r="O119" s="71"/>
      <c r="P119" s="71"/>
    </row>
    <row r="120" spans="1:26" ht="18.75" x14ac:dyDescent="0.25">
      <c r="B120" s="75" t="s">
        <v>138</v>
      </c>
      <c r="C120" s="99">
        <f>+K118</f>
        <v>0</v>
      </c>
      <c r="H120" s="78"/>
      <c r="I120" s="78"/>
      <c r="J120" s="78"/>
      <c r="K120" s="78"/>
      <c r="L120" s="78"/>
      <c r="M120" s="78"/>
      <c r="N120" s="71"/>
      <c r="O120" s="71"/>
      <c r="P120" s="71"/>
    </row>
    <row r="122" spans="1:26" ht="15.75" thickBot="1" x14ac:dyDescent="0.3"/>
    <row r="123" spans="1:26" ht="37.15" customHeight="1" thickBot="1" x14ac:dyDescent="0.3">
      <c r="B123" s="100" t="s">
        <v>139</v>
      </c>
      <c r="C123" s="101" t="s">
        <v>140</v>
      </c>
      <c r="D123" s="100" t="s">
        <v>29</v>
      </c>
      <c r="E123" s="101" t="s">
        <v>141</v>
      </c>
    </row>
    <row r="124" spans="1:26" ht="41.45" customHeight="1" x14ac:dyDescent="0.25">
      <c r="B124" s="102" t="s">
        <v>142</v>
      </c>
      <c r="C124" s="103">
        <v>20</v>
      </c>
      <c r="D124" s="103"/>
      <c r="E124" s="120">
        <f>+D124+D125+D126</f>
        <v>0</v>
      </c>
    </row>
    <row r="125" spans="1:26" x14ac:dyDescent="0.25">
      <c r="B125" s="102" t="s">
        <v>143</v>
      </c>
      <c r="C125" s="104">
        <v>30</v>
      </c>
      <c r="D125" s="47">
        <v>0</v>
      </c>
      <c r="E125" s="121"/>
    </row>
    <row r="126" spans="1:26" ht="15.75" thickBot="1" x14ac:dyDescent="0.3">
      <c r="B126" s="102" t="s">
        <v>144</v>
      </c>
      <c r="C126" s="105">
        <v>40</v>
      </c>
      <c r="D126" s="105">
        <v>0</v>
      </c>
      <c r="E126" s="122"/>
    </row>
    <row r="128" spans="1:26" ht="15.75" thickBot="1" x14ac:dyDescent="0.3"/>
    <row r="129" spans="2:17" ht="27" thickBot="1" x14ac:dyDescent="0.3">
      <c r="B129" s="117" t="s">
        <v>145</v>
      </c>
      <c r="C129" s="118"/>
      <c r="D129" s="118"/>
      <c r="E129" s="118"/>
      <c r="F129" s="118"/>
      <c r="G129" s="118"/>
      <c r="H129" s="118"/>
      <c r="I129" s="118"/>
      <c r="J129" s="118"/>
      <c r="K129" s="118"/>
      <c r="L129" s="118"/>
      <c r="M129" s="118"/>
      <c r="N129" s="119"/>
    </row>
    <row r="131" spans="2:17" ht="76.5" customHeight="1" x14ac:dyDescent="0.25">
      <c r="B131" s="80" t="s">
        <v>87</v>
      </c>
      <c r="C131" s="80" t="s">
        <v>88</v>
      </c>
      <c r="D131" s="80" t="s">
        <v>89</v>
      </c>
      <c r="E131" s="80" t="s">
        <v>90</v>
      </c>
      <c r="F131" s="80" t="s">
        <v>91</v>
      </c>
      <c r="G131" s="80" t="s">
        <v>92</v>
      </c>
      <c r="H131" s="80" t="s">
        <v>93</v>
      </c>
      <c r="I131" s="80" t="s">
        <v>94</v>
      </c>
      <c r="J131" s="123" t="s">
        <v>95</v>
      </c>
      <c r="K131" s="124"/>
      <c r="L131" s="125"/>
      <c r="M131" s="80" t="s">
        <v>96</v>
      </c>
      <c r="N131" s="80" t="s">
        <v>97</v>
      </c>
      <c r="O131" s="80" t="s">
        <v>98</v>
      </c>
      <c r="P131" s="123" t="s">
        <v>75</v>
      </c>
      <c r="Q131" s="125"/>
    </row>
    <row r="132" spans="2:17" ht="60.75" customHeight="1" x14ac:dyDescent="0.25">
      <c r="B132" s="88" t="s">
        <v>146</v>
      </c>
      <c r="C132" s="88">
        <v>636</v>
      </c>
      <c r="D132" s="83" t="s">
        <v>147</v>
      </c>
      <c r="E132" s="83">
        <v>66825168</v>
      </c>
      <c r="F132" s="83" t="s">
        <v>148</v>
      </c>
      <c r="G132" s="83" t="s">
        <v>149</v>
      </c>
      <c r="H132" s="89">
        <v>35412</v>
      </c>
      <c r="I132" s="84" t="s">
        <v>20</v>
      </c>
      <c r="J132" s="97" t="s">
        <v>150</v>
      </c>
      <c r="K132" s="87" t="s">
        <v>151</v>
      </c>
      <c r="L132" s="86" t="s">
        <v>20</v>
      </c>
      <c r="M132" s="43" t="s">
        <v>20</v>
      </c>
      <c r="N132" s="43" t="s">
        <v>20</v>
      </c>
      <c r="O132" s="43" t="s">
        <v>20</v>
      </c>
      <c r="P132" s="110"/>
      <c r="Q132" s="110"/>
    </row>
    <row r="133" spans="2:17" ht="60.75" customHeight="1" x14ac:dyDescent="0.25">
      <c r="B133" s="88" t="s">
        <v>152</v>
      </c>
      <c r="C133" s="88">
        <v>636</v>
      </c>
      <c r="D133" s="83" t="s">
        <v>153</v>
      </c>
      <c r="E133" s="83">
        <v>1136879110</v>
      </c>
      <c r="F133" s="83" t="s">
        <v>154</v>
      </c>
      <c r="G133" s="83" t="s">
        <v>155</v>
      </c>
      <c r="H133" s="89">
        <v>39955</v>
      </c>
      <c r="I133" s="84" t="s">
        <v>21</v>
      </c>
      <c r="J133" s="88" t="s">
        <v>156</v>
      </c>
      <c r="K133" s="87" t="s">
        <v>157</v>
      </c>
      <c r="L133" s="86" t="s">
        <v>20</v>
      </c>
      <c r="M133" s="43" t="s">
        <v>20</v>
      </c>
      <c r="N133" s="43" t="s">
        <v>20</v>
      </c>
      <c r="O133" s="43" t="s">
        <v>20</v>
      </c>
      <c r="P133" s="47"/>
      <c r="Q133" s="47"/>
    </row>
    <row r="134" spans="2:17" ht="33.6" customHeight="1" x14ac:dyDescent="0.25">
      <c r="B134" s="88" t="s">
        <v>158</v>
      </c>
      <c r="C134" s="88">
        <v>636</v>
      </c>
      <c r="D134" s="83" t="s">
        <v>159</v>
      </c>
      <c r="E134" s="83">
        <v>16765949</v>
      </c>
      <c r="F134" s="83" t="s">
        <v>160</v>
      </c>
      <c r="G134" s="83" t="s">
        <v>112</v>
      </c>
      <c r="H134" s="89">
        <v>35874</v>
      </c>
      <c r="I134" s="84" t="s">
        <v>21</v>
      </c>
      <c r="J134" s="88" t="s">
        <v>161</v>
      </c>
      <c r="K134" s="87" t="s">
        <v>162</v>
      </c>
      <c r="L134" s="86" t="s">
        <v>20</v>
      </c>
      <c r="M134" s="43" t="s">
        <v>20</v>
      </c>
      <c r="N134" s="43" t="s">
        <v>20</v>
      </c>
      <c r="O134" s="43" t="s">
        <v>20</v>
      </c>
      <c r="P134" s="110"/>
      <c r="Q134" s="110"/>
    </row>
    <row r="137" spans="2:17" ht="15.75" thickBot="1" x14ac:dyDescent="0.3"/>
    <row r="138" spans="2:17" ht="54" customHeight="1" x14ac:dyDescent="0.25">
      <c r="B138" s="44" t="s">
        <v>19</v>
      </c>
      <c r="C138" s="44" t="s">
        <v>139</v>
      </c>
      <c r="D138" s="80" t="s">
        <v>140</v>
      </c>
      <c r="E138" s="44" t="s">
        <v>29</v>
      </c>
      <c r="F138" s="101" t="s">
        <v>163</v>
      </c>
      <c r="G138" s="106"/>
    </row>
    <row r="139" spans="2:17" ht="120.75" customHeight="1" x14ac:dyDescent="0.2">
      <c r="B139" s="111" t="s">
        <v>164</v>
      </c>
      <c r="C139" s="107" t="s">
        <v>165</v>
      </c>
      <c r="D139" s="47">
        <v>25</v>
      </c>
      <c r="E139" s="47">
        <v>25</v>
      </c>
      <c r="F139" s="112">
        <f>+E139+E140+E141</f>
        <v>60</v>
      </c>
      <c r="G139" s="108"/>
    </row>
    <row r="140" spans="2:17" ht="76.150000000000006" customHeight="1" x14ac:dyDescent="0.2">
      <c r="B140" s="111"/>
      <c r="C140" s="107" t="s">
        <v>166</v>
      </c>
      <c r="D140" s="109">
        <v>25</v>
      </c>
      <c r="E140" s="47">
        <v>25</v>
      </c>
      <c r="F140" s="113"/>
      <c r="G140" s="108"/>
    </row>
    <row r="141" spans="2:17" ht="69" customHeight="1" x14ac:dyDescent="0.2">
      <c r="B141" s="111"/>
      <c r="C141" s="107" t="s">
        <v>167</v>
      </c>
      <c r="D141" s="47">
        <v>10</v>
      </c>
      <c r="E141" s="47">
        <v>10</v>
      </c>
      <c r="F141" s="114"/>
      <c r="G141" s="108"/>
    </row>
    <row r="142" spans="2:17" x14ac:dyDescent="0.25">
      <c r="C142"/>
    </row>
    <row r="145" spans="2:5" x14ac:dyDescent="0.25">
      <c r="B145" s="41" t="s">
        <v>168</v>
      </c>
    </row>
    <row r="148" spans="2:5" x14ac:dyDescent="0.25">
      <c r="B148" s="42" t="s">
        <v>19</v>
      </c>
      <c r="C148" s="42" t="s">
        <v>28</v>
      </c>
      <c r="D148" s="44" t="s">
        <v>29</v>
      </c>
      <c r="E148" s="44" t="s">
        <v>30</v>
      </c>
    </row>
    <row r="149" spans="2:5" ht="28.5" x14ac:dyDescent="0.25">
      <c r="B149" s="45" t="s">
        <v>169</v>
      </c>
      <c r="C149" s="46">
        <v>40</v>
      </c>
      <c r="D149" s="47">
        <f>+E124</f>
        <v>0</v>
      </c>
      <c r="E149" s="115">
        <f>+D149+D150</f>
        <v>60</v>
      </c>
    </row>
    <row r="150" spans="2:5" ht="42.75" x14ac:dyDescent="0.25">
      <c r="B150" s="45" t="s">
        <v>170</v>
      </c>
      <c r="C150" s="46">
        <v>60</v>
      </c>
      <c r="D150" s="47">
        <f>+F139</f>
        <v>60</v>
      </c>
      <c r="E150" s="116"/>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03:P103"/>
    <mergeCell ref="O72:P72"/>
    <mergeCell ref="O73:P73"/>
    <mergeCell ref="O74:P74"/>
    <mergeCell ref="O75:P75"/>
    <mergeCell ref="B81:N81"/>
    <mergeCell ref="J86:L86"/>
    <mergeCell ref="P86:Q86"/>
    <mergeCell ref="P89:Q89"/>
    <mergeCell ref="P93:Q93"/>
    <mergeCell ref="B96:N96"/>
    <mergeCell ref="D99:E99"/>
    <mergeCell ref="D100:E100"/>
    <mergeCell ref="P134:Q134"/>
    <mergeCell ref="B139:B141"/>
    <mergeCell ref="F139:F141"/>
    <mergeCell ref="E149:E150"/>
    <mergeCell ref="B106:N106"/>
    <mergeCell ref="E124:E126"/>
    <mergeCell ref="B129:N129"/>
    <mergeCell ref="J131:L131"/>
    <mergeCell ref="P131:Q131"/>
    <mergeCell ref="P132:Q132"/>
  </mergeCells>
  <dataValidations count="2">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2014-12-04T15:41:34Z</dcterms:created>
  <dcterms:modified xsi:type="dcterms:W3CDTF">2014-12-04T16:44:09Z</dcterms:modified>
</cp:coreProperties>
</file>